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R102" i="12" l="1"/>
  <c r="AU63" i="12"/>
  <c r="AP63" i="12"/>
  <c r="AP23" i="12" l="1"/>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AM36" i="10"/>
  <c r="U36" i="10"/>
  <c r="BE35" i="10"/>
  <c r="BE34" i="10"/>
  <c r="C34" i="10"/>
  <c r="C35" i="10" s="1"/>
  <c r="C36" i="10" s="1"/>
  <c r="C37" i="10" s="1"/>
  <c r="C38"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<sst xmlns="http://schemas.openxmlformats.org/spreadsheetml/2006/main" count="1136" uniqueCount="582">
  <si>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</si>
  <si>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</si>
  <si>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</si>
  <si>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</si>
  <si>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</si>
  <si>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</si>
  <si>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</si>
  <si>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</si>
  <si>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</si>
  <si>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</si>
  <si>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</si>
  <si>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</si>
  <si>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</si>
  <si>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</si>
  <si>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</si>
  <si>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</si>
  <si>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</si>
  <si>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</si>
  <si>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</si>
  <si>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</si>
  <si>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</si>
  <si>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</si>
  <si>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</si>
  <si>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</si>
  <si>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</si>
  <si>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</si>
  <si>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</si>
  <si>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</si>
  <si>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</si>
  <si>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</si>
  <si>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</si>
  <si>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</si>
  <si>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</si>
  <si>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</si>
  <si>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</si>
  <si>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</si>
  <si>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</si>
  <si>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</si>
  <si>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</si>
  <si>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</si>
  <si>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</si>
  <si>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</si>
  <si>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</si>
  <si>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</si>
  <si>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</si>
  <si>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</si>
  <si>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</si>
  <si>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</si>
  <si>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</si>
  <si>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</si>
  <si>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</si>
  <si>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</si>
  <si>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</si>
  <si>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</si>
  <si>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</si>
  <si>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</si>
  <si>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</si>
  <si>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</si>
  <si>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</si>
  <si>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</si>
  <si>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</si>
  <si>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</si>
  <si>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</si>
  <si>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</si>
  <si>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</si>
  <si>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</si>
  <si>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</si>
  <si>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</si>
  <si>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</si>
  <si>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</si>
  <si>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</si>
  <si>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</si>
  <si>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</si>
  <si>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</si>
  <si>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</si>
  <si>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</si>
  <si>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</si>
  <si>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</si>
  <si>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</si>
  <si>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</si>
  <si>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</si>
  <si>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</si>
  <si>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</si>
  <si>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</si>
  <si>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</si>
  <si>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</si>
  <si>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</si>
  <si>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</si>
  <si>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</si>
  <si>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</si>
  <si>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</si>
  <si>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</si>
  <si>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</si>
  <si>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</si>
  <si>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</si>
  <si>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</si>
  <si>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</si>
  <si>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</si>
  <si>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</si>
  <si>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</si>
  <si>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</si>
  <si>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</si>
  <si>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</si>
  <si>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</si>
  <si>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</si>
  <si>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</si>
  <si>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</si>
  <si>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</si>
  <si>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</si>
  <si>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</si>
  <si>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</si>
  <si>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</si>
  <si>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</si>
  <si>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</si>
  <si>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</si>
  <si>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</si>
  <si>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</si>
  <si>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</si>
  <si>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</si>
  <si>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</si>
  <si>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</si>
  <si>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</si>
  <si>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</si>
  <si>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</si>
  <si>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</si>
  <si>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</si>
  <si>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</si>
  <si>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</si>
  <si>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</si>
  <si>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</si>
  <si>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</si>
  <si>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</si>
  <si>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</si>
  <si>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</si>
  <si>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</si>
  <si>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</si>
  <si>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</si>
  <si>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</si>
  <si>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</si>
  <si>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</si>
  <si>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</si>
  <si>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</si>
  <si>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</si>
  <si>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</si>
  <si>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</si>
  <si>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</si>
  <si>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</si>
  <si>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</si>
  <si>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</si>
  <si>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</si>
  <si>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</si>
  <si>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</si>
  <si>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</si>
  <si>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</si>
  <si>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</si>
  <si>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</si>
  <si>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</si>
  <si>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</si>
  <si>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</si>
  <si>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</si>
  <si>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</si>
  <si>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</si>
  <si>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</si>
  <si>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</si>
  <si>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</si>
  <si>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</si>
  <si>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</si>
  <si>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</si>
  <si>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</si>
  <si>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</si>
  <si>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</si>
  <si>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</si>
  <si>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</si>
  <si>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</si>
  <si>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</si>
  <si>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</si>
  <si>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</si>
  <si>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</si>
  <si>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</si>
  <si>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</si>
  <si>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</si>
  <si>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</si>
  <si>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</si>
  <si>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</si>
  <si>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</si>
  <si>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</si>
  <si>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</si>
  <si>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</si>
  <si>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</si>
  <si>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</si>
  <si>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</si>
  <si>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</si>
  <si>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</si>
  <si>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</si>
  <si>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</si>
  <si>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</si>
  <si>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</si>
  <si>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</si>
  <si>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</si>
  <si>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</si>
  <si>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</si>
  <si>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</si>
  <si>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</si>
  <si>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福岡県築上町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</si>
  <si>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</si>
  <si>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</si>
  <si>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</si>
  <si>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</si>
  <si>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</si>
  <si>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</si>
  <si>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</si>
  <si>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</si>
  <si>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</si>
  <si>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</si>
  <si>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</si>
  <si>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</si>
  <si>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</si>
  <si>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</si>
  <si>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</si>
  <si>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</si>
  <si>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</si>
  <si>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</si>
  <si>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</si>
  <si>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</si>
  <si>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</si>
  <si>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</si>
  <si>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</si>
  <si>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</si>
  <si>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</si>
  <si>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</si>
  <si>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</si>
  <si>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</si>
  <si>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</si>
  <si>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</si>
  <si>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</si>
  <si>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</si>
  <si>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</si>
  <si>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</si>
  <si>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</si>
  <si>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</si>
  <si>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</si>
  <si>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</si>
  <si>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</si>
  <si>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</si>
  <si>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</si>
  <si>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</si>
  <si>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</si>
  <si>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</si>
  <si>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</si>
  <si>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</si>
  <si>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</si>
  <si>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</si>
  <si>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</si>
  <si>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</si>
  <si>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</si>
  <si>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</si>
  <si>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</si>
  <si>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</si>
  <si>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</si>
  <si>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</si>
  <si>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</si>
  <si>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</si>
  <si>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</si>
  <si>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</si>
  <si>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</si>
  <si>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</si>
  <si>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</si>
  <si>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</si>
  <si>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</si>
  <si>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</si>
  <si>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</si>
  <si>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</si>
  <si>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</si>
  <si>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</si>
  <si>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</si>
  <si>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</si>
  <si>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</si>
  <si>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</si>
  <si>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</si>
  <si>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</si>
  <si>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</si>
  <si>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</si>
  <si>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</si>
  <si>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</si>
  <si>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</si>
  <si>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</si>
  <si>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</si>
  <si>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</si>
  <si>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</si>
  <si>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</si>
  <si>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</si>
  <si>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</si>
  <si>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</si>
  <si>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</si>
  <si>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</si>
  <si>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</si>
  <si>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</si>
  <si>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</si>
  <si>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</si>
  <si>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</si>
  <si>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</si>
  <si>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</si>
  <si>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</si>
  <si>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</si>
  <si>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</si>
  <si>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</si>
  <si>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</si>
  <si>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</si>
  <si>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</si>
  <si>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</si>
  <si>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</si>
  <si>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</si>
  <si>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</si>
  <si>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</si>
  <si>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</si>
  <si>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</si>
  <si>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</si>
  <si>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</si>
  <si>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</si>
  <si>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</si>
  <si>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</si>
  <si>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</si>
  <si>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</si>
  <si>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</si>
  <si>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</si>
  <si>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</si>
  <si>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</si>
  <si>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</si>
  <si>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</si>
  <si>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</si>
  <si>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</si>
  <si>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</si>
  <si>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</si>
  <si>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</si>
  <si>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</si>
  <si>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</si>
  <si>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</si>
  <si>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</si>
  <si>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</si>
  <si>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</si>
  <si>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</si>
  <si>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</si>
  <si>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</si>
  <si>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</si>
  <si>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</si>
  <si>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</si>
  <si>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</si>
  <si>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</si>
  <si>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</si>
  <si>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</si>
  <si>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</si>
  <si>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</si>
  <si>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</si>
  <si>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</si>
  <si>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福岡県築上町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</si>
  <si>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</si>
  <si>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</si>
  <si>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</si>
  <si>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</si>
  <si>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</si>
  <si>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</si>
  <si>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</si>
  <si>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</si>
  <si>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</si>
  <si>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</si>
  <si>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</si>
  <si>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</si>
  <si>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</si>
  <si>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</si>
  <si>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</si>
  <si>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</si>
  <si>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</si>
  <si>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</si>
  <si>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</si>
  <si>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</si>
  <si>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</si>
  <si>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</si>
  <si>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椎田駅前周辺活性化促進事業特別会計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</si>
  <si>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</si>
  <si>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</si>
  <si>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</si>
  <si>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</si>
  <si>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</si>
  <si>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</si>
  <si>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</si>
  <si>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</si>
  <si>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</si>
  <si>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</si>
  <si>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</si>
  <si>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</si>
  <si>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</si>
  <si>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</si>
  <si>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</si>
  <si>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</si>
  <si>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</si>
  <si>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</si>
  <si>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</si>
  <si>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</si>
  <si>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</si>
  <si>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</si>
  <si>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</si>
  <si>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</si>
  <si>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</si>
  <si>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</si>
  <si>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</si>
  <si>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</si>
  <si>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</si>
  <si>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</si>
  <si>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</si>
  <si>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</si>
  <si>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</si>
  <si>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</si>
  <si>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</si>
  <si>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</si>
  <si>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</si>
  <si>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</si>
  <si>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</si>
  <si>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</si>
  <si>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</si>
  <si>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</si>
  <si>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</si>
  <si>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</si>
  <si>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</si>
  <si>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</si>
  <si>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</si>
  <si>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</si>
  <si>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</si>
  <si>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</si>
  <si>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</si>
  <si>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</si>
  <si>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</si>
  <si>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</si>
  <si>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</si>
  <si>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</si>
  <si>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</si>
  <si>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</si>
  <si>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</si>
  <si>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</si>
  <si>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</si>
  <si>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</si>
  <si>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</si>
  <si>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</si>
  <si>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</si>
  <si>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</si>
  <si>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</si>
  <si>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</si>
  <si>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</si>
  <si>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</si>
  <si>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</si>
  <si>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</si>
  <si>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</si>
  <si>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</si>
  <si>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</si>
  <si>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</si>
  <si>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</si>
  <si>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</si>
  <si>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</si>
  <si>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</si>
  <si>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</si>
  <si>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</si>
  <si>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</si>
  <si>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</si>
  <si>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</si>
  <si>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</si>
  <si>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</si>
  <si>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</si>
  <si>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</si>
  <si>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</si>
  <si>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</si>
  <si>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</si>
  <si>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</si>
  <si>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</si>
  <si>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</si>
  <si>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</si>
  <si>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</si>
  <si>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</si>
  <si>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</si>
  <si>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</si>
  <si>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</si>
  <si>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</si>
  <si>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</si>
  <si>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</si>
  <si>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</si>
  <si>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</si>
  <si>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</si>
  <si>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</si>
  <si>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</si>
  <si>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</si>
  <si>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</si>
  <si>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</si>
  <si>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</si>
  <si>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</si>
  <si>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</si>
  <si>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</si>
  <si>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</si>
  <si>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</si>
  <si>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</si>
  <si>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</si>
  <si>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</si>
  <si>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</si>
  <si>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</si>
  <si>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</si>
  <si>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</si>
  <si>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</si>
  <si>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</si>
  <si>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</si>
  <si>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</si>
  <si>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</si>
  <si>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</si>
  <si>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</si>
  <si>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</si>
  <si>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</si>
  <si>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</si>
  <si>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</si>
  <si>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</si>
  <si>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</si>
  <si>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</si>
  <si>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</si>
  <si>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</si>
  <si>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</si>
  <si>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</si>
  <si>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</si>
  <si>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</si>
  <si>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</si>
  <si>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</si>
  <si>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</si>
  <si>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</si>
  <si>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</si>
  <si>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</si>
  <si>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</si>
  <si>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</si>
  <si>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</si>
  <si>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5.50</t>
  </si>
  <si>
    <t>▲ 2.07</t>
  </si>
  <si>
    <t>▲ 2.43</t>
  </si>
  <si>
    <t>住宅新築資金等貸付事業特別会計</t>
  </si>
  <si>
    <t>▲ 2.72</t>
  </si>
  <si>
    <t>▲ 2.58</t>
  </si>
  <si>
    <t>▲ 2.11</t>
  </si>
  <si>
    <t>▲ 1.90</t>
  </si>
  <si>
    <t>▲ 1.67</t>
  </si>
  <si>
    <t>霊園事業特別会計</t>
  </si>
  <si>
    <t>▲ 0.00</t>
  </si>
  <si>
    <t>下水道事業会計</t>
  </si>
  <si>
    <t>一般会計</t>
  </si>
  <si>
    <t>水道事業会計</t>
  </si>
  <si>
    <t>国民健康保険特別会計</t>
  </si>
  <si>
    <t>後期高齢者医療特別会計</t>
  </si>
  <si>
    <t>奨学金貸付事業特別会計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</si>
  <si>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</si>
  <si>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</si>
  <si>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</si>
  <si>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</si>
  <si>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</si>
  <si>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</si>
  <si>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</si>
  <si>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</si>
  <si>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</si>
  <si>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東九州コミュニティー放送</t>
    <rPh sb="0" eb="1">
      <t>ヒガシ</t>
    </rPh>
    <rPh sb="1" eb="3">
      <t>キュウシュウ</t>
    </rPh>
    <rPh sb="10" eb="12">
      <t>ホウソウ</t>
    </rPh>
    <phoneticPr fontId="2"/>
  </si>
  <si>
    <t>しいだサンコー</t>
    <phoneticPr fontId="2"/>
  </si>
  <si>
    <t>ついきプロヴァンス</t>
    <phoneticPr fontId="2"/>
  </si>
  <si>
    <t>公共施設等整備基金</t>
    <rPh sb="0" eb="9">
      <t>コウキョウシセツナドセイビキキン</t>
    </rPh>
    <phoneticPr fontId="5"/>
  </si>
  <si>
    <t>まちづくり振興基金</t>
    <rPh sb="5" eb="7">
      <t>シンコウ</t>
    </rPh>
    <rPh sb="7" eb="9">
      <t>キキン</t>
    </rPh>
    <phoneticPr fontId="2"/>
  </si>
  <si>
    <t>ふるさと応援基金</t>
    <rPh sb="4" eb="6">
      <t>オウエン</t>
    </rPh>
    <rPh sb="6" eb="8">
      <t>キキン</t>
    </rPh>
    <phoneticPr fontId="2"/>
  </si>
  <si>
    <t>学校教育環境整備基金</t>
    <rPh sb="0" eb="2">
      <t>ガッコウ</t>
    </rPh>
    <rPh sb="2" eb="4">
      <t>キョウイク</t>
    </rPh>
    <rPh sb="4" eb="6">
      <t>カンキョウ</t>
    </rPh>
    <rPh sb="6" eb="8">
      <t>セイビ</t>
    </rPh>
    <rPh sb="8" eb="10">
      <t>キキン</t>
    </rPh>
    <phoneticPr fontId="2"/>
  </si>
  <si>
    <t>子ども医療費助成事業基金</t>
    <rPh sb="0" eb="1">
      <t>コ</t>
    </rPh>
    <rPh sb="3" eb="5">
      <t>イリョウ</t>
    </rPh>
    <rPh sb="5" eb="6">
      <t>ヒ</t>
    </rPh>
    <rPh sb="6" eb="10">
      <t>ジョセイジギョウ</t>
    </rPh>
    <rPh sb="10" eb="12">
      <t>キキン</t>
    </rPh>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</si>
  <si>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</si>
  <si>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</si>
  <si>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</si>
  <si>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</si>
  <si>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京築広域市町村圏事務組合</t>
  </si>
  <si>
    <t>築上郡自治会館等資産管理組合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</si>
  <si>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</si>
  <si>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</si>
  <si>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</si>
  <si>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</si>
  <si>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</si>
  <si>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</si>
  <si>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京築広域水道企業団</t>
    <rPh sb="4" eb="9">
      <t>スイドウキギョウダン</t>
    </rPh>
    <phoneticPr fontId="4"/>
  </si>
  <si>
    <t>法適用企業</t>
    <rPh sb="0" eb="3">
      <t>ホウテキヨウ</t>
    </rPh>
    <rPh sb="3" eb="5">
      <t>キギョウ</t>
    </rPh>
    <phoneticPr fontId="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</si>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</sst>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294E-43B4-AD36-C75149267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175141</c:v>
                </c:pt>
                <c:pt idx="1">
                  <c:v>236541</c:v>
                </c:pt>
                <c:pt idx="2">
                  <c:v>131857</c:v>
                </c:pt>
                <c:pt idx="3">
                  <c:v>99489</c:v>
                </c:pt>
                <c:pt idx="4">
                  <c:v>86608</c:v>
                </c:pt>
              </c:numCache>
            </c:numRef>
          </c:val>
          <c:smooth val="0"/>
          <c:extLst xmlns:c16r2="http://schemas.microsoft.com/office/drawing/2015/06/chart">
            <c:ext xmlns:c16="http://schemas.microsoft.com/office/drawing/2014/chart" uri="{C3380CC4-5D6E-409C-BE32-E72D297353CC}">
              <c16:uniqueId val="{00000001-294E-43B4-AD36-C75149267F29}"/>
            </c:ext>
          </c:extLst>
        </c:ser>
        <c:dLbls>
          <c:showLegendKey val="0"/>
          <c:showVal val="0"/>
          <c:showCatName val="0"/>
          <c:showSerName val="0"/>
          <c:showPercent val="0"/>
          <c:showBubbleSize val="0"/>
        </c:dLbls>
        <c:marker val="1"/>
        <c:smooth val="0"/>
        <c:axId val="477619544"/>
        <c:axId val="477619936"/>
      </c:lineChart>
      <c:catAx>
        <c:axId val="477619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19936"/>
        <c:crosses val="autoZero"/>
        <c:auto val="1"/>
        <c:lblAlgn val="ctr"/>
        <c:lblOffset val="100"/>
        <c:tickLblSkip val="1"/>
        <c:tickMarkSkip val="1"/>
        <c:noMultiLvlLbl val="0"/>
      </c:catAx>
      <c:valAx>
        <c:axId val="4776199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19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11.58</c:v>
                </c:pt>
                <c:pt idx="1">
                  <c:v>9.2100000000000009</c:v>
                </c:pt>
                <c:pt idx="2">
                  <c:v>10.86</c:v>
                </c:pt>
                <c:pt idx="3">
                  <c:v>8.6999999999999993</c:v>
                </c:pt>
                <c:pt idx="4">
                  <c:v>11.53</c:v>
                </c:pt>
              </c:numCache>
            </c:numRef>
          </c:val>
          <c:extLst xmlns:c16r2="http://schemas.microsoft.com/office/drawing/2015/06/chart">
            <c:ext xmlns:c16="http://schemas.microsoft.com/office/drawing/2014/chart" uri="{C3380CC4-5D6E-409C-BE32-E72D297353CC}">
              <c16:uniqueId val="{00000000-1FE7-4764-A310-CF0853E9B4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30.87</c:v>
                </c:pt>
                <c:pt idx="1">
                  <c:v>30.2</c:v>
                </c:pt>
                <c:pt idx="2">
                  <c:v>29.99</c:v>
                </c:pt>
                <c:pt idx="3">
                  <c:v>30.84</c:v>
                </c:pt>
                <c:pt idx="4">
                  <c:v>30.7</c:v>
                </c:pt>
              </c:numCache>
            </c:numRef>
          </c:val>
          <c:extLst xmlns:c16r2="http://schemas.microsoft.com/office/drawing/2015/06/chart">
            <c:ext xmlns:c16="http://schemas.microsoft.com/office/drawing/2014/chart" uri="{C3380CC4-5D6E-409C-BE32-E72D297353CC}">
              <c16:uniqueId val="{00000001-1FE7-4764-A310-CF0853E9B47D}"/>
            </c:ext>
          </c:extLst>
        </c:ser>
        <c:dLbls>
          <c:showLegendKey val="0"/>
          <c:showVal val="0"/>
          <c:showCatName val="0"/>
          <c:showSerName val="0"/>
          <c:showPercent val="0"/>
          <c:showBubbleSize val="0"/>
        </c:dLbls>
        <c:gapWidth val="250"/>
        <c:overlap val="100"/>
        <c:axId val="579810680"/>
        <c:axId val="57980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c:v>
                </c:pt>
                <c:pt idx="1">
                  <c:v>-2.0699999999999998</c:v>
                </c:pt>
                <c:pt idx="2">
                  <c:v>4.1399999999999997</c:v>
                </c:pt>
                <c:pt idx="3">
                  <c:v>-2.4300000000000002</c:v>
                </c:pt>
                <c:pt idx="4">
                  <c:v>2.91</c:v>
                </c:pt>
              </c:numCache>
            </c:numRef>
          </c:val>
          <c:smooth val="0"/>
          <c:extLst xmlns:c16r2="http://schemas.microsoft.com/office/drawing/2015/06/chart">
            <c:ext xmlns:c16="http://schemas.microsoft.com/office/drawing/2014/chart" uri="{C3380CC4-5D6E-409C-BE32-E72D297353CC}">
              <c16:uniqueId val="{00000002-1FE7-4764-A310-CF0853E9B47D}"/>
            </c:ext>
          </c:extLst>
        </c:ser>
        <c:dLbls>
          <c:showLegendKey val="0"/>
          <c:showVal val="0"/>
          <c:showCatName val="0"/>
          <c:showSerName val="0"/>
          <c:showPercent val="0"/>
          <c:showBubbleSize val="0"/>
        </c:dLbls>
        <c:marker val="1"/>
        <c:smooth val="0"/>
        <c:axId val="579810680"/>
        <c:axId val="579808720"/>
      </c:lineChart>
      <c:catAx>
        <c:axId val="57981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808720"/>
        <c:crosses val="autoZero"/>
        <c:auto val="1"/>
        <c:lblAlgn val="ctr"/>
        <c:lblOffset val="100"/>
        <c:tickLblSkip val="1"/>
        <c:tickMarkSkip val="1"/>
        <c:noMultiLvlLbl val="0"/>
      </c:catAx>
      <c:valAx>
        <c:axId val="57980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1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BC0-4F88-92D2-C56EE3EBF1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C0-4F88-92D2-C56EE3EBF1B3}"/>
            </c:ext>
          </c:extLst>
        </c:ser>
        <c:ser>
          <c:idx val="2"/>
          <c:order val="2"/>
          <c:tx>
            <c:strRef>
              <c:f>データシート!$A$29</c:f>
              <c:strCache>
                <c:ptCount val="1"/>
                <c:pt idx="0">
                  <c:v>奨学金貸付事業特別会計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2BC0-4F88-92D2-C56EE3EBF1B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0.19</c:v>
                </c:pt>
                <c:pt idx="4">
                  <c:v>#N/A</c:v>
                </c:pt>
                <c:pt idx="5">
                  <c:v>0.21</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3-2BC0-4F88-92D2-C56EE3EBF1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1.27</c:v>
                </c:pt>
                <c:pt idx="2">
                  <c:v>#N/A</c:v>
                </c:pt>
                <c:pt idx="3">
                  <c:v>1.24</c:v>
                </c:pt>
                <c:pt idx="4">
                  <c:v>#N/A</c:v>
                </c:pt>
                <c:pt idx="5">
                  <c:v>1.45</c:v>
                </c:pt>
                <c:pt idx="6">
                  <c:v>#N/A</c:v>
                </c:pt>
                <c:pt idx="7">
                  <c:v>0.86</c:v>
                </c:pt>
                <c:pt idx="8">
                  <c:v>#N/A</c:v>
                </c:pt>
                <c:pt idx="9">
                  <c:v>1.55</c:v>
                </c:pt>
              </c:numCache>
            </c:numRef>
          </c:val>
          <c:extLst xmlns:c16r2="http://schemas.microsoft.com/office/drawing/2015/06/chart">
            <c:ext xmlns:c16="http://schemas.microsoft.com/office/drawing/2014/chart" uri="{C3380CC4-5D6E-409C-BE32-E72D297353CC}">
              <c16:uniqueId val="{00000004-2BC0-4F88-92D2-C56EE3EBF1B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6.18</c:v>
                </c:pt>
                <c:pt idx="2">
                  <c:v>#N/A</c:v>
                </c:pt>
                <c:pt idx="3">
                  <c:v>7.93</c:v>
                </c:pt>
                <c:pt idx="4">
                  <c:v>#N/A</c:v>
                </c:pt>
                <c:pt idx="5">
                  <c:v>8.11</c:v>
                </c:pt>
                <c:pt idx="6">
                  <c:v>#N/A</c:v>
                </c:pt>
                <c:pt idx="7">
                  <c:v>9.5</c:v>
                </c:pt>
                <c:pt idx="8">
                  <c:v>#N/A</c:v>
                </c:pt>
                <c:pt idx="9">
                  <c:v>9.85</c:v>
                </c:pt>
              </c:numCache>
            </c:numRef>
          </c:val>
          <c:extLst xmlns:c16r2="http://schemas.microsoft.com/office/drawing/2015/06/chart">
            <c:ext xmlns:c16="http://schemas.microsoft.com/office/drawing/2014/chart" uri="{C3380CC4-5D6E-409C-BE32-E72D297353CC}">
              <c16:uniqueId val="{00000005-2BC0-4F88-92D2-C56EE3EBF1B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14.26</c:v>
                </c:pt>
                <c:pt idx="2">
                  <c:v>#N/A</c:v>
                </c:pt>
                <c:pt idx="3">
                  <c:v>11.75</c:v>
                </c:pt>
                <c:pt idx="4">
                  <c:v>#N/A</c:v>
                </c:pt>
                <c:pt idx="5">
                  <c:v>12.97</c:v>
                </c:pt>
                <c:pt idx="6">
                  <c:v>#N/A</c:v>
                </c:pt>
                <c:pt idx="7">
                  <c:v>10.59</c:v>
                </c:pt>
                <c:pt idx="8">
                  <c:v>#N/A</c:v>
                </c:pt>
                <c:pt idx="9">
                  <c:v>13.17</c:v>
                </c:pt>
              </c:numCache>
            </c:numRef>
          </c:val>
          <c:extLst xmlns:c16r2="http://schemas.microsoft.com/office/drawing/2015/06/chart">
            <c:ext xmlns:c16="http://schemas.microsoft.com/office/drawing/2014/chart" uri="{C3380CC4-5D6E-409C-BE32-E72D297353CC}">
              <c16:uniqueId val="{00000006-2BC0-4F88-92D2-C56EE3EBF1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9.77</c:v>
                </c:pt>
                <c:pt idx="2">
                  <c:v>#N/A</c:v>
                </c:pt>
                <c:pt idx="3">
                  <c:v>11.22</c:v>
                </c:pt>
                <c:pt idx="4">
                  <c:v>#N/A</c:v>
                </c:pt>
                <c:pt idx="5">
                  <c:v>11.75</c:v>
                </c:pt>
                <c:pt idx="6">
                  <c:v>#N/A</c:v>
                </c:pt>
                <c:pt idx="7">
                  <c:v>14.08</c:v>
                </c:pt>
                <c:pt idx="8">
                  <c:v>#N/A</c:v>
                </c:pt>
                <c:pt idx="9">
                  <c:v>15.2</c:v>
                </c:pt>
              </c:numCache>
            </c:numRef>
          </c:val>
          <c:extLst xmlns:c16r2="http://schemas.microsoft.com/office/drawing/2015/06/chart">
            <c:ext xmlns:c16="http://schemas.microsoft.com/office/drawing/2014/chart" uri="{C3380CC4-5D6E-409C-BE32-E72D297353CC}">
              <c16:uniqueId val="{00000007-2BC0-4F88-92D2-C56EE3EBF1B3}"/>
            </c:ext>
          </c:extLst>
        </c:ser>
        <c:ser>
          <c:idx val="8"/>
          <c:order val="8"/>
          <c:tx>
            <c:strRef>
              <c:f>データシート!$A$35</c:f>
              <c:strCache>
                <c:ptCount val="1"/>
                <c:pt idx="0">
                  <c:v>霊園事業特別会計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2BC0-4F88-92D2-C56EE3EBF1B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2.72</c:v>
                </c:pt>
                <c:pt idx="1">
                  <c:v>#N/A</c:v>
                </c:pt>
                <c:pt idx="2">
                  <c:v>2.58</c:v>
                </c:pt>
                <c:pt idx="3">
                  <c:v>#N/A</c:v>
                </c:pt>
                <c:pt idx="4">
                  <c:v>2.11</c:v>
                </c:pt>
                <c:pt idx="5">
                  <c:v>#N/A</c:v>
                </c:pt>
                <c:pt idx="6">
                  <c:v>1.9</c:v>
                </c:pt>
                <c:pt idx="7">
                  <c:v>#N/A</c:v>
                </c:pt>
                <c:pt idx="8">
                  <c:v>1.67</c:v>
                </c:pt>
                <c:pt idx="9">
                  <c:v>#N/A</c:v>
                </c:pt>
              </c:numCache>
            </c:numRef>
          </c:val>
          <c:extLst xmlns:c16r2="http://schemas.microsoft.com/office/drawing/2015/06/chart">
            <c:ext xmlns:c16="http://schemas.microsoft.com/office/drawing/2014/chart" uri="{C3380CC4-5D6E-409C-BE32-E72D297353CC}">
              <c16:uniqueId val="{00000009-2BC0-4F88-92D2-C56EE3EBF1B3}"/>
            </c:ext>
          </c:extLst>
        </c:ser>
        <c:dLbls>
          <c:showLegendKey val="0"/>
          <c:showVal val="0"/>
          <c:showCatName val="0"/>
          <c:showSerName val="0"/>
          <c:showPercent val="0"/>
          <c:showBubbleSize val="0"/>
        </c:dLbls>
        <c:gapWidth val="150"/>
        <c:overlap val="100"/>
        <c:axId val="579807936"/>
        <c:axId val="579813424"/>
      </c:barChart>
      <c:catAx>
        <c:axId val="5798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813424"/>
        <c:crosses val="autoZero"/>
        <c:auto val="1"/>
        <c:lblAlgn val="ctr"/>
        <c:lblOffset val="100"/>
        <c:tickLblSkip val="1"/>
        <c:tickMarkSkip val="1"/>
        <c:noMultiLvlLbl val="0"/>
      </c:catAx>
      <c:valAx>
        <c:axId val="57981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0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912</c:v>
                </c:pt>
                <c:pt idx="5">
                  <c:v>876</c:v>
                </c:pt>
                <c:pt idx="8">
                  <c:v>933</c:v>
                </c:pt>
                <c:pt idx="11">
                  <c:v>994</c:v>
                </c:pt>
                <c:pt idx="14">
                  <c:v>1012</c:v>
                </c:pt>
              </c:numCache>
            </c:numRef>
          </c:val>
          <c:extLst xmlns:c16r2="http://schemas.microsoft.com/office/drawing/2015/06/chart">
            <c:ext xmlns:c16="http://schemas.microsoft.com/office/drawing/2014/chart" uri="{C3380CC4-5D6E-409C-BE32-E72D297353CC}">
              <c16:uniqueId val="{00000000-FCCD-4ACF-846C-971739FCA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CD-4ACF-846C-971739FCA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18</c:v>
                </c:pt>
                <c:pt idx="6">
                  <c:v>17</c:v>
                </c:pt>
                <c:pt idx="9">
                  <c:v>16</c:v>
                </c:pt>
                <c:pt idx="12">
                  <c:v>20</c:v>
                </c:pt>
              </c:numCache>
            </c:numRef>
          </c:val>
          <c:extLst xmlns:c16r2="http://schemas.microsoft.com/office/drawing/2015/06/chart">
            <c:ext xmlns:c16="http://schemas.microsoft.com/office/drawing/2014/chart" uri="{C3380CC4-5D6E-409C-BE32-E72D297353CC}">
              <c16:uniqueId val="{00000002-FCCD-4ACF-846C-971739FCA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FCCD-4ACF-846C-971739FCA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255</c:v>
                </c:pt>
                <c:pt idx="3">
                  <c:v>257</c:v>
                </c:pt>
                <c:pt idx="6">
                  <c:v>276</c:v>
                </c:pt>
                <c:pt idx="9">
                  <c:v>275</c:v>
                </c:pt>
                <c:pt idx="12">
                  <c:v>255</c:v>
                </c:pt>
              </c:numCache>
            </c:numRef>
          </c:val>
          <c:extLst xmlns:c16r2="http://schemas.microsoft.com/office/drawing/2015/06/chart">
            <c:ext xmlns:c16="http://schemas.microsoft.com/office/drawing/2014/chart" uri="{C3380CC4-5D6E-409C-BE32-E72D297353CC}">
              <c16:uniqueId val="{00000004-FCCD-4ACF-846C-971739FCA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CD-4ACF-846C-971739FCA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CD-4ACF-846C-971739FCA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1067</c:v>
                </c:pt>
                <c:pt idx="3">
                  <c:v>1059</c:v>
                </c:pt>
                <c:pt idx="6">
                  <c:v>1159</c:v>
                </c:pt>
                <c:pt idx="9">
                  <c:v>1288</c:v>
                </c:pt>
                <c:pt idx="12">
                  <c:v>1291</c:v>
                </c:pt>
              </c:numCache>
            </c:numRef>
          </c:val>
          <c:extLst xmlns:c16r2="http://schemas.microsoft.com/office/drawing/2015/06/chart">
            <c:ext xmlns:c16="http://schemas.microsoft.com/office/drawing/2014/chart" uri="{C3380CC4-5D6E-409C-BE32-E72D297353CC}">
              <c16:uniqueId val="{00000007-FCCD-4ACF-846C-971739FCAE62}"/>
            </c:ext>
          </c:extLst>
        </c:ser>
        <c:dLbls>
          <c:showLegendKey val="0"/>
          <c:showVal val="0"/>
          <c:showCatName val="0"/>
          <c:showSerName val="0"/>
          <c:showPercent val="0"/>
          <c:showBubbleSize val="0"/>
        </c:dLbls>
        <c:gapWidth val="100"/>
        <c:overlap val="100"/>
        <c:axId val="579813032"/>
        <c:axId val="579809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428</c:v>
                </c:pt>
                <c:pt idx="2">
                  <c:v>#N/A</c:v>
                </c:pt>
                <c:pt idx="3">
                  <c:v>#N/A</c:v>
                </c:pt>
                <c:pt idx="4">
                  <c:v>459</c:v>
                </c:pt>
                <c:pt idx="5">
                  <c:v>#N/A</c:v>
                </c:pt>
                <c:pt idx="6">
                  <c:v>#N/A</c:v>
                </c:pt>
                <c:pt idx="7">
                  <c:v>519</c:v>
                </c:pt>
                <c:pt idx="8">
                  <c:v>#N/A</c:v>
                </c:pt>
                <c:pt idx="9">
                  <c:v>#N/A</c:v>
                </c:pt>
                <c:pt idx="10">
                  <c:v>585</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FCCD-4ACF-846C-971739FCAE62}"/>
            </c:ext>
          </c:extLst>
        </c:ser>
        <c:dLbls>
          <c:showLegendKey val="0"/>
          <c:showVal val="0"/>
          <c:showCatName val="0"/>
          <c:showSerName val="0"/>
          <c:showPercent val="0"/>
          <c:showBubbleSize val="0"/>
        </c:dLbls>
        <c:marker val="1"/>
        <c:smooth val="0"/>
        <c:axId val="579813032"/>
        <c:axId val="579809112"/>
      </c:lineChart>
      <c:catAx>
        <c:axId val="57981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809112"/>
        <c:crosses val="autoZero"/>
        <c:auto val="1"/>
        <c:lblAlgn val="ctr"/>
        <c:lblOffset val="100"/>
        <c:tickLblSkip val="1"/>
        <c:tickMarkSkip val="1"/>
        <c:noMultiLvlLbl val="0"/>
      </c:catAx>
      <c:valAx>
        <c:axId val="57980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1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10781</c:v>
                </c:pt>
                <c:pt idx="5">
                  <c:v>12016</c:v>
                </c:pt>
                <c:pt idx="8">
                  <c:v>11819</c:v>
                </c:pt>
                <c:pt idx="11">
                  <c:v>11387</c:v>
                </c:pt>
                <c:pt idx="14">
                  <c:v>10923</c:v>
                </c:pt>
              </c:numCache>
            </c:numRef>
          </c:val>
          <c:extLst xmlns:c16r2="http://schemas.microsoft.com/office/drawing/2015/06/chart">
            <c:ext xmlns:c16="http://schemas.microsoft.com/office/drawing/2014/chart" uri="{C3380CC4-5D6E-409C-BE32-E72D297353CC}">
              <c16:uniqueId val="{00000000-FBE2-440A-92CC-41F8FA7DE9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276</c:v>
                </c:pt>
                <c:pt idx="5">
                  <c:v>257</c:v>
                </c:pt>
                <c:pt idx="8">
                  <c:v>219</c:v>
                </c:pt>
                <c:pt idx="11">
                  <c:v>161</c:v>
                </c:pt>
                <c:pt idx="14">
                  <c:v>142</c:v>
                </c:pt>
              </c:numCache>
            </c:numRef>
          </c:val>
          <c:extLst xmlns:c16r2="http://schemas.microsoft.com/office/drawing/2015/06/chart">
            <c:ext xmlns:c16="http://schemas.microsoft.com/office/drawing/2014/chart" uri="{C3380CC4-5D6E-409C-BE32-E72D297353CC}">
              <c16:uniqueId val="{00000001-FBE2-440A-92CC-41F8FA7DE9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4338</c:v>
                </c:pt>
                <c:pt idx="5">
                  <c:v>4078</c:v>
                </c:pt>
                <c:pt idx="8">
                  <c:v>4312</c:v>
                </c:pt>
                <c:pt idx="11">
                  <c:v>4487</c:v>
                </c:pt>
                <c:pt idx="14">
                  <c:v>4787</c:v>
                </c:pt>
              </c:numCache>
            </c:numRef>
          </c:val>
          <c:extLst xmlns:c16r2="http://schemas.microsoft.com/office/drawing/2015/06/chart">
            <c:ext xmlns:c16="http://schemas.microsoft.com/office/drawing/2014/chart" uri="{C3380CC4-5D6E-409C-BE32-E72D297353CC}">
              <c16:uniqueId val="{00000002-FBE2-440A-92CC-41F8FA7DE9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BE2-440A-92CC-41F8FA7DE9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BE2-440A-92CC-41F8FA7DE9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E2-440A-92CC-41F8FA7DE9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2203</c:v>
                </c:pt>
                <c:pt idx="3">
                  <c:v>2149</c:v>
                </c:pt>
                <c:pt idx="6">
                  <c:v>2078</c:v>
                </c:pt>
                <c:pt idx="9">
                  <c:v>2084</c:v>
                </c:pt>
                <c:pt idx="12">
                  <c:v>2091</c:v>
                </c:pt>
              </c:numCache>
            </c:numRef>
          </c:val>
          <c:extLst xmlns:c16r2="http://schemas.microsoft.com/office/drawing/2015/06/chart">
            <c:ext xmlns:c16="http://schemas.microsoft.com/office/drawing/2014/chart" uri="{C3380CC4-5D6E-409C-BE32-E72D297353CC}">
              <c16:uniqueId val="{00000006-FBE2-440A-92CC-41F8FA7DE9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103</c:v>
                </c:pt>
                <c:pt idx="3">
                  <c:v>85</c:v>
                </c:pt>
                <c:pt idx="6">
                  <c:v>78</c:v>
                </c:pt>
                <c:pt idx="9">
                  <c:v>69</c:v>
                </c:pt>
                <c:pt idx="12">
                  <c:v>56</c:v>
                </c:pt>
              </c:numCache>
            </c:numRef>
          </c:val>
          <c:extLst xmlns:c16r2="http://schemas.microsoft.com/office/drawing/2015/06/chart">
            <c:ext xmlns:c16="http://schemas.microsoft.com/office/drawing/2014/chart" uri="{C3380CC4-5D6E-409C-BE32-E72D297353CC}">
              <c16:uniqueId val="{00000007-FBE2-440A-92CC-41F8FA7DE9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3365</c:v>
                </c:pt>
                <c:pt idx="3">
                  <c:v>3413</c:v>
                </c:pt>
                <c:pt idx="6">
                  <c:v>3577</c:v>
                </c:pt>
                <c:pt idx="9">
                  <c:v>3744</c:v>
                </c:pt>
                <c:pt idx="12">
                  <c:v>3624</c:v>
                </c:pt>
              </c:numCache>
            </c:numRef>
          </c:val>
          <c:extLst xmlns:c16r2="http://schemas.microsoft.com/office/drawing/2015/06/chart">
            <c:ext xmlns:c16="http://schemas.microsoft.com/office/drawing/2014/chart" uri="{C3380CC4-5D6E-409C-BE32-E72D297353CC}">
              <c16:uniqueId val="{00000008-FBE2-440A-92CC-41F8FA7DE9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BE2-440A-92CC-41F8FA7DE9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11190</c:v>
                </c:pt>
                <c:pt idx="3">
                  <c:v>12862</c:v>
                </c:pt>
                <c:pt idx="6">
                  <c:v>12733</c:v>
                </c:pt>
                <c:pt idx="9">
                  <c:v>12063</c:v>
                </c:pt>
                <c:pt idx="12">
                  <c:v>11410</c:v>
                </c:pt>
              </c:numCache>
            </c:numRef>
          </c:val>
          <c:extLst xmlns:c16r2="http://schemas.microsoft.com/office/drawing/2015/06/chart">
            <c:ext xmlns:c16="http://schemas.microsoft.com/office/drawing/2014/chart" uri="{C3380CC4-5D6E-409C-BE32-E72D297353CC}">
              <c16:uniqueId val="{0000000A-FBE2-440A-92CC-41F8FA7DE926}"/>
            </c:ext>
          </c:extLst>
        </c:ser>
        <c:dLbls>
          <c:showLegendKey val="0"/>
          <c:showVal val="0"/>
          <c:showCatName val="0"/>
          <c:showSerName val="0"/>
          <c:showPercent val="0"/>
          <c:showBubbleSize val="0"/>
        </c:dLbls>
        <c:gapWidth val="100"/>
        <c:overlap val="100"/>
        <c:axId val="579810288"/>
        <c:axId val="579808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1466</c:v>
                </c:pt>
                <c:pt idx="2">
                  <c:v>#N/A</c:v>
                </c:pt>
                <c:pt idx="3">
                  <c:v>#N/A</c:v>
                </c:pt>
                <c:pt idx="4">
                  <c:v>2160</c:v>
                </c:pt>
                <c:pt idx="5">
                  <c:v>#N/A</c:v>
                </c:pt>
                <c:pt idx="6">
                  <c:v>#N/A</c:v>
                </c:pt>
                <c:pt idx="7">
                  <c:v>2116</c:v>
                </c:pt>
                <c:pt idx="8">
                  <c:v>#N/A</c:v>
                </c:pt>
                <c:pt idx="9">
                  <c:v>#N/A</c:v>
                </c:pt>
                <c:pt idx="10">
                  <c:v>1924</c:v>
                </c:pt>
                <c:pt idx="11">
                  <c:v>#N/A</c:v>
                </c:pt>
                <c:pt idx="12">
                  <c:v>#N/A</c:v>
                </c:pt>
                <c:pt idx="13">
                  <c:v>1328</c:v>
                </c:pt>
                <c:pt idx="14">
                  <c:v>#N/A</c:v>
                </c:pt>
              </c:numCache>
            </c:numRef>
          </c:val>
          <c:smooth val="0"/>
          <c:extLst xmlns:c16r2="http://schemas.microsoft.com/office/drawing/2015/06/chart">
            <c:ext xmlns:c16="http://schemas.microsoft.com/office/drawing/2014/chart" uri="{C3380CC4-5D6E-409C-BE32-E72D297353CC}">
              <c16:uniqueId val="{0000000B-FBE2-440A-92CC-41F8FA7DE926}"/>
            </c:ext>
          </c:extLst>
        </c:ser>
        <c:dLbls>
          <c:showLegendKey val="0"/>
          <c:showVal val="0"/>
          <c:showCatName val="0"/>
          <c:showSerName val="0"/>
          <c:showPercent val="0"/>
          <c:showBubbleSize val="0"/>
        </c:dLbls>
        <c:marker val="1"/>
        <c:smooth val="0"/>
        <c:axId val="579810288"/>
        <c:axId val="579808328"/>
      </c:lineChart>
      <c:catAx>
        <c:axId val="57981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808328"/>
        <c:crosses val="autoZero"/>
        <c:auto val="1"/>
        <c:lblAlgn val="ctr"/>
        <c:lblOffset val="100"/>
        <c:tickLblSkip val="1"/>
        <c:tickMarkSkip val="1"/>
        <c:noMultiLvlLbl val="0"/>
      </c:catAx>
      <c:valAx>
        <c:axId val="579808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1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1867</c:v>
                </c:pt>
                <c:pt idx="1">
                  <c:v>1869</c:v>
                </c:pt>
                <c:pt idx="2">
                  <c:v>1871</c:v>
                </c:pt>
              </c:numCache>
            </c:numRef>
          </c:val>
          <c:extLst xmlns:c16r2="http://schemas.microsoft.com/office/drawing/2015/06/chart">
            <c:ext xmlns:c16="http://schemas.microsoft.com/office/drawing/2014/chart" uri="{C3380CC4-5D6E-409C-BE32-E72D297353CC}">
              <c16:uniqueId val="{00000000-678B-47BA-887C-28A10E33CB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1055</c:v>
                </c:pt>
                <c:pt idx="1">
                  <c:v>1056</c:v>
                </c:pt>
                <c:pt idx="2">
                  <c:v>1083</c:v>
                </c:pt>
              </c:numCache>
            </c:numRef>
          </c:val>
          <c:extLst xmlns:c16r2="http://schemas.microsoft.com/office/drawing/2015/06/chart">
            <c:ext xmlns:c16="http://schemas.microsoft.com/office/drawing/2014/chart" uri="{C3380CC4-5D6E-409C-BE32-E72D297353CC}">
              <c16:uniqueId val="{00000001-678B-47BA-887C-28A10E33CB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3659</c:v>
                </c:pt>
                <c:pt idx="1">
                  <c:v>3712</c:v>
                </c:pt>
                <c:pt idx="2">
                  <c:v>4077</c:v>
                </c:pt>
              </c:numCache>
            </c:numRef>
          </c:val>
          <c:extLst xmlns:c16r2="http://schemas.microsoft.com/office/drawing/2015/06/chart">
            <c:ext xmlns:c16="http://schemas.microsoft.com/office/drawing/2014/chart" uri="{C3380CC4-5D6E-409C-BE32-E72D297353CC}">
              <c16:uniqueId val="{00000002-678B-47BA-887C-28A10E33CB92}"/>
            </c:ext>
          </c:extLst>
        </c:ser>
        <c:dLbls>
          <c:showLegendKey val="0"/>
          <c:showVal val="0"/>
          <c:showCatName val="0"/>
          <c:showSerName val="0"/>
          <c:showPercent val="0"/>
          <c:showBubbleSize val="0"/>
        </c:dLbls>
        <c:gapWidth val="120"/>
        <c:overlap val="100"/>
        <c:axId val="579807152"/>
        <c:axId val="579811856"/>
      </c:barChart>
      <c:catAx>
        <c:axId val="57980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811856"/>
        <c:crosses val="autoZero"/>
        <c:auto val="1"/>
        <c:lblAlgn val="ctr"/>
        <c:lblOffset val="100"/>
        <c:tickLblSkip val="1"/>
        <c:tickMarkSkip val="1"/>
        <c:noMultiLvlLbl val="0"/>
      </c:catAx>
      <c:valAx>
        <c:axId val="57981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980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16,866
16,628
119.61
12,694,911
11,967,846
702,673
6,094,588
11,410,398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昨年度と比べ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ポイント低下し、類似団体平均値を</a:t>
          </a:r>
          <a:r>
            <a:rPr kumimoji="1" lang="en-US" altLang="ja-JP" sz="1100">
              <a:latin typeface="ＭＳ Ｐゴシック" panose="020B0600070205080204" pitchFamily="50" charset="-128"/>
              <a:ea typeface="ＭＳ Ｐゴシック" panose="020B0600070205080204" pitchFamily="50" charset="-128"/>
            </a:rPr>
            <a:t>0.20</a:t>
          </a:r>
          <a:r>
            <a:rPr kumimoji="1" lang="ja-JP" altLang="en-US" sz="1100">
              <a:latin typeface="ＭＳ Ｐゴシック" panose="020B0600070205080204" pitchFamily="50" charset="-128"/>
              <a:ea typeface="ＭＳ Ｐゴシック" panose="020B0600070205080204" pitchFamily="50" charset="-128"/>
            </a:rPr>
            <a:t>ポイント下回っている。昨年度よりも減少した要因は、財政力指数の算定に計上される</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ヵ年全てにおいて普通交付税の再算定が行われており、基準財政需要額が増加したためである。経常的に類似団体平均値よりも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ポイント程度低くなっている。その要因として全国平均を上回る高齢化率（</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月末</a:t>
          </a:r>
          <a:r>
            <a:rPr kumimoji="1" lang="en-US" altLang="ja-JP" sz="1100">
              <a:latin typeface="ＭＳ Ｐゴシック" panose="020B0600070205080204" pitchFamily="50" charset="-128"/>
              <a:ea typeface="ＭＳ Ｐゴシック" panose="020B0600070205080204" pitchFamily="50" charset="-128"/>
            </a:rPr>
            <a:t>38.99</a:t>
          </a:r>
          <a:r>
            <a:rPr kumimoji="1" lang="ja-JP" altLang="en-US" sz="1100">
              <a:latin typeface="ＭＳ Ｐゴシック" panose="020B0600070205080204" pitchFamily="50" charset="-128"/>
              <a:ea typeface="ＭＳ Ｐゴシック" panose="020B0600070205080204" pitchFamily="50" charset="-128"/>
            </a:rPr>
            <a:t>％）及び急激な出生数の減少に伴う人口の自然減、町内に基盤となるような産業がないことや公共交通機関の少なさによる生産年齢人口の社会減、課税客体や高所得層が少ないことにより税収が見込めないことが考えられる。今後は、移住定住事業に焦点を置き、人口減を緩やかにする中で自主財源を確保し財政力指数の向上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国有提供施設等所在市町村助成交付金が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百万円の増加、地方交付税が</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百万円の増加したことにより経常一般財源等は</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百万円の増加となった。新型コロナウイルス感染症が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類感染症から</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類感染症への移行に伴い国民健康保険特別会計及び後期高齢者医療特別会計への繰出金が</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百万円増加、ふるさと納税を業務委託に切り替えたことによるシステム使用料や包括的業務委託費の増加により</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百万円増加となり、経常経費充当一般財源が</a:t>
          </a:r>
          <a:r>
            <a:rPr kumimoji="1" lang="en-US" altLang="ja-JP" sz="1100">
              <a:latin typeface="ＭＳ Ｐゴシック" panose="020B0600070205080204" pitchFamily="50" charset="-128"/>
              <a:ea typeface="ＭＳ Ｐゴシック" panose="020B0600070205080204" pitchFamily="50" charset="-128"/>
            </a:rPr>
            <a:t>309</a:t>
          </a:r>
          <a:r>
            <a:rPr kumimoji="1" lang="ja-JP" altLang="en-US" sz="1100">
              <a:latin typeface="ＭＳ Ｐゴシック" panose="020B0600070205080204" pitchFamily="50" charset="-128"/>
              <a:ea typeface="ＭＳ Ｐゴシック" panose="020B0600070205080204" pitchFamily="50" charset="-128"/>
            </a:rPr>
            <a:t>百万円増加となった。そのため、経常経費充当一般財源の増加の方が多く、その影響を受け、昨年度よりも</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ポイントの増加となった。</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％に近い値となり財政の弾力性を欠いている。行財政改革を推進し、慣例となっている事業の見直しや職員配置を見直し、経常収支比率の改善に努めたい。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110702</xdr:rowOff>
    </xdr:from>
    <xdr:to>
      <xdr:col>23</xdr:col>
      <xdr:colOff>133350</xdr:colOff>
      <xdr:row>67</xdr:row>
      <xdr:rowOff>104140</xdr:rowOff>
    </xdr:to>
    <xdr:cxnSp macro="">
      <xdr:nvCxnSpPr>
        <xdr:cNvPr id="133" name="直線コネクタ 132"/>
        <xdr:cNvCxnSpPr/>
      </xdr:nvCxnSpPr>
      <xdr:spPr>
        <a:xfrm>
          <a:off x="4114800" y="11426402"/>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66</xdr:row>
      <xdr:rowOff>110702</xdr:rowOff>
    </xdr:to>
    <xdr:cxnSp macro="">
      <xdr:nvCxnSpPr>
        <xdr:cNvPr id="136" name="直線コネクタ 135"/>
        <xdr:cNvCxnSpPr/>
      </xdr:nvCxnSpPr>
      <xdr:spPr>
        <a:xfrm>
          <a:off x="3225800" y="112494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67</xdr:row>
      <xdr:rowOff>39794</xdr:rowOff>
    </xdr:to>
    <xdr:cxnSp macro="">
      <xdr:nvCxnSpPr>
        <xdr:cNvPr id="139" name="直線コネクタ 138"/>
        <xdr:cNvCxnSpPr/>
      </xdr:nvCxnSpPr>
      <xdr:spPr>
        <a:xfrm flipV="1">
          <a:off x="2336800" y="11249448"/>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67</xdr:row>
      <xdr:rowOff>47837</xdr:rowOff>
    </xdr:to>
    <xdr:cxnSp macro="">
      <xdr:nvCxnSpPr>
        <xdr:cNvPr id="142" name="直線コネクタ 141"/>
        <xdr:cNvCxnSpPr/>
      </xdr:nvCxnSpPr>
      <xdr:spPr>
        <a:xfrm flipV="1">
          <a:off x="1447800" y="1152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53340</xdr:rowOff>
    </xdr:from>
    <xdr:to>
      <xdr:col>23</xdr:col>
      <xdr:colOff>184150</xdr:colOff>
      <xdr:row>67</xdr:row>
      <xdr:rowOff>154940</xdr:rowOff>
    </xdr:to>
    <xdr:sp macro="" textlink="">
      <xdr:nvSpPr>
        <xdr:cNvPr id="152" name="楕円 151"/>
        <xdr:cNvSpPr/>
      </xdr:nvSpPr>
      <xdr:spPr>
        <a:xfrm>
          <a:off x="49022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120667</xdr:rowOff>
    </xdr:from>
    <xdr:ext cx="762000" cy="259045"/>
    <xdr:sp macro="" textlink="">
      <xdr:nvSpPr>
        <xdr:cNvPr id="153" name="財政構造の弾力性該当値テキスト"/>
        <xdr:cNvSpPr txBox="1"/>
      </xdr:nvSpPr>
      <xdr:spPr>
        <a:xfrm>
          <a:off x="5041900" y="1143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59902</xdr:rowOff>
    </xdr:from>
    <xdr:to>
      <xdr:col>19</xdr:col>
      <xdr:colOff>184150</xdr:colOff>
      <xdr:row>66</xdr:row>
      <xdr:rowOff>161502</xdr:rowOff>
    </xdr:to>
    <xdr:sp macro="" textlink="">
      <xdr:nvSpPr>
        <xdr:cNvPr id="154" name="楕円 153"/>
        <xdr:cNvSpPr/>
      </xdr:nvSpPr>
      <xdr:spPr>
        <a:xfrm>
          <a:off x="4064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146279</xdr:rowOff>
    </xdr:from>
    <xdr:ext cx="736600" cy="259045"/>
    <xdr:sp macro="" textlink="">
      <xdr:nvSpPr>
        <xdr:cNvPr id="155" name="テキスト ボックス 154"/>
        <xdr:cNvSpPr txBox="1"/>
      </xdr:nvSpPr>
      <xdr:spPr>
        <a:xfrm>
          <a:off x="3733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6" name="楕円 155"/>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7" name="テキスト ボックス 156"/>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8" name="楕円 157"/>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9" name="テキスト ボックス 158"/>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60" name="楕円 159"/>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61" name="テキスト ボックス 160"/>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人当たり人件費・物件費は昨年度よりも</a:t>
          </a:r>
          <a:r>
            <a:rPr kumimoji="1" lang="en-US" altLang="ja-JP" sz="1100">
              <a:latin typeface="ＭＳ Ｐゴシック" panose="020B0600070205080204" pitchFamily="50" charset="-128"/>
              <a:ea typeface="ＭＳ Ｐゴシック" panose="020B0600070205080204" pitchFamily="50" charset="-128"/>
            </a:rPr>
            <a:t>24,354</a:t>
          </a:r>
          <a:r>
            <a:rPr kumimoji="1" lang="ja-JP" altLang="en-US" sz="1100">
              <a:latin typeface="ＭＳ Ｐゴシック" panose="020B0600070205080204" pitchFamily="50" charset="-128"/>
              <a:ea typeface="ＭＳ Ｐゴシック" panose="020B0600070205080204" pitchFamily="50" charset="-128"/>
            </a:rPr>
            <a:t>円増加した。人件費については、人事院勧告に伴う職員及び会計年度任用職員の給料の増加が主な要因である。若年層の職員や会計年度任用職員が多いため、人事院勧告にて若年層の増加率が高く、その影響が反映されている。また、物件費は包括的業務委託や図書館建設事業に係る基本設計費により増加している。加えてふるさと納税を業務委託へ変更したことに伴い、寄附金の増加につながったが同時にふるさと納税に要する経費の増加につながった。ふるさと納税の増加については、寄附金収入の増加につながるため注力を図りたい。人件費や包括的業務委託費については職員配置や行財政改革にて削減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33634</xdr:rowOff>
    </xdr:from>
    <xdr:to>
      <xdr:col>23</xdr:col>
      <xdr:colOff>133350</xdr:colOff>
      <xdr:row>84</xdr:row>
      <xdr:rowOff>151166</xdr:rowOff>
    </xdr:to>
    <xdr:cxnSp macro="">
      <xdr:nvCxnSpPr>
        <xdr:cNvPr id="194" name="直線コネクタ 193"/>
        <xdr:cNvCxnSpPr/>
      </xdr:nvCxnSpPr>
      <xdr:spPr>
        <a:xfrm>
          <a:off x="4114800" y="14435434"/>
          <a:ext cx="8382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33634</xdr:rowOff>
    </xdr:from>
    <xdr:to>
      <xdr:col>19</xdr:col>
      <xdr:colOff>133350</xdr:colOff>
      <xdr:row>84</xdr:row>
      <xdr:rowOff>38870</xdr:rowOff>
    </xdr:to>
    <xdr:cxnSp macro="">
      <xdr:nvCxnSpPr>
        <xdr:cNvPr id="197" name="直線コネクタ 196"/>
        <xdr:cNvCxnSpPr/>
      </xdr:nvCxnSpPr>
      <xdr:spPr>
        <a:xfrm flipV="1">
          <a:off x="3225800" y="14435434"/>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8355</xdr:rowOff>
    </xdr:from>
    <xdr:to>
      <xdr:col>15</xdr:col>
      <xdr:colOff>82550</xdr:colOff>
      <xdr:row>84</xdr:row>
      <xdr:rowOff>38870</xdr:rowOff>
    </xdr:to>
    <xdr:cxnSp macro="">
      <xdr:nvCxnSpPr>
        <xdr:cNvPr id="200" name="直線コネクタ 199"/>
        <xdr:cNvCxnSpPr/>
      </xdr:nvCxnSpPr>
      <xdr:spPr>
        <a:xfrm>
          <a:off x="2336800" y="14410155"/>
          <a:ext cx="8890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93387</xdr:rowOff>
    </xdr:from>
    <xdr:to>
      <xdr:col>11</xdr:col>
      <xdr:colOff>31750</xdr:colOff>
      <xdr:row>84</xdr:row>
      <xdr:rowOff>8355</xdr:rowOff>
    </xdr:to>
    <xdr:cxnSp macro="">
      <xdr:nvCxnSpPr>
        <xdr:cNvPr id="203" name="直線コネクタ 202"/>
        <xdr:cNvCxnSpPr/>
      </xdr:nvCxnSpPr>
      <xdr:spPr>
        <a:xfrm>
          <a:off x="1447800" y="14323737"/>
          <a:ext cx="8890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100366</xdr:rowOff>
    </xdr:from>
    <xdr:to>
      <xdr:col>23</xdr:col>
      <xdr:colOff>184150</xdr:colOff>
      <xdr:row>85</xdr:row>
      <xdr:rowOff>30516</xdr:rowOff>
    </xdr:to>
    <xdr:sp macro="" textlink="">
      <xdr:nvSpPr>
        <xdr:cNvPr id="213" name="楕円 212"/>
        <xdr:cNvSpPr/>
      </xdr:nvSpPr>
      <xdr:spPr>
        <a:xfrm>
          <a:off x="4902200" y="145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72443</xdr:rowOff>
    </xdr:from>
    <xdr:ext cx="762000" cy="259045"/>
    <xdr:sp macro="" textlink="">
      <xdr:nvSpPr>
        <xdr:cNvPr id="214" name="人件費・物件費等の状況該当値テキスト"/>
        <xdr:cNvSpPr txBox="1"/>
      </xdr:nvSpPr>
      <xdr:spPr>
        <a:xfrm>
          <a:off x="5041900" y="1447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154284</xdr:rowOff>
    </xdr:from>
    <xdr:to>
      <xdr:col>19</xdr:col>
      <xdr:colOff>184150</xdr:colOff>
      <xdr:row>84</xdr:row>
      <xdr:rowOff>84434</xdr:rowOff>
    </xdr:to>
    <xdr:sp macro="" textlink="">
      <xdr:nvSpPr>
        <xdr:cNvPr id="215" name="楕円 214"/>
        <xdr:cNvSpPr/>
      </xdr:nvSpPr>
      <xdr:spPr>
        <a:xfrm>
          <a:off x="4064000" y="143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69211</xdr:rowOff>
    </xdr:from>
    <xdr:ext cx="736600" cy="259045"/>
    <xdr:sp macro="" textlink="">
      <xdr:nvSpPr>
        <xdr:cNvPr id="216" name="テキスト ボックス 215"/>
        <xdr:cNvSpPr txBox="1"/>
      </xdr:nvSpPr>
      <xdr:spPr>
        <a:xfrm>
          <a:off x="3733800" y="1447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159520</xdr:rowOff>
    </xdr:from>
    <xdr:to>
      <xdr:col>15</xdr:col>
      <xdr:colOff>133350</xdr:colOff>
      <xdr:row>84</xdr:row>
      <xdr:rowOff>89670</xdr:rowOff>
    </xdr:to>
    <xdr:sp macro="" textlink="">
      <xdr:nvSpPr>
        <xdr:cNvPr id="217" name="楕円 216"/>
        <xdr:cNvSpPr/>
      </xdr:nvSpPr>
      <xdr:spPr>
        <a:xfrm>
          <a:off x="3175000" y="14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74447</xdr:rowOff>
    </xdr:from>
    <xdr:ext cx="762000" cy="259045"/>
    <xdr:sp macro="" textlink="">
      <xdr:nvSpPr>
        <xdr:cNvPr id="218" name="テキスト ボックス 217"/>
        <xdr:cNvSpPr txBox="1"/>
      </xdr:nvSpPr>
      <xdr:spPr>
        <a:xfrm>
          <a:off x="2844800" y="1447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129005</xdr:rowOff>
    </xdr:from>
    <xdr:to>
      <xdr:col>11</xdr:col>
      <xdr:colOff>82550</xdr:colOff>
      <xdr:row>84</xdr:row>
      <xdr:rowOff>59155</xdr:rowOff>
    </xdr:to>
    <xdr:sp macro="" textlink="">
      <xdr:nvSpPr>
        <xdr:cNvPr id="219" name="楕円 218"/>
        <xdr:cNvSpPr/>
      </xdr:nvSpPr>
      <xdr:spPr>
        <a:xfrm>
          <a:off x="2286000" y="143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43932</xdr:rowOff>
    </xdr:from>
    <xdr:ext cx="762000" cy="259045"/>
    <xdr:sp macro="" textlink="">
      <xdr:nvSpPr>
        <xdr:cNvPr id="220" name="テキスト ボックス 219"/>
        <xdr:cNvSpPr txBox="1"/>
      </xdr:nvSpPr>
      <xdr:spPr>
        <a:xfrm>
          <a:off x="1955800" y="144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42587</xdr:rowOff>
    </xdr:from>
    <xdr:to>
      <xdr:col>7</xdr:col>
      <xdr:colOff>31750</xdr:colOff>
      <xdr:row>83</xdr:row>
      <xdr:rowOff>144187</xdr:rowOff>
    </xdr:to>
    <xdr:sp macro="" textlink="">
      <xdr:nvSpPr>
        <xdr:cNvPr id="221" name="楕円 220"/>
        <xdr:cNvSpPr/>
      </xdr:nvSpPr>
      <xdr:spPr>
        <a:xfrm>
          <a:off x="1397000" y="142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128964</xdr:rowOff>
    </xdr:from>
    <xdr:ext cx="762000" cy="259045"/>
    <xdr:sp macro="" textlink="">
      <xdr:nvSpPr>
        <xdr:cNvPr id="222" name="テキスト ボックス 221"/>
        <xdr:cNvSpPr txBox="1"/>
      </xdr:nvSpPr>
      <xdr:spPr>
        <a:xfrm>
          <a:off x="1066800" y="1435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年度にラスパイレス指数は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を下回ったが類似団体平均値よりも</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回っている。この要因は、年齢の低い役付職員が増えていることや、高校卒業職員の初任給が国よりも高いことである。今後も人事院勧告にて若年層の重点を置いた俸給表の引上げが続くと想定されるため、ラスパイレス指数も若干の増加が予想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6" name="直線コネクタ 255"/>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59" name="直線コネクタ 258"/>
        <xdr:cNvCxnSpPr/>
      </xdr:nvCxnSpPr>
      <xdr:spPr>
        <a:xfrm>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117828</xdr:rowOff>
    </xdr:to>
    <xdr:cxnSp macro="">
      <xdr:nvCxnSpPr>
        <xdr:cNvPr id="262" name="直線コネクタ 261"/>
        <xdr:cNvCxnSpPr/>
      </xdr:nvCxnSpPr>
      <xdr:spPr>
        <a:xfrm flipV="1">
          <a:off x="14401800" y="149535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89</xdr:row>
      <xdr:rowOff>2822</xdr:rowOff>
    </xdr:to>
    <xdr:cxnSp macro="">
      <xdr:nvCxnSpPr>
        <xdr:cNvPr id="265" name="直線コネクタ 264"/>
        <xdr:cNvCxnSpPr/>
      </xdr:nvCxnSpPr>
      <xdr:spPr>
        <a:xfrm flipV="1">
          <a:off x="13512800" y="150339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5" name="楕円 274"/>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6"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9" name="楕円 278"/>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0" name="テキスト ボックス 279"/>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1" name="楕円 280"/>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2" name="テキスト ボックス 281"/>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3" name="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4" name="テキスト ボックス 283"/>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人当たり職員数は昨年度よりも</a:t>
          </a:r>
          <a:r>
            <a:rPr kumimoji="1" lang="en-US" altLang="ja-JP" sz="1100">
              <a:latin typeface="ＭＳ Ｐゴシック" panose="020B0600070205080204" pitchFamily="50" charset="-128"/>
              <a:ea typeface="ＭＳ Ｐゴシック" panose="020B0600070205080204" pitchFamily="50" charset="-128"/>
            </a:rPr>
            <a:t>0.52</a:t>
          </a:r>
          <a:r>
            <a:rPr kumimoji="1" lang="ja-JP" altLang="en-US" sz="1100">
              <a:latin typeface="ＭＳ Ｐゴシック" panose="020B0600070205080204" pitchFamily="50" charset="-128"/>
              <a:ea typeface="ＭＳ Ｐゴシック" panose="020B0600070205080204" pitchFamily="50" charset="-128"/>
            </a:rPr>
            <a:t>人増加し、類似団体平均値よりも</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人多い現状である。類似団体平均値、全国平均及び県内平均よりも経常的に多い状態であり、他自治体よりも広域行政化や官民連携が行えていないと推測される。その裏付けとして保育所・学校給食・ごみ処理・し尿処理などすべて町が直営している。またＤＸについても他自治体よりも遅れている。施設や事業の広域行政化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の推進、官民連携を行うことにより職員数の抑制に努める。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136807</xdr:rowOff>
    </xdr:from>
    <xdr:to>
      <xdr:col>81</xdr:col>
      <xdr:colOff>44450</xdr:colOff>
      <xdr:row>62</xdr:row>
      <xdr:rowOff>35066</xdr:rowOff>
    </xdr:to>
    <xdr:cxnSp macro="">
      <xdr:nvCxnSpPr>
        <xdr:cNvPr id="319" name="直線コネクタ 318"/>
        <xdr:cNvCxnSpPr/>
      </xdr:nvCxnSpPr>
      <xdr:spPr>
        <a:xfrm>
          <a:off x="16179800" y="10595257"/>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62</xdr:row>
      <xdr:rowOff>12277</xdr:rowOff>
    </xdr:to>
    <xdr:cxnSp macro="">
      <xdr:nvCxnSpPr>
        <xdr:cNvPr id="322" name="直線コネクタ 321"/>
        <xdr:cNvCxnSpPr/>
      </xdr:nvCxnSpPr>
      <xdr:spPr>
        <a:xfrm flipV="1">
          <a:off x="15290800" y="1059525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158256</xdr:rowOff>
    </xdr:from>
    <xdr:to>
      <xdr:col>72</xdr:col>
      <xdr:colOff>203200</xdr:colOff>
      <xdr:row>62</xdr:row>
      <xdr:rowOff>12277</xdr:rowOff>
    </xdr:to>
    <xdr:cxnSp macro="">
      <xdr:nvCxnSpPr>
        <xdr:cNvPr id="325" name="直線コネクタ 324"/>
        <xdr:cNvCxnSpPr/>
      </xdr:nvCxnSpPr>
      <xdr:spPr>
        <a:xfrm>
          <a:off x="14401800" y="10616706"/>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158256</xdr:rowOff>
    </xdr:to>
    <xdr:cxnSp macro="">
      <xdr:nvCxnSpPr>
        <xdr:cNvPr id="328" name="直線コネクタ 327"/>
        <xdr:cNvCxnSpPr/>
      </xdr:nvCxnSpPr>
      <xdr:spPr>
        <a:xfrm>
          <a:off x="13512800" y="1061402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155716</xdr:rowOff>
    </xdr:from>
    <xdr:to>
      <xdr:col>81</xdr:col>
      <xdr:colOff>95250</xdr:colOff>
      <xdr:row>62</xdr:row>
      <xdr:rowOff>85866</xdr:rowOff>
    </xdr:to>
    <xdr:sp macro="" textlink="">
      <xdr:nvSpPr>
        <xdr:cNvPr id="338" name="楕円 337"/>
        <xdr:cNvSpPr/>
      </xdr:nvSpPr>
      <xdr:spPr>
        <a:xfrm>
          <a:off x="169672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127793</xdr:rowOff>
    </xdr:from>
    <xdr:ext cx="762000" cy="259045"/>
    <xdr:sp macro="" textlink="">
      <xdr:nvSpPr>
        <xdr:cNvPr id="339" name="定員管理の状況該当値テキスト"/>
        <xdr:cNvSpPr txBox="1"/>
      </xdr:nvSpPr>
      <xdr:spPr>
        <a:xfrm>
          <a:off x="17106900" y="1058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86007</xdr:rowOff>
    </xdr:from>
    <xdr:to>
      <xdr:col>77</xdr:col>
      <xdr:colOff>95250</xdr:colOff>
      <xdr:row>62</xdr:row>
      <xdr:rowOff>16157</xdr:rowOff>
    </xdr:to>
    <xdr:sp macro="" textlink="">
      <xdr:nvSpPr>
        <xdr:cNvPr id="340" name="楕円 339"/>
        <xdr:cNvSpPr/>
      </xdr:nvSpPr>
      <xdr:spPr>
        <a:xfrm>
          <a:off x="16129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xdr:rowOff>
    </xdr:from>
    <xdr:ext cx="736600" cy="259045"/>
    <xdr:sp macro="" textlink="">
      <xdr:nvSpPr>
        <xdr:cNvPr id="341" name="テキスト ボックス 340"/>
        <xdr:cNvSpPr txBox="1"/>
      </xdr:nvSpPr>
      <xdr:spPr>
        <a:xfrm>
          <a:off x="15798800" y="10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2" name="楕円 341"/>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3" name="テキスト ボックス 342"/>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107456</xdr:rowOff>
    </xdr:from>
    <xdr:to>
      <xdr:col>68</xdr:col>
      <xdr:colOff>203200</xdr:colOff>
      <xdr:row>62</xdr:row>
      <xdr:rowOff>37606</xdr:rowOff>
    </xdr:to>
    <xdr:sp macro="" textlink="">
      <xdr:nvSpPr>
        <xdr:cNvPr id="344" name="楕円 343"/>
        <xdr:cNvSpPr/>
      </xdr:nvSpPr>
      <xdr:spPr>
        <a:xfrm>
          <a:off x="14351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22383</xdr:rowOff>
    </xdr:from>
    <xdr:ext cx="762000" cy="259045"/>
    <xdr:sp macro="" textlink="">
      <xdr:nvSpPr>
        <xdr:cNvPr id="345" name="テキスト ボックス 344"/>
        <xdr:cNvSpPr txBox="1"/>
      </xdr:nvSpPr>
      <xdr:spPr>
        <a:xfrm>
          <a:off x="14020800" y="106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6" name="楕円 345"/>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47" name="テキスト ボックス 346"/>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償還満了による減少よりも、小学校建設事業や小学校の空調整備に係る過疎対策事業債や道路整備事業に係る合併特例債の元金据置期間終了による元金償還開始により元金が増加したことで実質公債費比率は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た。令和元年度から数値は右肩上がりであるため、年々負担度合が高まっている。今後も多額の元金据置期間満了による元金償還開始が控えているため、更なる悪化が見込まれる。繰上償還の実施や利率見直し等により発行済みの地方債の縮小を図ることや、施設の統廃合や行財政改革を行い、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63077</xdr:rowOff>
    </xdr:to>
    <xdr:cxnSp macro="">
      <xdr:nvCxnSpPr>
        <xdr:cNvPr id="380" name="直線コネクタ 379"/>
        <xdr:cNvCxnSpPr/>
      </xdr:nvCxnSpPr>
      <xdr:spPr>
        <a:xfrm>
          <a:off x="16179800" y="73952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22860</xdr:rowOff>
    </xdr:to>
    <xdr:cxnSp macro="">
      <xdr:nvCxnSpPr>
        <xdr:cNvPr id="383" name="直線コネクタ 382"/>
        <xdr:cNvCxnSpPr/>
      </xdr:nvCxnSpPr>
      <xdr:spPr>
        <a:xfrm>
          <a:off x="15290800" y="73308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129963</xdr:rowOff>
    </xdr:to>
    <xdr:cxnSp macro="">
      <xdr:nvCxnSpPr>
        <xdr:cNvPr id="386" name="直線コネクタ 385"/>
        <xdr:cNvCxnSpPr/>
      </xdr:nvCxnSpPr>
      <xdr:spPr>
        <a:xfrm>
          <a:off x="14401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65617</xdr:rowOff>
    </xdr:to>
    <xdr:cxnSp macro="">
      <xdr:nvCxnSpPr>
        <xdr:cNvPr id="389" name="直線コネクタ 388"/>
        <xdr:cNvCxnSpPr/>
      </xdr:nvCxnSpPr>
      <xdr:spPr>
        <a:xfrm>
          <a:off x="13512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9" name="楕円 398"/>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0"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1" name="楕円 400"/>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2" name="テキスト ボックス 401"/>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3" name="楕円 402"/>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4" name="テキスト ボックス 403"/>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5" name="楕円 404"/>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6" name="テキスト ボックス 405"/>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8" name="テキスト ボックス 40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一般会計等に係る地方債の現在高は新規発行額よりも償還額が多いことにより</a:t>
          </a:r>
          <a:r>
            <a:rPr kumimoji="1" lang="en-US" altLang="ja-JP" sz="1100">
              <a:latin typeface="ＭＳ Ｐゴシック" panose="020B0600070205080204" pitchFamily="50" charset="-128"/>
              <a:ea typeface="ＭＳ Ｐゴシック" panose="020B0600070205080204" pitchFamily="50" charset="-128"/>
            </a:rPr>
            <a:t>653</a:t>
          </a:r>
          <a:r>
            <a:rPr kumimoji="1" lang="ja-JP" altLang="en-US" sz="1100">
              <a:latin typeface="ＭＳ Ｐゴシック" panose="020B0600070205080204" pitchFamily="50" charset="-128"/>
              <a:ea typeface="ＭＳ Ｐゴシック" panose="020B0600070205080204" pitchFamily="50" charset="-128"/>
            </a:rPr>
            <a:t>百万円減少し将来負担額が</a:t>
          </a:r>
          <a:r>
            <a:rPr kumimoji="1" lang="en-US" altLang="ja-JP" sz="1100">
              <a:latin typeface="ＭＳ Ｐゴシック" panose="020B0600070205080204" pitchFamily="50" charset="-128"/>
              <a:ea typeface="ＭＳ Ｐゴシック" panose="020B0600070205080204" pitchFamily="50" charset="-128"/>
            </a:rPr>
            <a:t>780</a:t>
          </a:r>
          <a:r>
            <a:rPr kumimoji="1" lang="ja-JP" altLang="en-US" sz="1100">
              <a:latin typeface="ＭＳ Ｐゴシック" panose="020B0600070205080204" pitchFamily="50" charset="-128"/>
              <a:ea typeface="ＭＳ Ｐゴシック" panose="020B0600070205080204" pitchFamily="50" charset="-128"/>
            </a:rPr>
            <a:t>百万円減少した。ふるさと納税の増加や公共施設等整備基金の増加により充当可能基金が</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百万円増加したものの基準財政需要額算入見込額が</a:t>
          </a:r>
          <a:r>
            <a:rPr kumimoji="1" lang="en-US" altLang="ja-JP" sz="1100">
              <a:latin typeface="ＭＳ Ｐゴシック" panose="020B0600070205080204" pitchFamily="50" charset="-128"/>
              <a:ea typeface="ＭＳ Ｐゴシック" panose="020B0600070205080204" pitchFamily="50" charset="-128"/>
            </a:rPr>
            <a:t>464</a:t>
          </a:r>
          <a:r>
            <a:rPr kumimoji="1" lang="ja-JP" altLang="en-US" sz="1100">
              <a:latin typeface="ＭＳ Ｐゴシック" panose="020B0600070205080204" pitchFamily="50" charset="-128"/>
              <a:ea typeface="ＭＳ Ｐゴシック" panose="020B0600070205080204" pitchFamily="50" charset="-128"/>
            </a:rPr>
            <a:t>百万円減少したため充当可能財源等が</a:t>
          </a:r>
          <a:r>
            <a:rPr kumimoji="1" lang="en-US" altLang="ja-JP" sz="1100">
              <a:latin typeface="ＭＳ Ｐゴシック" panose="020B0600070205080204" pitchFamily="50" charset="-128"/>
              <a:ea typeface="ＭＳ Ｐゴシック" panose="020B0600070205080204" pitchFamily="50" charset="-128"/>
            </a:rPr>
            <a:t>183</a:t>
          </a:r>
          <a:r>
            <a:rPr kumimoji="1" lang="ja-JP" altLang="en-US" sz="1100">
              <a:latin typeface="ＭＳ Ｐゴシック" panose="020B0600070205080204" pitchFamily="50" charset="-128"/>
              <a:ea typeface="ＭＳ Ｐゴシック" panose="020B0600070205080204" pitchFamily="50" charset="-128"/>
            </a:rPr>
            <a:t>百万円減少した。そのため将来負担額が減少し将来負担比率は</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ポイント減少した。しかし類似団体平均値は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年連続</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り、将来負担額よりも充当可能財源が多く健全な財政運営ができている自治体が多いと推察でき、類似団体よりも地方債に依存していると推察される。老朽化施設も多く今後も地方債の発行が見込まれる。人口減少を考慮し地方債を発行する際には事業の必要性や過度な将来負担にならないように見極め、長期的に健全な財政運営を行い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39068</xdr:rowOff>
    </xdr:from>
    <xdr:to>
      <xdr:col>81</xdr:col>
      <xdr:colOff>44450</xdr:colOff>
      <xdr:row>16</xdr:row>
      <xdr:rowOff>3205</xdr:rowOff>
    </xdr:to>
    <xdr:cxnSp macro="">
      <xdr:nvCxnSpPr>
        <xdr:cNvPr id="444" name="直線コネクタ 443"/>
        <xdr:cNvCxnSpPr/>
      </xdr:nvCxnSpPr>
      <xdr:spPr>
        <a:xfrm flipV="1">
          <a:off x="16179800" y="2610818"/>
          <a:ext cx="8382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3205</xdr:rowOff>
    </xdr:from>
    <xdr:to>
      <xdr:col>77</xdr:col>
      <xdr:colOff>44450</xdr:colOff>
      <xdr:row>16</xdr:row>
      <xdr:rowOff>26186</xdr:rowOff>
    </xdr:to>
    <xdr:cxnSp macro="">
      <xdr:nvCxnSpPr>
        <xdr:cNvPr id="447" name="直線コネクタ 446"/>
        <xdr:cNvCxnSpPr/>
      </xdr:nvCxnSpPr>
      <xdr:spPr>
        <a:xfrm flipV="1">
          <a:off x="15290800" y="27464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26186</xdr:rowOff>
    </xdr:from>
    <xdr:to>
      <xdr:col>72</xdr:col>
      <xdr:colOff>203200</xdr:colOff>
      <xdr:row>16</xdr:row>
      <xdr:rowOff>69850</xdr:rowOff>
    </xdr:to>
    <xdr:cxnSp macro="">
      <xdr:nvCxnSpPr>
        <xdr:cNvPr id="450" name="直線コネクタ 449"/>
        <xdr:cNvCxnSpPr/>
      </xdr:nvCxnSpPr>
      <xdr:spPr>
        <a:xfrm flipV="1">
          <a:off x="14401800" y="276938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91924</xdr:rowOff>
    </xdr:from>
    <xdr:to>
      <xdr:col>68</xdr:col>
      <xdr:colOff>152400</xdr:colOff>
      <xdr:row>16</xdr:row>
      <xdr:rowOff>69850</xdr:rowOff>
    </xdr:to>
    <xdr:cxnSp macro="">
      <xdr:nvCxnSpPr>
        <xdr:cNvPr id="453" name="直線コネクタ 452"/>
        <xdr:cNvCxnSpPr/>
      </xdr:nvCxnSpPr>
      <xdr:spPr>
        <a:xfrm>
          <a:off x="13512800" y="266367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159718</xdr:rowOff>
    </xdr:from>
    <xdr:to>
      <xdr:col>81</xdr:col>
      <xdr:colOff>95250</xdr:colOff>
      <xdr:row>15</xdr:row>
      <xdr:rowOff>89868</xdr:rowOff>
    </xdr:to>
    <xdr:sp macro="" textlink="">
      <xdr:nvSpPr>
        <xdr:cNvPr id="463" name="楕円 462"/>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131795</xdr:rowOff>
    </xdr:from>
    <xdr:ext cx="762000" cy="259045"/>
    <xdr:sp macro="" textlink="">
      <xdr:nvSpPr>
        <xdr:cNvPr id="464" name="将来負担の状況該当値テキスト"/>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123855</xdr:rowOff>
    </xdr:from>
    <xdr:to>
      <xdr:col>77</xdr:col>
      <xdr:colOff>95250</xdr:colOff>
      <xdr:row>16</xdr:row>
      <xdr:rowOff>54005</xdr:rowOff>
    </xdr:to>
    <xdr:sp macro="" textlink="">
      <xdr:nvSpPr>
        <xdr:cNvPr id="465" name="楕円 464"/>
        <xdr:cNvSpPr/>
      </xdr:nvSpPr>
      <xdr:spPr>
        <a:xfrm>
          <a:off x="16129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66" name="テキスト ボックス 465"/>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146836</xdr:rowOff>
    </xdr:from>
    <xdr:to>
      <xdr:col>73</xdr:col>
      <xdr:colOff>44450</xdr:colOff>
      <xdr:row>16</xdr:row>
      <xdr:rowOff>76986</xdr:rowOff>
    </xdr:to>
    <xdr:sp macro="" textlink="">
      <xdr:nvSpPr>
        <xdr:cNvPr id="467" name="楕円 466"/>
        <xdr:cNvSpPr/>
      </xdr:nvSpPr>
      <xdr:spPr>
        <a:xfrm>
          <a:off x="15240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61763</xdr:rowOff>
    </xdr:from>
    <xdr:ext cx="762000" cy="259045"/>
    <xdr:sp macro="" textlink="">
      <xdr:nvSpPr>
        <xdr:cNvPr id="468" name="テキスト ボックス 467"/>
        <xdr:cNvSpPr txBox="1"/>
      </xdr:nvSpPr>
      <xdr:spPr>
        <a:xfrm>
          <a:off x="14909800" y="28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69" name="楕円 468"/>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105427</xdr:rowOff>
    </xdr:from>
    <xdr:ext cx="762000" cy="259045"/>
    <xdr:sp macro="" textlink="">
      <xdr:nvSpPr>
        <xdr:cNvPr id="470" name="テキスト ボックス 469"/>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41124</xdr:rowOff>
    </xdr:from>
    <xdr:to>
      <xdr:col>64</xdr:col>
      <xdr:colOff>152400</xdr:colOff>
      <xdr:row>15</xdr:row>
      <xdr:rowOff>142724</xdr:rowOff>
    </xdr:to>
    <xdr:sp macro="" textlink="">
      <xdr:nvSpPr>
        <xdr:cNvPr id="471" name="楕円 470"/>
        <xdr:cNvSpPr/>
      </xdr:nvSpPr>
      <xdr:spPr>
        <a:xfrm>
          <a:off x="13462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127501</xdr:rowOff>
    </xdr:from>
    <xdr:ext cx="762000" cy="259045"/>
    <xdr:sp macro="" textlink="">
      <xdr:nvSpPr>
        <xdr:cNvPr id="472" name="テキスト ボックス 471"/>
        <xdr:cNvSpPr txBox="1"/>
      </xdr:nvSpPr>
      <xdr:spPr>
        <a:xfrm>
          <a:off x="13131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16,866
16,628
119.61
12,694,911
11,967,846
702,673
6,094,588
11,410,398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昨年度よりも</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ポイント増加した。人事院勧告に伴う職員及び会計年度任用職員の給料及び期末手当の増加や特別職常勤職員の国家公務員特別職に準じた期末手当の増が主な要因である。昨年度は類似団体平均値よりも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ポイント高かったが、今年度は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高くなった。これは、類似団体よりも人事院勧告による増加の影響が多い号給の低い職員や会計年度任用職員の職員数が多いためである。今後の人事院勧告においても若年層の増加率が高くなることが想定されるため、機構改革や施設の見直しを行い会計年度任用職員の中長期的な削減をし、人件費の上昇を抑制し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54610</xdr:rowOff>
    </xdr:to>
    <xdr:cxnSp macro="">
      <xdr:nvCxnSpPr>
        <xdr:cNvPr id="66" name="直線コネクタ 65"/>
        <xdr:cNvCxnSpPr/>
      </xdr:nvCxnSpPr>
      <xdr:spPr>
        <a:xfrm>
          <a:off x="3987800" y="634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31750</xdr:rowOff>
    </xdr:to>
    <xdr:cxnSp macro="">
      <xdr:nvCxnSpPr>
        <xdr:cNvPr id="69" name="直線コネクタ 68"/>
        <xdr:cNvCxnSpPr/>
      </xdr:nvCxnSpPr>
      <xdr:spPr>
        <a:xfrm flipV="1">
          <a:off x="3098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138430</xdr:rowOff>
    </xdr:to>
    <xdr:cxnSp macro="">
      <xdr:nvCxnSpPr>
        <xdr:cNvPr id="72" name="直線コネクタ 71"/>
        <xdr:cNvCxnSpPr/>
      </xdr:nvCxnSpPr>
      <xdr:spPr>
        <a:xfrm flipV="1">
          <a:off x="2209800" y="637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37</xdr:row>
      <xdr:rowOff>138430</xdr:rowOff>
    </xdr:to>
    <xdr:cxnSp macro="">
      <xdr:nvCxnSpPr>
        <xdr:cNvPr id="75" name="直線コネクタ 74"/>
        <xdr:cNvCxnSpPr/>
      </xdr:nvCxnSpPr>
      <xdr:spPr>
        <a:xfrm>
          <a:off x="1320800" y="61696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年度より増加傾向にあり、今年度は昨年度よりも</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ポイント増加した。これは令和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ごろから新型コロナウイルス感染症対策緩和に伴い旅費や交際費の増加傾向にある。加えて今年度はふるさと納税を業務委託に切り替えたことに伴い寄附額が増加しシステム使用料が増加したことや、物価高騰を背景とした包括的業務委託費やバス運行業務委託費の増加が生じた。新型コロナウイルス感染症対策によりオンラインにて会議ができる環境が整ったため、積極的に活用し旅費の削減を行うことや、物品の購入に増加したふるさと納税を活用する等、経常経費充当一般財源の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97282</xdr:rowOff>
    </xdr:to>
    <xdr:cxnSp macro="">
      <xdr:nvCxnSpPr>
        <xdr:cNvPr id="125" name="直線コネクタ 124"/>
        <xdr:cNvCxnSpPr/>
      </xdr:nvCxnSpPr>
      <xdr:spPr>
        <a:xfrm>
          <a:off x="15671800" y="28839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140716</xdr:rowOff>
    </xdr:to>
    <xdr:cxnSp macro="">
      <xdr:nvCxnSpPr>
        <xdr:cNvPr id="128" name="直線コネクタ 127"/>
        <xdr:cNvCxnSpPr/>
      </xdr:nvCxnSpPr>
      <xdr:spPr>
        <a:xfrm>
          <a:off x="14782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17</xdr:row>
      <xdr:rowOff>14986</xdr:rowOff>
    </xdr:to>
    <xdr:cxnSp macro="">
      <xdr:nvCxnSpPr>
        <xdr:cNvPr id="131" name="直線コネクタ 130"/>
        <xdr:cNvCxnSpPr/>
      </xdr:nvCxnSpPr>
      <xdr:spPr>
        <a:xfrm flipV="1">
          <a:off x="13893800" y="2774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18</xdr:row>
      <xdr:rowOff>145288</xdr:rowOff>
    </xdr:to>
    <xdr:cxnSp macro="">
      <xdr:nvCxnSpPr>
        <xdr:cNvPr id="134" name="直線コネクタ 133"/>
        <xdr:cNvCxnSpPr/>
      </xdr:nvCxnSpPr>
      <xdr:spPr>
        <a:xfrm flipV="1">
          <a:off x="13004800" y="292963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49" name="テキスト ボックス 148"/>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2" name="楕円 151"/>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3" name="テキスト ボックス 152"/>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健康診断など健康事業に注力しており、他自治体よりも障がい児の早期発見ができており、その結果障がい者に関する扶助費が増加傾向にある。今後については行財政改革の通して慢性的に行っている事業については見直し、適正化を図ることで時代やニーズに合った事業を行う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88" name="直線コネクタ 187"/>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102507</xdr:rowOff>
    </xdr:to>
    <xdr:cxnSp macro="">
      <xdr:nvCxnSpPr>
        <xdr:cNvPr id="191" name="直線コネクタ 190"/>
        <xdr:cNvCxnSpPr/>
      </xdr:nvCxnSpPr>
      <xdr:spPr>
        <a:xfrm>
          <a:off x="3098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4" name="直線コネクタ 193"/>
        <xdr:cNvCxnSpPr/>
      </xdr:nvCxnSpPr>
      <xdr:spPr>
        <a:xfrm flipV="1">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78015</xdr:rowOff>
    </xdr:to>
    <xdr:cxnSp macro="">
      <xdr:nvCxnSpPr>
        <xdr:cNvPr id="197" name="直線コネクタ 196"/>
        <xdr:cNvCxnSpPr/>
      </xdr:nvCxnSpPr>
      <xdr:spPr>
        <a:xfrm flipV="1">
          <a:off x="1320800" y="98098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例年、類似団体平均値と同様の推移をしており、今年度も類似団体平均値より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ポイント高くなった。内訳は、維持補修費が</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ポイントから</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ポイントへ</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ポイント減少し、繰出金が</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ポイントから</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ポイントへ</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ポイント増加し、合計</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ポイント増加した。新型コロナウイルス感染症が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類感染症から</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類感染症へ移行したことにより国民健康保険特別会計および後期高齢者医療特別会計への繰出金が増加した。健康寿命を延ばす施策を行い医療費の削減を行うことで繰出金の削減を図りたい。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39370</xdr:rowOff>
    </xdr:to>
    <xdr:cxnSp macro="">
      <xdr:nvCxnSpPr>
        <xdr:cNvPr id="249" name="直線コネクタ 248"/>
        <xdr:cNvCxnSpPr/>
      </xdr:nvCxnSpPr>
      <xdr:spPr>
        <a:xfrm>
          <a:off x="15671800" y="9697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165100</xdr:rowOff>
    </xdr:to>
    <xdr:cxnSp macro="">
      <xdr:nvCxnSpPr>
        <xdr:cNvPr id="252" name="直線コネクタ 251"/>
        <xdr:cNvCxnSpPr/>
      </xdr:nvCxnSpPr>
      <xdr:spPr>
        <a:xfrm flipV="1">
          <a:off x="14782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77470</xdr:rowOff>
    </xdr:to>
    <xdr:cxnSp macro="">
      <xdr:nvCxnSpPr>
        <xdr:cNvPr id="255" name="直線コネクタ 254"/>
        <xdr:cNvCxnSpPr/>
      </xdr:nvCxnSpPr>
      <xdr:spPr>
        <a:xfrm flipV="1">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107950</xdr:rowOff>
    </xdr:to>
    <xdr:cxnSp macro="">
      <xdr:nvCxnSpPr>
        <xdr:cNvPr id="258" name="直線コネクタ 257"/>
        <xdr:cNvCxnSpPr/>
      </xdr:nvCxnSpPr>
      <xdr:spPr>
        <a:xfrm flipV="1">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3" name="テキスト ボックス 27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補助費等に関しては、類似団体平均値と同等の水準で推移している。令和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より補助金の見直しを図り上限額や目標の設定などを基準化するため、中長期的には減少傾向になると想定される。慢性的に行っている補助費を見直し、効果額を時代にあった事業に再投資することにより持続可能で活気ある地域づくりを目指し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71483</xdr:rowOff>
    </xdr:from>
    <xdr:to>
      <xdr:col>82</xdr:col>
      <xdr:colOff>107950</xdr:colOff>
      <xdr:row>36</xdr:row>
      <xdr:rowOff>91077</xdr:rowOff>
    </xdr:to>
    <xdr:cxnSp macro="">
      <xdr:nvCxnSpPr>
        <xdr:cNvPr id="312" name="直線コネクタ 311"/>
        <xdr:cNvCxnSpPr/>
      </xdr:nvCxnSpPr>
      <xdr:spPr>
        <a:xfrm>
          <a:off x="15671800" y="6243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36</xdr:row>
      <xdr:rowOff>71483</xdr:rowOff>
    </xdr:to>
    <xdr:cxnSp macro="">
      <xdr:nvCxnSpPr>
        <xdr:cNvPr id="315" name="直線コネクタ 314"/>
        <xdr:cNvCxnSpPr/>
      </xdr:nvCxnSpPr>
      <xdr:spPr>
        <a:xfrm>
          <a:off x="14782800" y="6165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164556</xdr:rowOff>
    </xdr:from>
    <xdr:to>
      <xdr:col>73</xdr:col>
      <xdr:colOff>180975</xdr:colOff>
      <xdr:row>36</xdr:row>
      <xdr:rowOff>136797</xdr:rowOff>
    </xdr:to>
    <xdr:cxnSp macro="">
      <xdr:nvCxnSpPr>
        <xdr:cNvPr id="318" name="直線コネクタ 317"/>
        <xdr:cNvCxnSpPr/>
      </xdr:nvCxnSpPr>
      <xdr:spPr>
        <a:xfrm flipV="1">
          <a:off x="13893800" y="616530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136797</xdr:rowOff>
    </xdr:to>
    <xdr:cxnSp macro="">
      <xdr:nvCxnSpPr>
        <xdr:cNvPr id="321" name="直線コネクタ 320"/>
        <xdr:cNvCxnSpPr/>
      </xdr:nvCxnSpPr>
      <xdr:spPr>
        <a:xfrm>
          <a:off x="13004800" y="6276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1" name="楕円 330"/>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2"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20683</xdr:rowOff>
    </xdr:from>
    <xdr:to>
      <xdr:col>78</xdr:col>
      <xdr:colOff>120650</xdr:colOff>
      <xdr:row>36</xdr:row>
      <xdr:rowOff>122283</xdr:rowOff>
    </xdr:to>
    <xdr:sp macro="" textlink="">
      <xdr:nvSpPr>
        <xdr:cNvPr id="333" name="楕円 332"/>
        <xdr:cNvSpPr/>
      </xdr:nvSpPr>
      <xdr:spPr>
        <a:xfrm>
          <a:off x="15621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107060</xdr:rowOff>
    </xdr:from>
    <xdr:ext cx="736600" cy="259045"/>
    <xdr:sp macro="" textlink="">
      <xdr:nvSpPr>
        <xdr:cNvPr id="334" name="テキスト ボックス 333"/>
        <xdr:cNvSpPr txBox="1"/>
      </xdr:nvSpPr>
      <xdr:spPr>
        <a:xfrm>
          <a:off x="15290800" y="627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113756</xdr:rowOff>
    </xdr:from>
    <xdr:to>
      <xdr:col>74</xdr:col>
      <xdr:colOff>31750</xdr:colOff>
      <xdr:row>36</xdr:row>
      <xdr:rowOff>43906</xdr:rowOff>
    </xdr:to>
    <xdr:sp macro="" textlink="">
      <xdr:nvSpPr>
        <xdr:cNvPr id="335" name="楕円 334"/>
        <xdr:cNvSpPr/>
      </xdr:nvSpPr>
      <xdr:spPr>
        <a:xfrm>
          <a:off x="14732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36" name="テキスト ボックス 335"/>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37" name="楕円 336"/>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38" name="テキスト ボックス 337"/>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昨年度よりも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ポイント低下した。これは、令和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大きな元金据置期間満了の償還がなかったことや、償還満了に伴うものである。現在、大型事業に係る元金据置期間中の償還が控えているため今後は上昇する見込みである。また、老朽化した小中学校の建替事業や図書館建設事業をしており、これらに関する借入が今後見込まれている。公債費は類似団体平均値より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ポイント程度高い水準だったがそれ以降は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ポイント程度高い水準へと移行している。事業を行う際は効果や必要性を吟味し、後年度に過度な負担を強いらないように努める必要がある。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127000</xdr:rowOff>
    </xdr:to>
    <xdr:cxnSp macro="">
      <xdr:nvCxnSpPr>
        <xdr:cNvPr id="370" name="直線コネクタ 369"/>
        <xdr:cNvCxnSpPr/>
      </xdr:nvCxnSpPr>
      <xdr:spPr>
        <a:xfrm flipV="1">
          <a:off x="3987800" y="13490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127000</xdr:rowOff>
    </xdr:to>
    <xdr:cxnSp macro="">
      <xdr:nvCxnSpPr>
        <xdr:cNvPr id="373" name="直線コネクタ 372"/>
        <xdr:cNvCxnSpPr/>
      </xdr:nvCxnSpPr>
      <xdr:spPr>
        <a:xfrm>
          <a:off x="3098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17272</xdr:rowOff>
    </xdr:to>
    <xdr:cxnSp macro="">
      <xdr:nvCxnSpPr>
        <xdr:cNvPr id="376" name="直線コネクタ 375"/>
        <xdr:cNvCxnSpPr/>
      </xdr:nvCxnSpPr>
      <xdr:spPr>
        <a:xfrm flipV="1">
          <a:off x="2209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17272</xdr:rowOff>
    </xdr:to>
    <xdr:cxnSp macro="">
      <xdr:nvCxnSpPr>
        <xdr:cNvPr id="379" name="直線コネクタ 378"/>
        <xdr:cNvCxnSpPr/>
      </xdr:nvCxnSpPr>
      <xdr:spPr>
        <a:xfrm>
          <a:off x="1320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9" name="楕円 388"/>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90"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2" name="テキスト ボックス 391"/>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5" name="楕円 394"/>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6" name="テキスト ボックス 39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7" name="楕円 396"/>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8" name="テキスト ボックス 397"/>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公債費以外について、昨年度よりも</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ポイント増加した。経常的に類似団体平均値よりも高く、今年度は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高くなった。公債費は今後大型事業に係る償還により増加することが見込まれている。そのため、行財政改革や公共施設等総合計画、総合管理計画を実行することにより、削減しつつも魅力のあるまちづくりを行いたい。</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127000</xdr:rowOff>
    </xdr:to>
    <xdr:cxnSp macro="">
      <xdr:nvCxnSpPr>
        <xdr:cNvPr id="429" name="直線コネクタ 428"/>
        <xdr:cNvCxnSpPr/>
      </xdr:nvCxnSpPr>
      <xdr:spPr>
        <a:xfrm>
          <a:off x="15671800" y="133035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101854</xdr:rowOff>
    </xdr:to>
    <xdr:cxnSp macro="">
      <xdr:nvCxnSpPr>
        <xdr:cNvPr id="432" name="直線コネクタ 431"/>
        <xdr:cNvCxnSpPr/>
      </xdr:nvCxnSpPr>
      <xdr:spPr>
        <a:xfrm>
          <a:off x="14782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154432</xdr:rowOff>
    </xdr:to>
    <xdr:cxnSp macro="">
      <xdr:nvCxnSpPr>
        <xdr:cNvPr id="435" name="直線コネクタ 434"/>
        <xdr:cNvCxnSpPr/>
      </xdr:nvCxnSpPr>
      <xdr:spPr>
        <a:xfrm flipV="1">
          <a:off x="13893800" y="13216637"/>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1270</xdr:rowOff>
    </xdr:to>
    <xdr:cxnSp macro="">
      <xdr:nvCxnSpPr>
        <xdr:cNvPr id="438" name="直線コネクタ 437"/>
        <xdr:cNvCxnSpPr/>
      </xdr:nvCxnSpPr>
      <xdr:spPr>
        <a:xfrm flipV="1">
          <a:off x="13004800" y="13527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3" name="テキスト ボックス 452"/>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4" name="楕円 453"/>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5" name="テキスト ボックス 454"/>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39751</xdr:rowOff>
    </xdr:from>
    <xdr:to>
      <xdr:col>29</xdr:col>
      <xdr:colOff>127000</xdr:colOff>
      <xdr:row>16</xdr:row>
      <xdr:rowOff>123889</xdr:rowOff>
    </xdr:to>
    <xdr:cxnSp macro="">
      <xdr:nvCxnSpPr>
        <xdr:cNvPr id="50" name="直線コネクタ 49"/>
        <xdr:cNvCxnSpPr/>
      </xdr:nvCxnSpPr>
      <xdr:spPr bwMode="auto">
        <a:xfrm flipV="1">
          <a:off x="5003800" y="2830576"/>
          <a:ext cx="647700" cy="8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113500</xdr:rowOff>
    </xdr:from>
    <xdr:to>
      <xdr:col>26</xdr:col>
      <xdr:colOff>50800</xdr:colOff>
      <xdr:row>16</xdr:row>
      <xdr:rowOff>123889</xdr:rowOff>
    </xdr:to>
    <xdr:cxnSp macro="">
      <xdr:nvCxnSpPr>
        <xdr:cNvPr id="53" name="直線コネクタ 52"/>
        <xdr:cNvCxnSpPr/>
      </xdr:nvCxnSpPr>
      <xdr:spPr bwMode="auto">
        <a:xfrm>
          <a:off x="4305300" y="2904325"/>
          <a:ext cx="698500" cy="1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113500</xdr:rowOff>
    </xdr:from>
    <xdr:to>
      <xdr:col>22</xdr:col>
      <xdr:colOff>114300</xdr:colOff>
      <xdr:row>17</xdr:row>
      <xdr:rowOff>5918</xdr:rowOff>
    </xdr:to>
    <xdr:cxnSp macro="">
      <xdr:nvCxnSpPr>
        <xdr:cNvPr id="56" name="直線コネクタ 55"/>
        <xdr:cNvCxnSpPr/>
      </xdr:nvCxnSpPr>
      <xdr:spPr bwMode="auto">
        <a:xfrm flipV="1">
          <a:off x="3606800" y="2904325"/>
          <a:ext cx="698500" cy="6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5918</xdr:rowOff>
    </xdr:from>
    <xdr:to>
      <xdr:col>18</xdr:col>
      <xdr:colOff>177800</xdr:colOff>
      <xdr:row>17</xdr:row>
      <xdr:rowOff>59944</xdr:rowOff>
    </xdr:to>
    <xdr:cxnSp macro="">
      <xdr:nvCxnSpPr>
        <xdr:cNvPr id="59" name="直線コネクタ 58"/>
        <xdr:cNvCxnSpPr/>
      </xdr:nvCxnSpPr>
      <xdr:spPr bwMode="auto">
        <a:xfrm flipV="1">
          <a:off x="2908300" y="2968193"/>
          <a:ext cx="6985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160401</xdr:rowOff>
    </xdr:from>
    <xdr:to>
      <xdr:col>29</xdr:col>
      <xdr:colOff>177800</xdr:colOff>
      <xdr:row>16</xdr:row>
      <xdr:rowOff>90551</xdr:rowOff>
    </xdr:to>
    <xdr:sp macro="" textlink="">
      <xdr:nvSpPr>
        <xdr:cNvPr id="69" name="楕円 68"/>
        <xdr:cNvSpPr/>
      </xdr:nvSpPr>
      <xdr:spPr bwMode="auto">
        <a:xfrm>
          <a:off x="5600700" y="277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5478</xdr:rowOff>
    </xdr:from>
    <xdr:ext cx="762000" cy="259045"/>
    <xdr:sp macro="" textlink="">
      <xdr:nvSpPr>
        <xdr:cNvPr id="70" name="人口1人当たり決算額の推移該当値テキスト130"/>
        <xdr:cNvSpPr txBox="1"/>
      </xdr:nvSpPr>
      <xdr:spPr>
        <a:xfrm>
          <a:off x="57404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73089</xdr:rowOff>
    </xdr:from>
    <xdr:to>
      <xdr:col>26</xdr:col>
      <xdr:colOff>101600</xdr:colOff>
      <xdr:row>17</xdr:row>
      <xdr:rowOff>3239</xdr:rowOff>
    </xdr:to>
    <xdr:sp macro="" textlink="">
      <xdr:nvSpPr>
        <xdr:cNvPr id="71" name="楕円 70"/>
        <xdr:cNvSpPr/>
      </xdr:nvSpPr>
      <xdr:spPr bwMode="auto">
        <a:xfrm>
          <a:off x="4953000" y="286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13416</xdr:rowOff>
    </xdr:from>
    <xdr:ext cx="736600" cy="259045"/>
    <xdr:sp macro="" textlink="">
      <xdr:nvSpPr>
        <xdr:cNvPr id="72" name="テキスト ボックス 71"/>
        <xdr:cNvSpPr txBox="1"/>
      </xdr:nvSpPr>
      <xdr:spPr>
        <a:xfrm>
          <a:off x="4622800" y="263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62700</xdr:rowOff>
    </xdr:from>
    <xdr:to>
      <xdr:col>22</xdr:col>
      <xdr:colOff>165100</xdr:colOff>
      <xdr:row>16</xdr:row>
      <xdr:rowOff>164300</xdr:rowOff>
    </xdr:to>
    <xdr:sp macro="" textlink="">
      <xdr:nvSpPr>
        <xdr:cNvPr id="73" name="楕円 72"/>
        <xdr:cNvSpPr/>
      </xdr:nvSpPr>
      <xdr:spPr bwMode="auto">
        <a:xfrm>
          <a:off x="4254500" y="285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3027</xdr:rowOff>
    </xdr:from>
    <xdr:ext cx="762000" cy="259045"/>
    <xdr:sp macro="" textlink="">
      <xdr:nvSpPr>
        <xdr:cNvPr id="74" name="テキスト ボックス 73"/>
        <xdr:cNvSpPr txBox="1"/>
      </xdr:nvSpPr>
      <xdr:spPr>
        <a:xfrm>
          <a:off x="3924300" y="26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126568</xdr:rowOff>
    </xdr:from>
    <xdr:to>
      <xdr:col>19</xdr:col>
      <xdr:colOff>38100</xdr:colOff>
      <xdr:row>17</xdr:row>
      <xdr:rowOff>56718</xdr:rowOff>
    </xdr:to>
    <xdr:sp macro="" textlink="">
      <xdr:nvSpPr>
        <xdr:cNvPr id="75" name="楕円 74"/>
        <xdr:cNvSpPr/>
      </xdr:nvSpPr>
      <xdr:spPr bwMode="auto">
        <a:xfrm>
          <a:off x="3556000" y="291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66895</xdr:rowOff>
    </xdr:from>
    <xdr:ext cx="762000" cy="259045"/>
    <xdr:sp macro="" textlink="">
      <xdr:nvSpPr>
        <xdr:cNvPr id="76" name="テキスト ボックス 75"/>
        <xdr:cNvSpPr txBox="1"/>
      </xdr:nvSpPr>
      <xdr:spPr>
        <a:xfrm>
          <a:off x="3225800" y="26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9144</xdr:rowOff>
    </xdr:from>
    <xdr:to>
      <xdr:col>15</xdr:col>
      <xdr:colOff>101600</xdr:colOff>
      <xdr:row>17</xdr:row>
      <xdr:rowOff>110744</xdr:rowOff>
    </xdr:to>
    <xdr:sp macro="" textlink="">
      <xdr:nvSpPr>
        <xdr:cNvPr id="77" name="楕円 76"/>
        <xdr:cNvSpPr/>
      </xdr:nvSpPr>
      <xdr:spPr bwMode="auto">
        <a:xfrm>
          <a:off x="2857500" y="297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95521</xdr:rowOff>
    </xdr:from>
    <xdr:ext cx="762000" cy="259045"/>
    <xdr:sp macro="" textlink="">
      <xdr:nvSpPr>
        <xdr:cNvPr id="78" name="テキスト ボックス 77"/>
        <xdr:cNvSpPr txBox="1"/>
      </xdr:nvSpPr>
      <xdr:spPr>
        <a:xfrm>
          <a:off x="2527300" y="30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96665</xdr:rowOff>
    </xdr:from>
    <xdr:to>
      <xdr:col>29</xdr:col>
      <xdr:colOff>127000</xdr:colOff>
      <xdr:row>35</xdr:row>
      <xdr:rowOff>119524</xdr:rowOff>
    </xdr:to>
    <xdr:cxnSp macro="">
      <xdr:nvCxnSpPr>
        <xdr:cNvPr id="110" name="直線コネクタ 109"/>
        <xdr:cNvCxnSpPr/>
      </xdr:nvCxnSpPr>
      <xdr:spPr bwMode="auto">
        <a:xfrm>
          <a:off x="5003800" y="6707015"/>
          <a:ext cx="6477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96665</xdr:rowOff>
    </xdr:from>
    <xdr:to>
      <xdr:col>26</xdr:col>
      <xdr:colOff>50800</xdr:colOff>
      <xdr:row>35</xdr:row>
      <xdr:rowOff>189408</xdr:rowOff>
    </xdr:to>
    <xdr:cxnSp macro="">
      <xdr:nvCxnSpPr>
        <xdr:cNvPr id="113" name="直線コネクタ 112"/>
        <xdr:cNvCxnSpPr/>
      </xdr:nvCxnSpPr>
      <xdr:spPr bwMode="auto">
        <a:xfrm flipV="1">
          <a:off x="4305300" y="6707015"/>
          <a:ext cx="698500" cy="9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189408</xdr:rowOff>
    </xdr:from>
    <xdr:to>
      <xdr:col>22</xdr:col>
      <xdr:colOff>114300</xdr:colOff>
      <xdr:row>35</xdr:row>
      <xdr:rowOff>281214</xdr:rowOff>
    </xdr:to>
    <xdr:cxnSp macro="">
      <xdr:nvCxnSpPr>
        <xdr:cNvPr id="116" name="直線コネクタ 115"/>
        <xdr:cNvCxnSpPr/>
      </xdr:nvCxnSpPr>
      <xdr:spPr bwMode="auto">
        <a:xfrm flipV="1">
          <a:off x="3606800" y="6799758"/>
          <a:ext cx="698500" cy="9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281214</xdr:rowOff>
    </xdr:from>
    <xdr:to>
      <xdr:col>18</xdr:col>
      <xdr:colOff>177800</xdr:colOff>
      <xdr:row>35</xdr:row>
      <xdr:rowOff>330980</xdr:rowOff>
    </xdr:to>
    <xdr:cxnSp macro="">
      <xdr:nvCxnSpPr>
        <xdr:cNvPr id="119" name="直線コネクタ 118"/>
        <xdr:cNvCxnSpPr/>
      </xdr:nvCxnSpPr>
      <xdr:spPr bwMode="auto">
        <a:xfrm flipV="1">
          <a:off x="2908300" y="6891564"/>
          <a:ext cx="698500" cy="4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68724</xdr:rowOff>
    </xdr:from>
    <xdr:to>
      <xdr:col>29</xdr:col>
      <xdr:colOff>177800</xdr:colOff>
      <xdr:row>35</xdr:row>
      <xdr:rowOff>170324</xdr:rowOff>
    </xdr:to>
    <xdr:sp macro="" textlink="">
      <xdr:nvSpPr>
        <xdr:cNvPr id="129" name="楕円 128"/>
        <xdr:cNvSpPr/>
      </xdr:nvSpPr>
      <xdr:spPr bwMode="auto">
        <a:xfrm>
          <a:off x="5600700" y="667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256701</xdr:rowOff>
    </xdr:from>
    <xdr:ext cx="762000" cy="259045"/>
    <xdr:sp macro="" textlink="">
      <xdr:nvSpPr>
        <xdr:cNvPr id="130" name="人口1人当たり決算額の推移該当値テキスト445"/>
        <xdr:cNvSpPr txBox="1"/>
      </xdr:nvSpPr>
      <xdr:spPr>
        <a:xfrm>
          <a:off x="5740400" y="65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45865</xdr:rowOff>
    </xdr:from>
    <xdr:to>
      <xdr:col>26</xdr:col>
      <xdr:colOff>101600</xdr:colOff>
      <xdr:row>35</xdr:row>
      <xdr:rowOff>147465</xdr:rowOff>
    </xdr:to>
    <xdr:sp macro="" textlink="">
      <xdr:nvSpPr>
        <xdr:cNvPr id="131" name="楕円 130"/>
        <xdr:cNvSpPr/>
      </xdr:nvSpPr>
      <xdr:spPr bwMode="auto">
        <a:xfrm>
          <a:off x="4953000" y="665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157642</xdr:rowOff>
    </xdr:from>
    <xdr:ext cx="736600" cy="259045"/>
    <xdr:sp macro="" textlink="">
      <xdr:nvSpPr>
        <xdr:cNvPr id="132" name="テキスト ボックス 131"/>
        <xdr:cNvSpPr txBox="1"/>
      </xdr:nvSpPr>
      <xdr:spPr>
        <a:xfrm>
          <a:off x="4622800" y="642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138608</xdr:rowOff>
    </xdr:from>
    <xdr:to>
      <xdr:col>22</xdr:col>
      <xdr:colOff>165100</xdr:colOff>
      <xdr:row>35</xdr:row>
      <xdr:rowOff>240208</xdr:rowOff>
    </xdr:to>
    <xdr:sp macro="" textlink="">
      <xdr:nvSpPr>
        <xdr:cNvPr id="133" name="楕円 132"/>
        <xdr:cNvSpPr/>
      </xdr:nvSpPr>
      <xdr:spPr bwMode="auto">
        <a:xfrm>
          <a:off x="4254500" y="674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250385</xdr:rowOff>
    </xdr:from>
    <xdr:ext cx="762000" cy="259045"/>
    <xdr:sp macro="" textlink="">
      <xdr:nvSpPr>
        <xdr:cNvPr id="134" name="テキスト ボックス 133"/>
        <xdr:cNvSpPr txBox="1"/>
      </xdr:nvSpPr>
      <xdr:spPr>
        <a:xfrm>
          <a:off x="3924300" y="651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230414</xdr:rowOff>
    </xdr:from>
    <xdr:to>
      <xdr:col>19</xdr:col>
      <xdr:colOff>38100</xdr:colOff>
      <xdr:row>35</xdr:row>
      <xdr:rowOff>332014</xdr:rowOff>
    </xdr:to>
    <xdr:sp macro="" textlink="">
      <xdr:nvSpPr>
        <xdr:cNvPr id="135" name="楕円 134"/>
        <xdr:cNvSpPr/>
      </xdr:nvSpPr>
      <xdr:spPr bwMode="auto">
        <a:xfrm>
          <a:off x="3556000" y="684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342191</xdr:rowOff>
    </xdr:from>
    <xdr:ext cx="762000" cy="259045"/>
    <xdr:sp macro="" textlink="">
      <xdr:nvSpPr>
        <xdr:cNvPr id="136" name="テキスト ボックス 135"/>
        <xdr:cNvSpPr txBox="1"/>
      </xdr:nvSpPr>
      <xdr:spPr>
        <a:xfrm>
          <a:off x="3225800" y="66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280180</xdr:rowOff>
    </xdr:from>
    <xdr:to>
      <xdr:col>15</xdr:col>
      <xdr:colOff>101600</xdr:colOff>
      <xdr:row>36</xdr:row>
      <xdr:rowOff>38880</xdr:rowOff>
    </xdr:to>
    <xdr:sp macro="" textlink="">
      <xdr:nvSpPr>
        <xdr:cNvPr id="137" name="楕円 136"/>
        <xdr:cNvSpPr/>
      </xdr:nvSpPr>
      <xdr:spPr bwMode="auto">
        <a:xfrm>
          <a:off x="2857500" y="689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49057</xdr:rowOff>
    </xdr:from>
    <xdr:ext cx="762000" cy="259045"/>
    <xdr:sp macro="" textlink="">
      <xdr:nvSpPr>
        <xdr:cNvPr id="138" name="テキスト ボックス 137"/>
        <xdr:cNvSpPr txBox="1"/>
      </xdr:nvSpPr>
      <xdr:spPr>
        <a:xfrm>
          <a:off x="2527300" y="66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16,866
16,628
119.61
12,694,911
11,967,846
702,673
6,094,588
11,410,398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145400</xdr:rowOff>
    </xdr:from>
    <xdr:to>
      <xdr:col>24</xdr:col>
      <xdr:colOff>63500</xdr:colOff>
      <xdr:row>35</xdr:row>
      <xdr:rowOff>66868</xdr:rowOff>
    </xdr:to>
    <xdr:cxnSp macro="">
      <xdr:nvCxnSpPr>
        <xdr:cNvPr id="59" name="直線コネクタ 58"/>
        <xdr:cNvCxnSpPr/>
      </xdr:nvCxnSpPr>
      <xdr:spPr>
        <a:xfrm flipV="1">
          <a:off x="3797300" y="5974700"/>
          <a:ext cx="838200" cy="9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34711</xdr:rowOff>
    </xdr:from>
    <xdr:to>
      <xdr:col>19</xdr:col>
      <xdr:colOff>177800</xdr:colOff>
      <xdr:row>35</xdr:row>
      <xdr:rowOff>66868</xdr:rowOff>
    </xdr:to>
    <xdr:cxnSp macro="">
      <xdr:nvCxnSpPr>
        <xdr:cNvPr id="62" name="直線コネクタ 61"/>
        <xdr:cNvCxnSpPr/>
      </xdr:nvCxnSpPr>
      <xdr:spPr>
        <a:xfrm>
          <a:off x="2908300" y="6035461"/>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34711</xdr:rowOff>
    </xdr:from>
    <xdr:to>
      <xdr:col>15</xdr:col>
      <xdr:colOff>50800</xdr:colOff>
      <xdr:row>35</xdr:row>
      <xdr:rowOff>143967</xdr:rowOff>
    </xdr:to>
    <xdr:cxnSp macro="">
      <xdr:nvCxnSpPr>
        <xdr:cNvPr id="65" name="直線コネクタ 64"/>
        <xdr:cNvCxnSpPr/>
      </xdr:nvCxnSpPr>
      <xdr:spPr>
        <a:xfrm flipV="1">
          <a:off x="2019300" y="6035461"/>
          <a:ext cx="889000" cy="10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143967</xdr:rowOff>
    </xdr:from>
    <xdr:to>
      <xdr:col>10</xdr:col>
      <xdr:colOff>114300</xdr:colOff>
      <xdr:row>37</xdr:row>
      <xdr:rowOff>56154</xdr:rowOff>
    </xdr:to>
    <xdr:cxnSp macro="">
      <xdr:nvCxnSpPr>
        <xdr:cNvPr id="68" name="直線コネクタ 67"/>
        <xdr:cNvCxnSpPr/>
      </xdr:nvCxnSpPr>
      <xdr:spPr>
        <a:xfrm flipV="1">
          <a:off x="1130300" y="6144717"/>
          <a:ext cx="889000" cy="25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94600</xdr:rowOff>
    </xdr:from>
    <xdr:to>
      <xdr:col>24</xdr:col>
      <xdr:colOff>114300</xdr:colOff>
      <xdr:row>35</xdr:row>
      <xdr:rowOff>24750</xdr:rowOff>
    </xdr:to>
    <xdr:sp macro="" textlink="">
      <xdr:nvSpPr>
        <xdr:cNvPr id="78" name="楕円 77"/>
        <xdr:cNvSpPr/>
      </xdr:nvSpPr>
      <xdr:spPr>
        <a:xfrm>
          <a:off x="4584700" y="59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117477</xdr:rowOff>
    </xdr:from>
    <xdr:ext cx="599010" cy="259045"/>
    <xdr:sp macro="" textlink="">
      <xdr:nvSpPr>
        <xdr:cNvPr id="79" name="人件費該当値テキスト"/>
        <xdr:cNvSpPr txBox="1"/>
      </xdr:nvSpPr>
      <xdr:spPr>
        <a:xfrm>
          <a:off x="4686300" y="577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16068</xdr:rowOff>
    </xdr:from>
    <xdr:to>
      <xdr:col>20</xdr:col>
      <xdr:colOff>38100</xdr:colOff>
      <xdr:row>35</xdr:row>
      <xdr:rowOff>117668</xdr:rowOff>
    </xdr:to>
    <xdr:sp macro="" textlink="">
      <xdr:nvSpPr>
        <xdr:cNvPr id="80" name="楕円 79"/>
        <xdr:cNvSpPr/>
      </xdr:nvSpPr>
      <xdr:spPr>
        <a:xfrm>
          <a:off x="3746500" y="60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134195</xdr:rowOff>
    </xdr:from>
    <xdr:ext cx="534377" cy="259045"/>
    <xdr:sp macro="" textlink="">
      <xdr:nvSpPr>
        <xdr:cNvPr id="81" name="テキスト ボックス 80"/>
        <xdr:cNvSpPr txBox="1"/>
      </xdr:nvSpPr>
      <xdr:spPr>
        <a:xfrm>
          <a:off x="3530111" y="57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155361</xdr:rowOff>
    </xdr:from>
    <xdr:to>
      <xdr:col>15</xdr:col>
      <xdr:colOff>101600</xdr:colOff>
      <xdr:row>35</xdr:row>
      <xdr:rowOff>85511</xdr:rowOff>
    </xdr:to>
    <xdr:sp macro="" textlink="">
      <xdr:nvSpPr>
        <xdr:cNvPr id="82" name="楕円 81"/>
        <xdr:cNvSpPr/>
      </xdr:nvSpPr>
      <xdr:spPr>
        <a:xfrm>
          <a:off x="2857500" y="59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102038</xdr:rowOff>
    </xdr:from>
    <xdr:ext cx="599010" cy="259045"/>
    <xdr:sp macro="" textlink="">
      <xdr:nvSpPr>
        <xdr:cNvPr id="83" name="テキスト ボックス 82"/>
        <xdr:cNvSpPr txBox="1"/>
      </xdr:nvSpPr>
      <xdr:spPr>
        <a:xfrm>
          <a:off x="2608795" y="57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93167</xdr:rowOff>
    </xdr:from>
    <xdr:to>
      <xdr:col>10</xdr:col>
      <xdr:colOff>165100</xdr:colOff>
      <xdr:row>36</xdr:row>
      <xdr:rowOff>23317</xdr:rowOff>
    </xdr:to>
    <xdr:sp macro="" textlink="">
      <xdr:nvSpPr>
        <xdr:cNvPr id="84" name="楕円 83"/>
        <xdr:cNvSpPr/>
      </xdr:nvSpPr>
      <xdr:spPr>
        <a:xfrm>
          <a:off x="1968500" y="60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39844</xdr:rowOff>
    </xdr:from>
    <xdr:ext cx="534377" cy="259045"/>
    <xdr:sp macro="" textlink="">
      <xdr:nvSpPr>
        <xdr:cNvPr id="85" name="テキスト ボックス 84"/>
        <xdr:cNvSpPr txBox="1"/>
      </xdr:nvSpPr>
      <xdr:spPr>
        <a:xfrm>
          <a:off x="1752111" y="58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5354</xdr:rowOff>
    </xdr:from>
    <xdr:to>
      <xdr:col>6</xdr:col>
      <xdr:colOff>38100</xdr:colOff>
      <xdr:row>37</xdr:row>
      <xdr:rowOff>106954</xdr:rowOff>
    </xdr:to>
    <xdr:sp macro="" textlink="">
      <xdr:nvSpPr>
        <xdr:cNvPr id="86" name="楕円 85"/>
        <xdr:cNvSpPr/>
      </xdr:nvSpPr>
      <xdr:spPr>
        <a:xfrm>
          <a:off x="1079500" y="6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98081</xdr:rowOff>
    </xdr:from>
    <xdr:ext cx="534377" cy="259045"/>
    <xdr:sp macro="" textlink="">
      <xdr:nvSpPr>
        <xdr:cNvPr id="87" name="テキスト ボックス 86"/>
        <xdr:cNvSpPr txBox="1"/>
      </xdr:nvSpPr>
      <xdr:spPr>
        <a:xfrm>
          <a:off x="863111" y="64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58382</xdr:rowOff>
    </xdr:from>
    <xdr:to>
      <xdr:col>24</xdr:col>
      <xdr:colOff>63500</xdr:colOff>
      <xdr:row>55</xdr:row>
      <xdr:rowOff>159762</xdr:rowOff>
    </xdr:to>
    <xdr:cxnSp macro="">
      <xdr:nvCxnSpPr>
        <xdr:cNvPr id="115" name="直線コネクタ 114"/>
        <xdr:cNvCxnSpPr/>
      </xdr:nvCxnSpPr>
      <xdr:spPr>
        <a:xfrm flipV="1">
          <a:off x="3797300" y="9488132"/>
          <a:ext cx="838200" cy="10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152026</xdr:rowOff>
    </xdr:from>
    <xdr:to>
      <xdr:col>19</xdr:col>
      <xdr:colOff>177800</xdr:colOff>
      <xdr:row>55</xdr:row>
      <xdr:rowOff>159762</xdr:rowOff>
    </xdr:to>
    <xdr:cxnSp macro="">
      <xdr:nvCxnSpPr>
        <xdr:cNvPr id="118" name="直線コネクタ 117"/>
        <xdr:cNvCxnSpPr/>
      </xdr:nvCxnSpPr>
      <xdr:spPr>
        <a:xfrm>
          <a:off x="2908300" y="9581776"/>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152026</xdr:rowOff>
    </xdr:from>
    <xdr:to>
      <xdr:col>15</xdr:col>
      <xdr:colOff>50800</xdr:colOff>
      <xdr:row>55</xdr:row>
      <xdr:rowOff>155409</xdr:rowOff>
    </xdr:to>
    <xdr:cxnSp macro="">
      <xdr:nvCxnSpPr>
        <xdr:cNvPr id="121" name="直線コネクタ 120"/>
        <xdr:cNvCxnSpPr/>
      </xdr:nvCxnSpPr>
      <xdr:spPr>
        <a:xfrm flipV="1">
          <a:off x="2019300" y="958177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146155</xdr:rowOff>
    </xdr:from>
    <xdr:to>
      <xdr:col>10</xdr:col>
      <xdr:colOff>114300</xdr:colOff>
      <xdr:row>55</xdr:row>
      <xdr:rowOff>155409</xdr:rowOff>
    </xdr:to>
    <xdr:cxnSp macro="">
      <xdr:nvCxnSpPr>
        <xdr:cNvPr id="124" name="直線コネクタ 123"/>
        <xdr:cNvCxnSpPr/>
      </xdr:nvCxnSpPr>
      <xdr:spPr>
        <a:xfrm>
          <a:off x="1130300" y="9575905"/>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7582</xdr:rowOff>
    </xdr:from>
    <xdr:to>
      <xdr:col>24</xdr:col>
      <xdr:colOff>114300</xdr:colOff>
      <xdr:row>55</xdr:row>
      <xdr:rowOff>109182</xdr:rowOff>
    </xdr:to>
    <xdr:sp macro="" textlink="">
      <xdr:nvSpPr>
        <xdr:cNvPr id="134" name="楕円 133"/>
        <xdr:cNvSpPr/>
      </xdr:nvSpPr>
      <xdr:spPr>
        <a:xfrm>
          <a:off x="4584700" y="94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30459</xdr:rowOff>
    </xdr:from>
    <xdr:ext cx="599010" cy="259045"/>
    <xdr:sp macro="" textlink="">
      <xdr:nvSpPr>
        <xdr:cNvPr id="135" name="物件費該当値テキスト"/>
        <xdr:cNvSpPr txBox="1"/>
      </xdr:nvSpPr>
      <xdr:spPr>
        <a:xfrm>
          <a:off x="4686300" y="92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108962</xdr:rowOff>
    </xdr:from>
    <xdr:to>
      <xdr:col>20</xdr:col>
      <xdr:colOff>38100</xdr:colOff>
      <xdr:row>56</xdr:row>
      <xdr:rowOff>39112</xdr:rowOff>
    </xdr:to>
    <xdr:sp macro="" textlink="">
      <xdr:nvSpPr>
        <xdr:cNvPr id="136" name="楕円 135"/>
        <xdr:cNvSpPr/>
      </xdr:nvSpPr>
      <xdr:spPr>
        <a:xfrm>
          <a:off x="3746500" y="9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55639</xdr:rowOff>
    </xdr:from>
    <xdr:ext cx="599010" cy="259045"/>
    <xdr:sp macro="" textlink="">
      <xdr:nvSpPr>
        <xdr:cNvPr id="137" name="テキスト ボックス 136"/>
        <xdr:cNvSpPr txBox="1"/>
      </xdr:nvSpPr>
      <xdr:spPr>
        <a:xfrm>
          <a:off x="3497795" y="93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101226</xdr:rowOff>
    </xdr:from>
    <xdr:to>
      <xdr:col>15</xdr:col>
      <xdr:colOff>101600</xdr:colOff>
      <xdr:row>56</xdr:row>
      <xdr:rowOff>31376</xdr:rowOff>
    </xdr:to>
    <xdr:sp macro="" textlink="">
      <xdr:nvSpPr>
        <xdr:cNvPr id="138" name="楕円 137"/>
        <xdr:cNvSpPr/>
      </xdr:nvSpPr>
      <xdr:spPr>
        <a:xfrm>
          <a:off x="2857500" y="95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47903</xdr:rowOff>
    </xdr:from>
    <xdr:ext cx="599010" cy="259045"/>
    <xdr:sp macro="" textlink="">
      <xdr:nvSpPr>
        <xdr:cNvPr id="139" name="テキスト ボックス 138"/>
        <xdr:cNvSpPr txBox="1"/>
      </xdr:nvSpPr>
      <xdr:spPr>
        <a:xfrm>
          <a:off x="2608795" y="93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104609</xdr:rowOff>
    </xdr:from>
    <xdr:to>
      <xdr:col>10</xdr:col>
      <xdr:colOff>165100</xdr:colOff>
      <xdr:row>56</xdr:row>
      <xdr:rowOff>34759</xdr:rowOff>
    </xdr:to>
    <xdr:sp macro="" textlink="">
      <xdr:nvSpPr>
        <xdr:cNvPr id="140" name="楕円 139"/>
        <xdr:cNvSpPr/>
      </xdr:nvSpPr>
      <xdr:spPr>
        <a:xfrm>
          <a:off x="1968500" y="9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51286</xdr:rowOff>
    </xdr:from>
    <xdr:ext cx="599010" cy="259045"/>
    <xdr:sp macro="" textlink="">
      <xdr:nvSpPr>
        <xdr:cNvPr id="141" name="テキスト ボックス 140"/>
        <xdr:cNvSpPr txBox="1"/>
      </xdr:nvSpPr>
      <xdr:spPr>
        <a:xfrm>
          <a:off x="1719795" y="930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95355</xdr:rowOff>
    </xdr:from>
    <xdr:to>
      <xdr:col>6</xdr:col>
      <xdr:colOff>38100</xdr:colOff>
      <xdr:row>56</xdr:row>
      <xdr:rowOff>25505</xdr:rowOff>
    </xdr:to>
    <xdr:sp macro="" textlink="">
      <xdr:nvSpPr>
        <xdr:cNvPr id="142" name="楕円 141"/>
        <xdr:cNvSpPr/>
      </xdr:nvSpPr>
      <xdr:spPr>
        <a:xfrm>
          <a:off x="1079500" y="95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42032</xdr:rowOff>
    </xdr:from>
    <xdr:ext cx="599010" cy="259045"/>
    <xdr:sp macro="" textlink="">
      <xdr:nvSpPr>
        <xdr:cNvPr id="143" name="テキスト ボックス 142"/>
        <xdr:cNvSpPr txBox="1"/>
      </xdr:nvSpPr>
      <xdr:spPr>
        <a:xfrm>
          <a:off x="830795" y="93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136865</xdr:rowOff>
    </xdr:from>
    <xdr:to>
      <xdr:col>24</xdr:col>
      <xdr:colOff>63500</xdr:colOff>
      <xdr:row>76</xdr:row>
      <xdr:rowOff>139151</xdr:rowOff>
    </xdr:to>
    <xdr:cxnSp macro="">
      <xdr:nvCxnSpPr>
        <xdr:cNvPr id="170" name="直線コネクタ 169"/>
        <xdr:cNvCxnSpPr/>
      </xdr:nvCxnSpPr>
      <xdr:spPr>
        <a:xfrm flipV="1">
          <a:off x="3797300" y="12995615"/>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139151</xdr:rowOff>
    </xdr:from>
    <xdr:to>
      <xdr:col>19</xdr:col>
      <xdr:colOff>177800</xdr:colOff>
      <xdr:row>76</xdr:row>
      <xdr:rowOff>152022</xdr:rowOff>
    </xdr:to>
    <xdr:cxnSp macro="">
      <xdr:nvCxnSpPr>
        <xdr:cNvPr id="173" name="直線コネクタ 172"/>
        <xdr:cNvCxnSpPr/>
      </xdr:nvCxnSpPr>
      <xdr:spPr>
        <a:xfrm flipV="1">
          <a:off x="2908300" y="1316935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152022</xdr:rowOff>
    </xdr:from>
    <xdr:to>
      <xdr:col>15</xdr:col>
      <xdr:colOff>50800</xdr:colOff>
      <xdr:row>77</xdr:row>
      <xdr:rowOff>9123</xdr:rowOff>
    </xdr:to>
    <xdr:cxnSp macro="">
      <xdr:nvCxnSpPr>
        <xdr:cNvPr id="176" name="直線コネクタ 175"/>
        <xdr:cNvCxnSpPr/>
      </xdr:nvCxnSpPr>
      <xdr:spPr>
        <a:xfrm flipV="1">
          <a:off x="2019300" y="13182222"/>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9123</xdr:rowOff>
    </xdr:from>
    <xdr:to>
      <xdr:col>10</xdr:col>
      <xdr:colOff>114300</xdr:colOff>
      <xdr:row>77</xdr:row>
      <xdr:rowOff>31023</xdr:rowOff>
    </xdr:to>
    <xdr:cxnSp macro="">
      <xdr:nvCxnSpPr>
        <xdr:cNvPr id="179" name="直線コネクタ 178"/>
        <xdr:cNvCxnSpPr/>
      </xdr:nvCxnSpPr>
      <xdr:spPr>
        <a:xfrm flipV="1">
          <a:off x="1130300" y="13210773"/>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86065</xdr:rowOff>
    </xdr:from>
    <xdr:to>
      <xdr:col>24</xdr:col>
      <xdr:colOff>114300</xdr:colOff>
      <xdr:row>76</xdr:row>
      <xdr:rowOff>16216</xdr:rowOff>
    </xdr:to>
    <xdr:sp macro="" textlink="">
      <xdr:nvSpPr>
        <xdr:cNvPr id="189" name="楕円 188"/>
        <xdr:cNvSpPr/>
      </xdr:nvSpPr>
      <xdr:spPr>
        <a:xfrm>
          <a:off x="4584700" y="12944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108942</xdr:rowOff>
    </xdr:from>
    <xdr:ext cx="534377" cy="259045"/>
    <xdr:sp macro="" textlink="">
      <xdr:nvSpPr>
        <xdr:cNvPr id="190" name="維持補修費該当値テキスト"/>
        <xdr:cNvSpPr txBox="1"/>
      </xdr:nvSpPr>
      <xdr:spPr>
        <a:xfrm>
          <a:off x="4686300" y="12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88351</xdr:rowOff>
    </xdr:from>
    <xdr:to>
      <xdr:col>20</xdr:col>
      <xdr:colOff>38100</xdr:colOff>
      <xdr:row>77</xdr:row>
      <xdr:rowOff>18501</xdr:rowOff>
    </xdr:to>
    <xdr:sp macro="" textlink="">
      <xdr:nvSpPr>
        <xdr:cNvPr id="191" name="楕円 190"/>
        <xdr:cNvSpPr/>
      </xdr:nvSpPr>
      <xdr:spPr>
        <a:xfrm>
          <a:off x="3746500" y="131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35028</xdr:rowOff>
    </xdr:from>
    <xdr:ext cx="534377" cy="259045"/>
    <xdr:sp macro="" textlink="">
      <xdr:nvSpPr>
        <xdr:cNvPr id="192" name="テキスト ボックス 191"/>
        <xdr:cNvSpPr txBox="1"/>
      </xdr:nvSpPr>
      <xdr:spPr>
        <a:xfrm>
          <a:off x="3530111" y="128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101222</xdr:rowOff>
    </xdr:from>
    <xdr:to>
      <xdr:col>15</xdr:col>
      <xdr:colOff>101600</xdr:colOff>
      <xdr:row>77</xdr:row>
      <xdr:rowOff>31372</xdr:rowOff>
    </xdr:to>
    <xdr:sp macro="" textlink="">
      <xdr:nvSpPr>
        <xdr:cNvPr id="193" name="楕円 192"/>
        <xdr:cNvSpPr/>
      </xdr:nvSpPr>
      <xdr:spPr>
        <a:xfrm>
          <a:off x="2857500" y="131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47899</xdr:rowOff>
    </xdr:from>
    <xdr:ext cx="534377" cy="259045"/>
    <xdr:sp macro="" textlink="">
      <xdr:nvSpPr>
        <xdr:cNvPr id="194" name="テキスト ボックス 193"/>
        <xdr:cNvSpPr txBox="1"/>
      </xdr:nvSpPr>
      <xdr:spPr>
        <a:xfrm>
          <a:off x="2641111" y="129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129773</xdr:rowOff>
    </xdr:from>
    <xdr:to>
      <xdr:col>10</xdr:col>
      <xdr:colOff>165100</xdr:colOff>
      <xdr:row>77</xdr:row>
      <xdr:rowOff>59923</xdr:rowOff>
    </xdr:to>
    <xdr:sp macro="" textlink="">
      <xdr:nvSpPr>
        <xdr:cNvPr id="195" name="楕円 194"/>
        <xdr:cNvSpPr/>
      </xdr:nvSpPr>
      <xdr:spPr>
        <a:xfrm>
          <a:off x="1968500" y="131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76450</xdr:rowOff>
    </xdr:from>
    <xdr:ext cx="534377" cy="259045"/>
    <xdr:sp macro="" textlink="">
      <xdr:nvSpPr>
        <xdr:cNvPr id="196" name="テキスト ボックス 195"/>
        <xdr:cNvSpPr txBox="1"/>
      </xdr:nvSpPr>
      <xdr:spPr>
        <a:xfrm>
          <a:off x="1752111" y="1293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151673</xdr:rowOff>
    </xdr:from>
    <xdr:to>
      <xdr:col>6</xdr:col>
      <xdr:colOff>38100</xdr:colOff>
      <xdr:row>77</xdr:row>
      <xdr:rowOff>81823</xdr:rowOff>
    </xdr:to>
    <xdr:sp macro="" textlink="">
      <xdr:nvSpPr>
        <xdr:cNvPr id="197" name="楕円 196"/>
        <xdr:cNvSpPr/>
      </xdr:nvSpPr>
      <xdr:spPr>
        <a:xfrm>
          <a:off x="1079500" y="131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98351</xdr:rowOff>
    </xdr:from>
    <xdr:ext cx="534377" cy="259045"/>
    <xdr:sp macro="" textlink="">
      <xdr:nvSpPr>
        <xdr:cNvPr id="198" name="テキスト ボックス 197"/>
        <xdr:cNvSpPr txBox="1"/>
      </xdr:nvSpPr>
      <xdr:spPr>
        <a:xfrm>
          <a:off x="863111" y="1295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107652</xdr:rowOff>
    </xdr:from>
    <xdr:to>
      <xdr:col>24</xdr:col>
      <xdr:colOff>63500</xdr:colOff>
      <xdr:row>95</xdr:row>
      <xdr:rowOff>62466</xdr:rowOff>
    </xdr:to>
    <xdr:cxnSp macro="">
      <xdr:nvCxnSpPr>
        <xdr:cNvPr id="230" name="直線コネクタ 229"/>
        <xdr:cNvCxnSpPr/>
      </xdr:nvCxnSpPr>
      <xdr:spPr>
        <a:xfrm flipV="1">
          <a:off x="3797300" y="16223952"/>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5316</xdr:rowOff>
    </xdr:from>
    <xdr:to>
      <xdr:col>19</xdr:col>
      <xdr:colOff>177800</xdr:colOff>
      <xdr:row>95</xdr:row>
      <xdr:rowOff>62466</xdr:rowOff>
    </xdr:to>
    <xdr:cxnSp macro="">
      <xdr:nvCxnSpPr>
        <xdr:cNvPr id="233" name="直線コネクタ 232"/>
        <xdr:cNvCxnSpPr/>
      </xdr:nvCxnSpPr>
      <xdr:spPr>
        <a:xfrm>
          <a:off x="2908300" y="161216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5316</xdr:rowOff>
    </xdr:from>
    <xdr:to>
      <xdr:col>15</xdr:col>
      <xdr:colOff>50800</xdr:colOff>
      <xdr:row>95</xdr:row>
      <xdr:rowOff>154939</xdr:rowOff>
    </xdr:to>
    <xdr:cxnSp macro="">
      <xdr:nvCxnSpPr>
        <xdr:cNvPr id="236" name="直線コネクタ 235"/>
        <xdr:cNvCxnSpPr/>
      </xdr:nvCxnSpPr>
      <xdr:spPr>
        <a:xfrm flipV="1">
          <a:off x="2019300" y="16121616"/>
          <a:ext cx="889000" cy="3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151336</xdr:rowOff>
    </xdr:from>
    <xdr:to>
      <xdr:col>10</xdr:col>
      <xdr:colOff>114300</xdr:colOff>
      <xdr:row>95</xdr:row>
      <xdr:rowOff>154939</xdr:rowOff>
    </xdr:to>
    <xdr:cxnSp macro="">
      <xdr:nvCxnSpPr>
        <xdr:cNvPr id="239" name="直線コネクタ 238"/>
        <xdr:cNvCxnSpPr/>
      </xdr:nvCxnSpPr>
      <xdr:spPr>
        <a:xfrm>
          <a:off x="1130300" y="1643908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56852</xdr:rowOff>
    </xdr:from>
    <xdr:to>
      <xdr:col>24</xdr:col>
      <xdr:colOff>114300</xdr:colOff>
      <xdr:row>94</xdr:row>
      <xdr:rowOff>158452</xdr:rowOff>
    </xdr:to>
    <xdr:sp macro="" textlink="">
      <xdr:nvSpPr>
        <xdr:cNvPr id="249" name="楕円 248"/>
        <xdr:cNvSpPr/>
      </xdr:nvSpPr>
      <xdr:spPr>
        <a:xfrm>
          <a:off x="4584700" y="161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79729</xdr:rowOff>
    </xdr:from>
    <xdr:ext cx="599010" cy="259045"/>
    <xdr:sp macro="" textlink="">
      <xdr:nvSpPr>
        <xdr:cNvPr id="250" name="扶助費該当値テキスト"/>
        <xdr:cNvSpPr txBox="1"/>
      </xdr:nvSpPr>
      <xdr:spPr>
        <a:xfrm>
          <a:off x="4686300" y="160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11666</xdr:rowOff>
    </xdr:from>
    <xdr:to>
      <xdr:col>20</xdr:col>
      <xdr:colOff>38100</xdr:colOff>
      <xdr:row>95</xdr:row>
      <xdr:rowOff>113266</xdr:rowOff>
    </xdr:to>
    <xdr:sp macro="" textlink="">
      <xdr:nvSpPr>
        <xdr:cNvPr id="251" name="楕円 250"/>
        <xdr:cNvSpPr/>
      </xdr:nvSpPr>
      <xdr:spPr>
        <a:xfrm>
          <a:off x="3746500" y="162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129793</xdr:rowOff>
    </xdr:from>
    <xdr:ext cx="534377" cy="259045"/>
    <xdr:sp macro="" textlink="">
      <xdr:nvSpPr>
        <xdr:cNvPr id="252" name="テキスト ボックス 251"/>
        <xdr:cNvSpPr txBox="1"/>
      </xdr:nvSpPr>
      <xdr:spPr>
        <a:xfrm>
          <a:off x="3530111" y="160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125966</xdr:rowOff>
    </xdr:from>
    <xdr:to>
      <xdr:col>15</xdr:col>
      <xdr:colOff>101600</xdr:colOff>
      <xdr:row>94</xdr:row>
      <xdr:rowOff>56116</xdr:rowOff>
    </xdr:to>
    <xdr:sp macro="" textlink="">
      <xdr:nvSpPr>
        <xdr:cNvPr id="253" name="楕円 252"/>
        <xdr:cNvSpPr/>
      </xdr:nvSpPr>
      <xdr:spPr>
        <a:xfrm>
          <a:off x="2857500" y="160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72643</xdr:rowOff>
    </xdr:from>
    <xdr:ext cx="599010" cy="259045"/>
    <xdr:sp macro="" textlink="">
      <xdr:nvSpPr>
        <xdr:cNvPr id="254" name="テキスト ボックス 253"/>
        <xdr:cNvSpPr txBox="1"/>
      </xdr:nvSpPr>
      <xdr:spPr>
        <a:xfrm>
          <a:off x="2608795" y="1584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104139</xdr:rowOff>
    </xdr:from>
    <xdr:to>
      <xdr:col>10</xdr:col>
      <xdr:colOff>165100</xdr:colOff>
      <xdr:row>96</xdr:row>
      <xdr:rowOff>34289</xdr:rowOff>
    </xdr:to>
    <xdr:sp macro="" textlink="">
      <xdr:nvSpPr>
        <xdr:cNvPr id="255" name="楕円 254"/>
        <xdr:cNvSpPr/>
      </xdr:nvSpPr>
      <xdr:spPr>
        <a:xfrm>
          <a:off x="19685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50816</xdr:rowOff>
    </xdr:from>
    <xdr:ext cx="534377" cy="259045"/>
    <xdr:sp macro="" textlink="">
      <xdr:nvSpPr>
        <xdr:cNvPr id="256" name="テキスト ボックス 255"/>
        <xdr:cNvSpPr txBox="1"/>
      </xdr:nvSpPr>
      <xdr:spPr>
        <a:xfrm>
          <a:off x="1752111" y="161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100536</xdr:rowOff>
    </xdr:from>
    <xdr:to>
      <xdr:col>6</xdr:col>
      <xdr:colOff>38100</xdr:colOff>
      <xdr:row>96</xdr:row>
      <xdr:rowOff>30686</xdr:rowOff>
    </xdr:to>
    <xdr:sp macro="" textlink="">
      <xdr:nvSpPr>
        <xdr:cNvPr id="257" name="楕円 256"/>
        <xdr:cNvSpPr/>
      </xdr:nvSpPr>
      <xdr:spPr>
        <a:xfrm>
          <a:off x="1079500" y="163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47213</xdr:rowOff>
    </xdr:from>
    <xdr:ext cx="534377" cy="259045"/>
    <xdr:sp macro="" textlink="">
      <xdr:nvSpPr>
        <xdr:cNvPr id="258" name="テキスト ボックス 257"/>
        <xdr:cNvSpPr txBox="1"/>
      </xdr:nvSpPr>
      <xdr:spPr>
        <a:xfrm>
          <a:off x="863111" y="161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61610</xdr:rowOff>
    </xdr:from>
    <xdr:to>
      <xdr:col>55</xdr:col>
      <xdr:colOff>0</xdr:colOff>
      <xdr:row>36</xdr:row>
      <xdr:rowOff>128229</xdr:rowOff>
    </xdr:to>
    <xdr:cxnSp macro="">
      <xdr:nvCxnSpPr>
        <xdr:cNvPr id="285" name="直線コネクタ 284"/>
        <xdr:cNvCxnSpPr/>
      </xdr:nvCxnSpPr>
      <xdr:spPr>
        <a:xfrm>
          <a:off x="9639300" y="6233810"/>
          <a:ext cx="838200" cy="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61610</xdr:rowOff>
    </xdr:from>
    <xdr:to>
      <xdr:col>50</xdr:col>
      <xdr:colOff>114300</xdr:colOff>
      <xdr:row>36</xdr:row>
      <xdr:rowOff>108062</xdr:rowOff>
    </xdr:to>
    <xdr:cxnSp macro="">
      <xdr:nvCxnSpPr>
        <xdr:cNvPr id="288" name="直線コネクタ 287"/>
        <xdr:cNvCxnSpPr/>
      </xdr:nvCxnSpPr>
      <xdr:spPr>
        <a:xfrm flipV="1">
          <a:off x="8750300" y="6233810"/>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99604</xdr:rowOff>
    </xdr:from>
    <xdr:to>
      <xdr:col>45</xdr:col>
      <xdr:colOff>177800</xdr:colOff>
      <xdr:row>36</xdr:row>
      <xdr:rowOff>108062</xdr:rowOff>
    </xdr:to>
    <xdr:cxnSp macro="">
      <xdr:nvCxnSpPr>
        <xdr:cNvPr id="291" name="直線コネクタ 290"/>
        <xdr:cNvCxnSpPr/>
      </xdr:nvCxnSpPr>
      <xdr:spPr>
        <a:xfrm>
          <a:off x="7861300" y="5757454"/>
          <a:ext cx="889000" cy="5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99604</xdr:rowOff>
    </xdr:from>
    <xdr:to>
      <xdr:col>41</xdr:col>
      <xdr:colOff>50800</xdr:colOff>
      <xdr:row>37</xdr:row>
      <xdr:rowOff>20645</xdr:rowOff>
    </xdr:to>
    <xdr:cxnSp macro="">
      <xdr:nvCxnSpPr>
        <xdr:cNvPr id="294" name="直線コネクタ 293"/>
        <xdr:cNvCxnSpPr/>
      </xdr:nvCxnSpPr>
      <xdr:spPr>
        <a:xfrm flipV="1">
          <a:off x="6972300" y="5757454"/>
          <a:ext cx="889000" cy="60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77429</xdr:rowOff>
    </xdr:from>
    <xdr:to>
      <xdr:col>55</xdr:col>
      <xdr:colOff>50800</xdr:colOff>
      <xdr:row>37</xdr:row>
      <xdr:rowOff>7579</xdr:rowOff>
    </xdr:to>
    <xdr:sp macro="" textlink="">
      <xdr:nvSpPr>
        <xdr:cNvPr id="304" name="楕円 303"/>
        <xdr:cNvSpPr/>
      </xdr:nvSpPr>
      <xdr:spPr>
        <a:xfrm>
          <a:off x="10426700" y="62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55856</xdr:rowOff>
    </xdr:from>
    <xdr:ext cx="534377" cy="259045"/>
    <xdr:sp macro="" textlink="">
      <xdr:nvSpPr>
        <xdr:cNvPr id="305" name="補助費等該当値テキスト"/>
        <xdr:cNvSpPr txBox="1"/>
      </xdr:nvSpPr>
      <xdr:spPr>
        <a:xfrm>
          <a:off x="10528300" y="62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10810</xdr:rowOff>
    </xdr:from>
    <xdr:to>
      <xdr:col>50</xdr:col>
      <xdr:colOff>165100</xdr:colOff>
      <xdr:row>36</xdr:row>
      <xdr:rowOff>112410</xdr:rowOff>
    </xdr:to>
    <xdr:sp macro="" textlink="">
      <xdr:nvSpPr>
        <xdr:cNvPr id="306" name="楕円 305"/>
        <xdr:cNvSpPr/>
      </xdr:nvSpPr>
      <xdr:spPr>
        <a:xfrm>
          <a:off x="9588500" y="6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103537</xdr:rowOff>
    </xdr:from>
    <xdr:ext cx="534377" cy="259045"/>
    <xdr:sp macro="" textlink="">
      <xdr:nvSpPr>
        <xdr:cNvPr id="307" name="テキスト ボックス 306"/>
        <xdr:cNvSpPr txBox="1"/>
      </xdr:nvSpPr>
      <xdr:spPr>
        <a:xfrm>
          <a:off x="9372111" y="6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57262</xdr:rowOff>
    </xdr:from>
    <xdr:to>
      <xdr:col>46</xdr:col>
      <xdr:colOff>38100</xdr:colOff>
      <xdr:row>36</xdr:row>
      <xdr:rowOff>158862</xdr:rowOff>
    </xdr:to>
    <xdr:sp macro="" textlink="">
      <xdr:nvSpPr>
        <xdr:cNvPr id="308" name="楕円 307"/>
        <xdr:cNvSpPr/>
      </xdr:nvSpPr>
      <xdr:spPr>
        <a:xfrm>
          <a:off x="8699500" y="6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149989</xdr:rowOff>
    </xdr:from>
    <xdr:ext cx="534377" cy="259045"/>
    <xdr:sp macro="" textlink="">
      <xdr:nvSpPr>
        <xdr:cNvPr id="309" name="テキスト ボックス 308"/>
        <xdr:cNvSpPr txBox="1"/>
      </xdr:nvSpPr>
      <xdr:spPr>
        <a:xfrm>
          <a:off x="8483111" y="63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48804</xdr:rowOff>
    </xdr:from>
    <xdr:to>
      <xdr:col>41</xdr:col>
      <xdr:colOff>101600</xdr:colOff>
      <xdr:row>33</xdr:row>
      <xdr:rowOff>150404</xdr:rowOff>
    </xdr:to>
    <xdr:sp macro="" textlink="">
      <xdr:nvSpPr>
        <xdr:cNvPr id="310" name="楕円 309"/>
        <xdr:cNvSpPr/>
      </xdr:nvSpPr>
      <xdr:spPr>
        <a:xfrm>
          <a:off x="7810500" y="5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166931</xdr:rowOff>
    </xdr:from>
    <xdr:ext cx="599010" cy="259045"/>
    <xdr:sp macro="" textlink="">
      <xdr:nvSpPr>
        <xdr:cNvPr id="311" name="テキスト ボックス 310"/>
        <xdr:cNvSpPr txBox="1"/>
      </xdr:nvSpPr>
      <xdr:spPr>
        <a:xfrm>
          <a:off x="7561795" y="54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12" name="楕円 311"/>
        <xdr:cNvSpPr/>
      </xdr:nvSpPr>
      <xdr:spPr>
        <a:xfrm>
          <a:off x="6921500" y="63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13" name="テキスト ボックス 312"/>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111404</xdr:rowOff>
    </xdr:from>
    <xdr:to>
      <xdr:col>54</xdr:col>
      <xdr:colOff>189865</xdr:colOff>
      <xdr:row>58</xdr:row>
      <xdr:rowOff>63924</xdr:rowOff>
    </xdr:to>
    <xdr:cxnSp macro="">
      <xdr:nvCxnSpPr>
        <xdr:cNvPr id="335" name="直線コネクタ 334"/>
        <xdr:cNvCxnSpPr/>
      </xdr:nvCxnSpPr>
      <xdr:spPr>
        <a:xfrm flipV="1">
          <a:off x="10475595" y="9198254"/>
          <a:ext cx="1270" cy="80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67751</xdr:rowOff>
    </xdr:from>
    <xdr:ext cx="534377" cy="259045"/>
    <xdr:sp macro="" textlink="">
      <xdr:nvSpPr>
        <xdr:cNvPr id="336" name="普通建設事業費最小値テキスト"/>
        <xdr:cNvSpPr txBox="1"/>
      </xdr:nvSpPr>
      <xdr:spPr>
        <a:xfrm>
          <a:off x="10528300" y="100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63924</xdr:rowOff>
    </xdr:from>
    <xdr:to>
      <xdr:col>55</xdr:col>
      <xdr:colOff>88900</xdr:colOff>
      <xdr:row>58</xdr:row>
      <xdr:rowOff>63924</xdr:rowOff>
    </xdr:to>
    <xdr:cxnSp macro="">
      <xdr:nvCxnSpPr>
        <xdr:cNvPr id="337" name="直線コネクタ 336"/>
        <xdr:cNvCxnSpPr/>
      </xdr:nvCxnSpPr>
      <xdr:spPr>
        <a:xfrm>
          <a:off x="10388600" y="1000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58081</xdr:rowOff>
    </xdr:from>
    <xdr:ext cx="599010" cy="259045"/>
    <xdr:sp macro="" textlink="">
      <xdr:nvSpPr>
        <xdr:cNvPr id="338" name="普通建設事業費最大値テキスト"/>
        <xdr:cNvSpPr txBox="1"/>
      </xdr:nvSpPr>
      <xdr:spPr>
        <a:xfrm>
          <a:off x="10528300" y="89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111404</xdr:rowOff>
    </xdr:from>
    <xdr:to>
      <xdr:col>55</xdr:col>
      <xdr:colOff>88900</xdr:colOff>
      <xdr:row>53</xdr:row>
      <xdr:rowOff>111404</xdr:rowOff>
    </xdr:to>
    <xdr:cxnSp macro="">
      <xdr:nvCxnSpPr>
        <xdr:cNvPr id="339" name="直線コネクタ 338"/>
        <xdr:cNvCxnSpPr/>
      </xdr:nvCxnSpPr>
      <xdr:spPr>
        <a:xfrm>
          <a:off x="10388600" y="919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27736</xdr:rowOff>
    </xdr:from>
    <xdr:to>
      <xdr:col>55</xdr:col>
      <xdr:colOff>0</xdr:colOff>
      <xdr:row>56</xdr:row>
      <xdr:rowOff>86628</xdr:rowOff>
    </xdr:to>
    <xdr:cxnSp macro="">
      <xdr:nvCxnSpPr>
        <xdr:cNvPr id="340" name="直線コネクタ 339"/>
        <xdr:cNvCxnSpPr/>
      </xdr:nvCxnSpPr>
      <xdr:spPr>
        <a:xfrm>
          <a:off x="9639300" y="9628936"/>
          <a:ext cx="838200" cy="5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100131</xdr:rowOff>
    </xdr:from>
    <xdr:ext cx="534377" cy="259045"/>
    <xdr:sp macro="" textlink="">
      <xdr:nvSpPr>
        <xdr:cNvPr id="341" name="普通建設事業費平均値テキスト"/>
        <xdr:cNvSpPr txBox="1"/>
      </xdr:nvSpPr>
      <xdr:spPr>
        <a:xfrm>
          <a:off x="10528300" y="9701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121704</xdr:rowOff>
    </xdr:from>
    <xdr:to>
      <xdr:col>55</xdr:col>
      <xdr:colOff>50800</xdr:colOff>
      <xdr:row>57</xdr:row>
      <xdr:rowOff>51854</xdr:rowOff>
    </xdr:to>
    <xdr:sp macro="" textlink="">
      <xdr:nvSpPr>
        <xdr:cNvPr id="342" name="フローチャート: 判断 341"/>
        <xdr:cNvSpPr/>
      </xdr:nvSpPr>
      <xdr:spPr>
        <a:xfrm>
          <a:off x="10426700" y="972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51200</xdr:rowOff>
    </xdr:from>
    <xdr:to>
      <xdr:col>50</xdr:col>
      <xdr:colOff>114300</xdr:colOff>
      <xdr:row>56</xdr:row>
      <xdr:rowOff>27736</xdr:rowOff>
    </xdr:to>
    <xdr:cxnSp macro="">
      <xdr:nvCxnSpPr>
        <xdr:cNvPr id="343" name="直線コネクタ 342"/>
        <xdr:cNvCxnSpPr/>
      </xdr:nvCxnSpPr>
      <xdr:spPr>
        <a:xfrm>
          <a:off x="8750300" y="9480950"/>
          <a:ext cx="889000" cy="1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127849</xdr:rowOff>
    </xdr:from>
    <xdr:to>
      <xdr:col>50</xdr:col>
      <xdr:colOff>165100</xdr:colOff>
      <xdr:row>57</xdr:row>
      <xdr:rowOff>57999</xdr:rowOff>
    </xdr:to>
    <xdr:sp macro="" textlink="">
      <xdr:nvSpPr>
        <xdr:cNvPr id="344" name="フローチャート: 判断 343"/>
        <xdr:cNvSpPr/>
      </xdr:nvSpPr>
      <xdr:spPr>
        <a:xfrm>
          <a:off x="9588500" y="972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49126</xdr:rowOff>
    </xdr:from>
    <xdr:ext cx="534377" cy="259045"/>
    <xdr:sp macro="" textlink="">
      <xdr:nvSpPr>
        <xdr:cNvPr id="345" name="テキスト ボックス 344"/>
        <xdr:cNvSpPr txBox="1"/>
      </xdr:nvSpPr>
      <xdr:spPr>
        <a:xfrm>
          <a:off x="9372111" y="98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86934</xdr:rowOff>
    </xdr:from>
    <xdr:to>
      <xdr:col>45</xdr:col>
      <xdr:colOff>177800</xdr:colOff>
      <xdr:row>55</xdr:row>
      <xdr:rowOff>51200</xdr:rowOff>
    </xdr:to>
    <xdr:cxnSp macro="">
      <xdr:nvCxnSpPr>
        <xdr:cNvPr id="346" name="直線コネクタ 345"/>
        <xdr:cNvCxnSpPr/>
      </xdr:nvCxnSpPr>
      <xdr:spPr>
        <a:xfrm>
          <a:off x="7861300" y="9002334"/>
          <a:ext cx="889000" cy="47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82440</xdr:rowOff>
    </xdr:from>
    <xdr:to>
      <xdr:col>46</xdr:col>
      <xdr:colOff>38100</xdr:colOff>
      <xdr:row>57</xdr:row>
      <xdr:rowOff>12590</xdr:rowOff>
    </xdr:to>
    <xdr:sp macro="" textlink="">
      <xdr:nvSpPr>
        <xdr:cNvPr id="347" name="フローチャート: 判断 346"/>
        <xdr:cNvSpPr/>
      </xdr:nvSpPr>
      <xdr:spPr>
        <a:xfrm>
          <a:off x="8699500" y="96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3717</xdr:rowOff>
    </xdr:from>
    <xdr:ext cx="534377" cy="259045"/>
    <xdr:sp macro="" textlink="">
      <xdr:nvSpPr>
        <xdr:cNvPr id="348" name="テキスト ボックス 347"/>
        <xdr:cNvSpPr txBox="1"/>
      </xdr:nvSpPr>
      <xdr:spPr>
        <a:xfrm>
          <a:off x="8483111" y="97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86934</xdr:rowOff>
    </xdr:from>
    <xdr:to>
      <xdr:col>41</xdr:col>
      <xdr:colOff>50800</xdr:colOff>
      <xdr:row>54</xdr:row>
      <xdr:rowOff>24755</xdr:rowOff>
    </xdr:to>
    <xdr:cxnSp macro="">
      <xdr:nvCxnSpPr>
        <xdr:cNvPr id="349" name="直線コネクタ 348"/>
        <xdr:cNvCxnSpPr/>
      </xdr:nvCxnSpPr>
      <xdr:spPr>
        <a:xfrm flipV="1">
          <a:off x="6972300" y="9002334"/>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163204</xdr:rowOff>
    </xdr:from>
    <xdr:to>
      <xdr:col>41</xdr:col>
      <xdr:colOff>101600</xdr:colOff>
      <xdr:row>56</xdr:row>
      <xdr:rowOff>93354</xdr:rowOff>
    </xdr:to>
    <xdr:sp macro="" textlink="">
      <xdr:nvSpPr>
        <xdr:cNvPr id="350" name="フローチャート: 判断 349"/>
        <xdr:cNvSpPr/>
      </xdr:nvSpPr>
      <xdr:spPr>
        <a:xfrm>
          <a:off x="78105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84481</xdr:rowOff>
    </xdr:from>
    <xdr:ext cx="534377" cy="259045"/>
    <xdr:sp macro="" textlink="">
      <xdr:nvSpPr>
        <xdr:cNvPr id="351" name="テキスト ボックス 350"/>
        <xdr:cNvSpPr txBox="1"/>
      </xdr:nvSpPr>
      <xdr:spPr>
        <a:xfrm>
          <a:off x="7594111" y="96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31914</xdr:rowOff>
    </xdr:from>
    <xdr:to>
      <xdr:col>36</xdr:col>
      <xdr:colOff>165100</xdr:colOff>
      <xdr:row>56</xdr:row>
      <xdr:rowOff>133514</xdr:rowOff>
    </xdr:to>
    <xdr:sp macro="" textlink="">
      <xdr:nvSpPr>
        <xdr:cNvPr id="352" name="フローチャート: 判断 351"/>
        <xdr:cNvSpPr/>
      </xdr:nvSpPr>
      <xdr:spPr>
        <a:xfrm>
          <a:off x="6921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124641</xdr:rowOff>
    </xdr:from>
    <xdr:ext cx="534377" cy="259045"/>
    <xdr:sp macro="" textlink="">
      <xdr:nvSpPr>
        <xdr:cNvPr id="353" name="テキスト ボックス 352"/>
        <xdr:cNvSpPr txBox="1"/>
      </xdr:nvSpPr>
      <xdr:spPr>
        <a:xfrm>
          <a:off x="6705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35828</xdr:rowOff>
    </xdr:from>
    <xdr:to>
      <xdr:col>55</xdr:col>
      <xdr:colOff>50800</xdr:colOff>
      <xdr:row>56</xdr:row>
      <xdr:rowOff>137428</xdr:rowOff>
    </xdr:to>
    <xdr:sp macro="" textlink="">
      <xdr:nvSpPr>
        <xdr:cNvPr id="359" name="楕円 358"/>
        <xdr:cNvSpPr/>
      </xdr:nvSpPr>
      <xdr:spPr>
        <a:xfrm>
          <a:off x="10426700" y="96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58705</xdr:rowOff>
    </xdr:from>
    <xdr:ext cx="534377" cy="259045"/>
    <xdr:sp macro="" textlink="">
      <xdr:nvSpPr>
        <xdr:cNvPr id="360" name="普通建設事業費該当値テキスト"/>
        <xdr:cNvSpPr txBox="1"/>
      </xdr:nvSpPr>
      <xdr:spPr>
        <a:xfrm>
          <a:off x="10528300" y="94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148386</xdr:rowOff>
    </xdr:from>
    <xdr:to>
      <xdr:col>50</xdr:col>
      <xdr:colOff>165100</xdr:colOff>
      <xdr:row>56</xdr:row>
      <xdr:rowOff>78536</xdr:rowOff>
    </xdr:to>
    <xdr:sp macro="" textlink="">
      <xdr:nvSpPr>
        <xdr:cNvPr id="361" name="楕円 360"/>
        <xdr:cNvSpPr/>
      </xdr:nvSpPr>
      <xdr:spPr>
        <a:xfrm>
          <a:off x="9588500" y="95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95063</xdr:rowOff>
    </xdr:from>
    <xdr:ext cx="534377" cy="259045"/>
    <xdr:sp macro="" textlink="">
      <xdr:nvSpPr>
        <xdr:cNvPr id="362" name="テキスト ボックス 361"/>
        <xdr:cNvSpPr txBox="1"/>
      </xdr:nvSpPr>
      <xdr:spPr>
        <a:xfrm>
          <a:off x="9372111" y="9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400</xdr:rowOff>
    </xdr:from>
    <xdr:to>
      <xdr:col>46</xdr:col>
      <xdr:colOff>38100</xdr:colOff>
      <xdr:row>55</xdr:row>
      <xdr:rowOff>102000</xdr:rowOff>
    </xdr:to>
    <xdr:sp macro="" textlink="">
      <xdr:nvSpPr>
        <xdr:cNvPr id="363" name="楕円 362"/>
        <xdr:cNvSpPr/>
      </xdr:nvSpPr>
      <xdr:spPr>
        <a:xfrm>
          <a:off x="8699500" y="94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118527</xdr:rowOff>
    </xdr:from>
    <xdr:ext cx="599010" cy="259045"/>
    <xdr:sp macro="" textlink="">
      <xdr:nvSpPr>
        <xdr:cNvPr id="364" name="テキスト ボックス 363"/>
        <xdr:cNvSpPr txBox="1"/>
      </xdr:nvSpPr>
      <xdr:spPr>
        <a:xfrm>
          <a:off x="8450795" y="9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36134</xdr:rowOff>
    </xdr:from>
    <xdr:to>
      <xdr:col>41</xdr:col>
      <xdr:colOff>101600</xdr:colOff>
      <xdr:row>52</xdr:row>
      <xdr:rowOff>137734</xdr:rowOff>
    </xdr:to>
    <xdr:sp macro="" textlink="">
      <xdr:nvSpPr>
        <xdr:cNvPr id="365" name="楕円 364"/>
        <xdr:cNvSpPr/>
      </xdr:nvSpPr>
      <xdr:spPr>
        <a:xfrm>
          <a:off x="7810500" y="89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154261</xdr:rowOff>
    </xdr:from>
    <xdr:ext cx="599010" cy="259045"/>
    <xdr:sp macro="" textlink="">
      <xdr:nvSpPr>
        <xdr:cNvPr id="366" name="テキスト ボックス 365"/>
        <xdr:cNvSpPr txBox="1"/>
      </xdr:nvSpPr>
      <xdr:spPr>
        <a:xfrm>
          <a:off x="7561795" y="87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145405</xdr:rowOff>
    </xdr:from>
    <xdr:to>
      <xdr:col>36</xdr:col>
      <xdr:colOff>165100</xdr:colOff>
      <xdr:row>54</xdr:row>
      <xdr:rowOff>75555</xdr:rowOff>
    </xdr:to>
    <xdr:sp macro="" textlink="">
      <xdr:nvSpPr>
        <xdr:cNvPr id="367" name="楕円 366"/>
        <xdr:cNvSpPr/>
      </xdr:nvSpPr>
      <xdr:spPr>
        <a:xfrm>
          <a:off x="6921500" y="9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92082</xdr:rowOff>
    </xdr:from>
    <xdr:ext cx="599010" cy="259045"/>
    <xdr:sp macro="" textlink="">
      <xdr:nvSpPr>
        <xdr:cNvPr id="368" name="テキスト ボックス 367"/>
        <xdr:cNvSpPr txBox="1"/>
      </xdr:nvSpPr>
      <xdr:spPr>
        <a:xfrm>
          <a:off x="6672795" y="900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2" name="直線コネクタ 391"/>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5"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6" name="直線コネクタ 395"/>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154254</xdr:rowOff>
    </xdr:from>
    <xdr:to>
      <xdr:col>55</xdr:col>
      <xdr:colOff>0</xdr:colOff>
      <xdr:row>78</xdr:row>
      <xdr:rowOff>12122</xdr:rowOff>
    </xdr:to>
    <xdr:cxnSp macro="">
      <xdr:nvCxnSpPr>
        <xdr:cNvPr id="397" name="直線コネクタ 396"/>
        <xdr:cNvCxnSpPr/>
      </xdr:nvCxnSpPr>
      <xdr:spPr>
        <a:xfrm flipV="1">
          <a:off x="9639300" y="13184454"/>
          <a:ext cx="838200" cy="20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398" name="普通建設事業費 （ うち新規整備　）平均値テキスト"/>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399" name="フローチャート: 判断 398"/>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12122</xdr:rowOff>
    </xdr:from>
    <xdr:to>
      <xdr:col>50</xdr:col>
      <xdr:colOff>114300</xdr:colOff>
      <xdr:row>79</xdr:row>
      <xdr:rowOff>22961</xdr:rowOff>
    </xdr:to>
    <xdr:cxnSp macro="">
      <xdr:nvCxnSpPr>
        <xdr:cNvPr id="400" name="直線コネクタ 399"/>
        <xdr:cNvCxnSpPr/>
      </xdr:nvCxnSpPr>
      <xdr:spPr>
        <a:xfrm flipV="1">
          <a:off x="8750300" y="13385222"/>
          <a:ext cx="8890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1" name="フローチャート: 判断 400"/>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2" name="テキスト ボックス 401"/>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116345</xdr:rowOff>
    </xdr:from>
    <xdr:to>
      <xdr:col>45</xdr:col>
      <xdr:colOff>177800</xdr:colOff>
      <xdr:row>79</xdr:row>
      <xdr:rowOff>22961</xdr:rowOff>
    </xdr:to>
    <xdr:cxnSp macro="">
      <xdr:nvCxnSpPr>
        <xdr:cNvPr id="403" name="直線コネクタ 402"/>
        <xdr:cNvCxnSpPr/>
      </xdr:nvCxnSpPr>
      <xdr:spPr>
        <a:xfrm>
          <a:off x="7861300" y="13489445"/>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4" name="フローチャート: 判断 403"/>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5" name="テキスト ボックス 404"/>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27515</xdr:rowOff>
    </xdr:from>
    <xdr:to>
      <xdr:col>41</xdr:col>
      <xdr:colOff>50800</xdr:colOff>
      <xdr:row>78</xdr:row>
      <xdr:rowOff>116345</xdr:rowOff>
    </xdr:to>
    <xdr:cxnSp macro="">
      <xdr:nvCxnSpPr>
        <xdr:cNvPr id="406" name="直線コネクタ 405"/>
        <xdr:cNvCxnSpPr/>
      </xdr:nvCxnSpPr>
      <xdr:spPr>
        <a:xfrm>
          <a:off x="6972300" y="13400615"/>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7" name="フローチャート: 判断 406"/>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08" name="テキスト ボックス 407"/>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09" name="フローチャート: 判断 408"/>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0" name="テキスト ボックス 409"/>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103454</xdr:rowOff>
    </xdr:from>
    <xdr:to>
      <xdr:col>55</xdr:col>
      <xdr:colOff>50800</xdr:colOff>
      <xdr:row>77</xdr:row>
      <xdr:rowOff>33604</xdr:rowOff>
    </xdr:to>
    <xdr:sp macro="" textlink="">
      <xdr:nvSpPr>
        <xdr:cNvPr id="416" name="楕円 415"/>
        <xdr:cNvSpPr/>
      </xdr:nvSpPr>
      <xdr:spPr>
        <a:xfrm>
          <a:off x="10426700" y="131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126331</xdr:rowOff>
    </xdr:from>
    <xdr:ext cx="534377" cy="259045"/>
    <xdr:sp macro="" textlink="">
      <xdr:nvSpPr>
        <xdr:cNvPr id="417" name="普通建設事業費 （ うち新規整備　）該当値テキスト"/>
        <xdr:cNvSpPr txBox="1"/>
      </xdr:nvSpPr>
      <xdr:spPr>
        <a:xfrm>
          <a:off x="10528300" y="129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132772</xdr:rowOff>
    </xdr:from>
    <xdr:to>
      <xdr:col>50</xdr:col>
      <xdr:colOff>165100</xdr:colOff>
      <xdr:row>78</xdr:row>
      <xdr:rowOff>62922</xdr:rowOff>
    </xdr:to>
    <xdr:sp macro="" textlink="">
      <xdr:nvSpPr>
        <xdr:cNvPr id="418" name="楕円 417"/>
        <xdr:cNvSpPr/>
      </xdr:nvSpPr>
      <xdr:spPr>
        <a:xfrm>
          <a:off x="9588500" y="133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54049</xdr:rowOff>
    </xdr:from>
    <xdr:ext cx="534377" cy="259045"/>
    <xdr:sp macro="" textlink="">
      <xdr:nvSpPr>
        <xdr:cNvPr id="419" name="テキスト ボックス 418"/>
        <xdr:cNvSpPr txBox="1"/>
      </xdr:nvSpPr>
      <xdr:spPr>
        <a:xfrm>
          <a:off x="9372111" y="134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143611</xdr:rowOff>
    </xdr:from>
    <xdr:to>
      <xdr:col>46</xdr:col>
      <xdr:colOff>38100</xdr:colOff>
      <xdr:row>79</xdr:row>
      <xdr:rowOff>73761</xdr:rowOff>
    </xdr:to>
    <xdr:sp macro="" textlink="">
      <xdr:nvSpPr>
        <xdr:cNvPr id="420" name="楕円 419"/>
        <xdr:cNvSpPr/>
      </xdr:nvSpPr>
      <xdr:spPr>
        <a:xfrm>
          <a:off x="8699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64888</xdr:rowOff>
    </xdr:from>
    <xdr:ext cx="469744" cy="259045"/>
    <xdr:sp macro="" textlink="">
      <xdr:nvSpPr>
        <xdr:cNvPr id="421" name="テキスト ボックス 420"/>
        <xdr:cNvSpPr txBox="1"/>
      </xdr:nvSpPr>
      <xdr:spPr>
        <a:xfrm>
          <a:off x="8515428" y="136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65545</xdr:rowOff>
    </xdr:from>
    <xdr:to>
      <xdr:col>41</xdr:col>
      <xdr:colOff>101600</xdr:colOff>
      <xdr:row>78</xdr:row>
      <xdr:rowOff>167145</xdr:rowOff>
    </xdr:to>
    <xdr:sp macro="" textlink="">
      <xdr:nvSpPr>
        <xdr:cNvPr id="422" name="楕円 421"/>
        <xdr:cNvSpPr/>
      </xdr:nvSpPr>
      <xdr:spPr>
        <a:xfrm>
          <a:off x="7810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158272</xdr:rowOff>
    </xdr:from>
    <xdr:ext cx="469744" cy="259045"/>
    <xdr:sp macro="" textlink="">
      <xdr:nvSpPr>
        <xdr:cNvPr id="423" name="テキスト ボックス 422"/>
        <xdr:cNvSpPr txBox="1"/>
      </xdr:nvSpPr>
      <xdr:spPr>
        <a:xfrm>
          <a:off x="7626428"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148165</xdr:rowOff>
    </xdr:from>
    <xdr:to>
      <xdr:col>36</xdr:col>
      <xdr:colOff>165100</xdr:colOff>
      <xdr:row>78</xdr:row>
      <xdr:rowOff>78315</xdr:rowOff>
    </xdr:to>
    <xdr:sp macro="" textlink="">
      <xdr:nvSpPr>
        <xdr:cNvPr id="424" name="楕円 423"/>
        <xdr:cNvSpPr/>
      </xdr:nvSpPr>
      <xdr:spPr>
        <a:xfrm>
          <a:off x="6921500" y="133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69442</xdr:rowOff>
    </xdr:from>
    <xdr:ext cx="469744" cy="259045"/>
    <xdr:sp macro="" textlink="">
      <xdr:nvSpPr>
        <xdr:cNvPr id="425" name="テキスト ボックス 424"/>
        <xdr:cNvSpPr txBox="1"/>
      </xdr:nvSpPr>
      <xdr:spPr>
        <a:xfrm>
          <a:off x="6737428" y="134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1" name="テキスト ボックス 44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30035</xdr:rowOff>
    </xdr:from>
    <xdr:to>
      <xdr:col>54</xdr:col>
      <xdr:colOff>189865</xdr:colOff>
      <xdr:row>97</xdr:row>
      <xdr:rowOff>153228</xdr:rowOff>
    </xdr:to>
    <xdr:cxnSp macro="">
      <xdr:nvCxnSpPr>
        <xdr:cNvPr id="445" name="直線コネクタ 444"/>
        <xdr:cNvCxnSpPr/>
      </xdr:nvCxnSpPr>
      <xdr:spPr>
        <a:xfrm flipV="1">
          <a:off x="10475595" y="15974885"/>
          <a:ext cx="1270" cy="80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157055</xdr:rowOff>
    </xdr:from>
    <xdr:ext cx="469744" cy="259045"/>
    <xdr:sp macro="" textlink="">
      <xdr:nvSpPr>
        <xdr:cNvPr id="446" name="普通建設事業費 （ うち更新整備　）最小値テキスト"/>
        <xdr:cNvSpPr txBox="1"/>
      </xdr:nvSpPr>
      <xdr:spPr>
        <a:xfrm>
          <a:off x="10528300" y="1678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153228</xdr:rowOff>
    </xdr:from>
    <xdr:to>
      <xdr:col>55</xdr:col>
      <xdr:colOff>88900</xdr:colOff>
      <xdr:row>97</xdr:row>
      <xdr:rowOff>153228</xdr:rowOff>
    </xdr:to>
    <xdr:cxnSp macro="">
      <xdr:nvCxnSpPr>
        <xdr:cNvPr id="447" name="直線コネクタ 446"/>
        <xdr:cNvCxnSpPr/>
      </xdr:nvCxnSpPr>
      <xdr:spPr>
        <a:xfrm>
          <a:off x="10388600" y="1678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148162</xdr:rowOff>
    </xdr:from>
    <xdr:ext cx="599010" cy="259045"/>
    <xdr:sp macro="" textlink="">
      <xdr:nvSpPr>
        <xdr:cNvPr id="448" name="普通建設事業費 （ うち更新整備　）最大値テキスト"/>
        <xdr:cNvSpPr txBox="1"/>
      </xdr:nvSpPr>
      <xdr:spPr>
        <a:xfrm>
          <a:off x="10528300" y="1575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30035</xdr:rowOff>
    </xdr:from>
    <xdr:to>
      <xdr:col>55</xdr:col>
      <xdr:colOff>88900</xdr:colOff>
      <xdr:row>93</xdr:row>
      <xdr:rowOff>30035</xdr:rowOff>
    </xdr:to>
    <xdr:cxnSp macro="">
      <xdr:nvCxnSpPr>
        <xdr:cNvPr id="449" name="直線コネクタ 448"/>
        <xdr:cNvCxnSpPr/>
      </xdr:nvCxnSpPr>
      <xdr:spPr>
        <a:xfrm>
          <a:off x="10388600" y="159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105696</xdr:rowOff>
    </xdr:from>
    <xdr:to>
      <xdr:col>55</xdr:col>
      <xdr:colOff>0</xdr:colOff>
      <xdr:row>96</xdr:row>
      <xdr:rowOff>33493</xdr:rowOff>
    </xdr:to>
    <xdr:cxnSp macro="">
      <xdr:nvCxnSpPr>
        <xdr:cNvPr id="450" name="直線コネクタ 449"/>
        <xdr:cNvCxnSpPr/>
      </xdr:nvCxnSpPr>
      <xdr:spPr>
        <a:xfrm>
          <a:off x="9639300" y="16393446"/>
          <a:ext cx="838200" cy="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45621</xdr:rowOff>
    </xdr:from>
    <xdr:ext cx="534377" cy="259045"/>
    <xdr:sp macro="" textlink="">
      <xdr:nvSpPr>
        <xdr:cNvPr id="451" name="普通建設事業費 （ うち更新整備　）平均値テキスト"/>
        <xdr:cNvSpPr txBox="1"/>
      </xdr:nvSpPr>
      <xdr:spPr>
        <a:xfrm>
          <a:off x="10528300" y="1650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67194</xdr:rowOff>
    </xdr:from>
    <xdr:to>
      <xdr:col>55</xdr:col>
      <xdr:colOff>50800</xdr:colOff>
      <xdr:row>96</xdr:row>
      <xdr:rowOff>168794</xdr:rowOff>
    </xdr:to>
    <xdr:sp macro="" textlink="">
      <xdr:nvSpPr>
        <xdr:cNvPr id="452" name="フローチャート: 判断 451"/>
        <xdr:cNvSpPr/>
      </xdr:nvSpPr>
      <xdr:spPr>
        <a:xfrm>
          <a:off x="10426700" y="1652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8479</xdr:rowOff>
    </xdr:from>
    <xdr:to>
      <xdr:col>50</xdr:col>
      <xdr:colOff>114300</xdr:colOff>
      <xdr:row>95</xdr:row>
      <xdr:rowOff>105696</xdr:rowOff>
    </xdr:to>
    <xdr:cxnSp macro="">
      <xdr:nvCxnSpPr>
        <xdr:cNvPr id="453" name="直線コネクタ 452"/>
        <xdr:cNvCxnSpPr/>
      </xdr:nvCxnSpPr>
      <xdr:spPr>
        <a:xfrm>
          <a:off x="8750300" y="16124779"/>
          <a:ext cx="889000" cy="26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75185</xdr:rowOff>
    </xdr:from>
    <xdr:to>
      <xdr:col>50</xdr:col>
      <xdr:colOff>165100</xdr:colOff>
      <xdr:row>97</xdr:row>
      <xdr:rowOff>5335</xdr:rowOff>
    </xdr:to>
    <xdr:sp macro="" textlink="">
      <xdr:nvSpPr>
        <xdr:cNvPr id="454" name="フローチャート: 判断 453"/>
        <xdr:cNvSpPr/>
      </xdr:nvSpPr>
      <xdr:spPr>
        <a:xfrm>
          <a:off x="95885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167912</xdr:rowOff>
    </xdr:from>
    <xdr:ext cx="534377" cy="259045"/>
    <xdr:sp macro="" textlink="">
      <xdr:nvSpPr>
        <xdr:cNvPr id="455" name="テキスト ボックス 454"/>
        <xdr:cNvSpPr txBox="1"/>
      </xdr:nvSpPr>
      <xdr:spPr>
        <a:xfrm>
          <a:off x="9372111" y="16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114263</xdr:rowOff>
    </xdr:from>
    <xdr:to>
      <xdr:col>45</xdr:col>
      <xdr:colOff>177800</xdr:colOff>
      <xdr:row>94</xdr:row>
      <xdr:rowOff>8479</xdr:rowOff>
    </xdr:to>
    <xdr:cxnSp macro="">
      <xdr:nvCxnSpPr>
        <xdr:cNvPr id="456" name="直線コネクタ 455"/>
        <xdr:cNvCxnSpPr/>
      </xdr:nvCxnSpPr>
      <xdr:spPr>
        <a:xfrm>
          <a:off x="7861300" y="15544763"/>
          <a:ext cx="889000" cy="58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47380</xdr:rowOff>
    </xdr:from>
    <xdr:to>
      <xdr:col>46</xdr:col>
      <xdr:colOff>38100</xdr:colOff>
      <xdr:row>96</xdr:row>
      <xdr:rowOff>148980</xdr:rowOff>
    </xdr:to>
    <xdr:sp macro="" textlink="">
      <xdr:nvSpPr>
        <xdr:cNvPr id="457" name="フローチャート: 判断 456"/>
        <xdr:cNvSpPr/>
      </xdr:nvSpPr>
      <xdr:spPr>
        <a:xfrm>
          <a:off x="8699500" y="165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140107</xdr:rowOff>
    </xdr:from>
    <xdr:ext cx="534377" cy="259045"/>
    <xdr:sp macro="" textlink="">
      <xdr:nvSpPr>
        <xdr:cNvPr id="458" name="テキスト ボックス 457"/>
        <xdr:cNvSpPr txBox="1"/>
      </xdr:nvSpPr>
      <xdr:spPr>
        <a:xfrm>
          <a:off x="8483111" y="165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114263</xdr:rowOff>
    </xdr:from>
    <xdr:to>
      <xdr:col>41</xdr:col>
      <xdr:colOff>50800</xdr:colOff>
      <xdr:row>92</xdr:row>
      <xdr:rowOff>152381</xdr:rowOff>
    </xdr:to>
    <xdr:cxnSp macro="">
      <xdr:nvCxnSpPr>
        <xdr:cNvPr id="459" name="直線コネクタ 458"/>
        <xdr:cNvCxnSpPr/>
      </xdr:nvCxnSpPr>
      <xdr:spPr>
        <a:xfrm flipV="1">
          <a:off x="6972300" y="15544763"/>
          <a:ext cx="889000" cy="38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7266</xdr:rowOff>
    </xdr:from>
    <xdr:to>
      <xdr:col>41</xdr:col>
      <xdr:colOff>101600</xdr:colOff>
      <xdr:row>96</xdr:row>
      <xdr:rowOff>108866</xdr:rowOff>
    </xdr:to>
    <xdr:sp macro="" textlink="">
      <xdr:nvSpPr>
        <xdr:cNvPr id="460" name="フローチャート: 判断 459"/>
        <xdr:cNvSpPr/>
      </xdr:nvSpPr>
      <xdr:spPr>
        <a:xfrm>
          <a:off x="78105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99993</xdr:rowOff>
    </xdr:from>
    <xdr:ext cx="534377" cy="259045"/>
    <xdr:sp macro="" textlink="">
      <xdr:nvSpPr>
        <xdr:cNvPr id="461" name="テキスト ボックス 460"/>
        <xdr:cNvSpPr txBox="1"/>
      </xdr:nvSpPr>
      <xdr:spPr>
        <a:xfrm>
          <a:off x="7594111" y="165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58068</xdr:rowOff>
    </xdr:from>
    <xdr:to>
      <xdr:col>36</xdr:col>
      <xdr:colOff>165100</xdr:colOff>
      <xdr:row>96</xdr:row>
      <xdr:rowOff>159668</xdr:rowOff>
    </xdr:to>
    <xdr:sp macro="" textlink="">
      <xdr:nvSpPr>
        <xdr:cNvPr id="462" name="フローチャート: 判断 461"/>
        <xdr:cNvSpPr/>
      </xdr:nvSpPr>
      <xdr:spPr>
        <a:xfrm>
          <a:off x="6921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150795</xdr:rowOff>
    </xdr:from>
    <xdr:ext cx="534377" cy="259045"/>
    <xdr:sp macro="" textlink="">
      <xdr:nvSpPr>
        <xdr:cNvPr id="463" name="テキスト ボックス 462"/>
        <xdr:cNvSpPr txBox="1"/>
      </xdr:nvSpPr>
      <xdr:spPr>
        <a:xfrm>
          <a:off x="6705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154143</xdr:rowOff>
    </xdr:from>
    <xdr:to>
      <xdr:col>55</xdr:col>
      <xdr:colOff>50800</xdr:colOff>
      <xdr:row>96</xdr:row>
      <xdr:rowOff>84293</xdr:rowOff>
    </xdr:to>
    <xdr:sp macro="" textlink="">
      <xdr:nvSpPr>
        <xdr:cNvPr id="469" name="楕円 468"/>
        <xdr:cNvSpPr/>
      </xdr:nvSpPr>
      <xdr:spPr>
        <a:xfrm>
          <a:off x="10426700" y="16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5570</xdr:rowOff>
    </xdr:from>
    <xdr:ext cx="534377" cy="259045"/>
    <xdr:sp macro="" textlink="">
      <xdr:nvSpPr>
        <xdr:cNvPr id="470" name="普通建設事業費 （ うち更新整備　）該当値テキスト"/>
        <xdr:cNvSpPr txBox="1"/>
      </xdr:nvSpPr>
      <xdr:spPr>
        <a:xfrm>
          <a:off x="10528300" y="162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54896</xdr:rowOff>
    </xdr:from>
    <xdr:to>
      <xdr:col>50</xdr:col>
      <xdr:colOff>165100</xdr:colOff>
      <xdr:row>95</xdr:row>
      <xdr:rowOff>156496</xdr:rowOff>
    </xdr:to>
    <xdr:sp macro="" textlink="">
      <xdr:nvSpPr>
        <xdr:cNvPr id="471" name="楕円 470"/>
        <xdr:cNvSpPr/>
      </xdr:nvSpPr>
      <xdr:spPr>
        <a:xfrm>
          <a:off x="9588500" y="163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1573</xdr:rowOff>
    </xdr:from>
    <xdr:ext cx="534377" cy="259045"/>
    <xdr:sp macro="" textlink="">
      <xdr:nvSpPr>
        <xdr:cNvPr id="472" name="テキスト ボックス 471"/>
        <xdr:cNvSpPr txBox="1"/>
      </xdr:nvSpPr>
      <xdr:spPr>
        <a:xfrm>
          <a:off x="9372111" y="161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129129</xdr:rowOff>
    </xdr:from>
    <xdr:to>
      <xdr:col>46</xdr:col>
      <xdr:colOff>38100</xdr:colOff>
      <xdr:row>94</xdr:row>
      <xdr:rowOff>59279</xdr:rowOff>
    </xdr:to>
    <xdr:sp macro="" textlink="">
      <xdr:nvSpPr>
        <xdr:cNvPr id="473" name="楕円 472"/>
        <xdr:cNvSpPr/>
      </xdr:nvSpPr>
      <xdr:spPr>
        <a:xfrm>
          <a:off x="8699500" y="160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75806</xdr:rowOff>
    </xdr:from>
    <xdr:ext cx="599010" cy="259045"/>
    <xdr:sp macro="" textlink="">
      <xdr:nvSpPr>
        <xdr:cNvPr id="474" name="テキスト ボックス 473"/>
        <xdr:cNvSpPr txBox="1"/>
      </xdr:nvSpPr>
      <xdr:spPr>
        <a:xfrm>
          <a:off x="8450795" y="1584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63463</xdr:rowOff>
    </xdr:from>
    <xdr:to>
      <xdr:col>41</xdr:col>
      <xdr:colOff>101600</xdr:colOff>
      <xdr:row>90</xdr:row>
      <xdr:rowOff>165063</xdr:rowOff>
    </xdr:to>
    <xdr:sp macro="" textlink="">
      <xdr:nvSpPr>
        <xdr:cNvPr id="475" name="楕円 474"/>
        <xdr:cNvSpPr/>
      </xdr:nvSpPr>
      <xdr:spPr>
        <a:xfrm>
          <a:off x="7810500" y="154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10140</xdr:rowOff>
    </xdr:from>
    <xdr:ext cx="599010" cy="259045"/>
    <xdr:sp macro="" textlink="">
      <xdr:nvSpPr>
        <xdr:cNvPr id="476" name="テキスト ボックス 475"/>
        <xdr:cNvSpPr txBox="1"/>
      </xdr:nvSpPr>
      <xdr:spPr>
        <a:xfrm>
          <a:off x="7561795" y="1526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101581</xdr:rowOff>
    </xdr:from>
    <xdr:to>
      <xdr:col>36</xdr:col>
      <xdr:colOff>165100</xdr:colOff>
      <xdr:row>93</xdr:row>
      <xdr:rowOff>31731</xdr:rowOff>
    </xdr:to>
    <xdr:sp macro="" textlink="">
      <xdr:nvSpPr>
        <xdr:cNvPr id="477" name="楕円 476"/>
        <xdr:cNvSpPr/>
      </xdr:nvSpPr>
      <xdr:spPr>
        <a:xfrm>
          <a:off x="6921500" y="158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48258</xdr:rowOff>
    </xdr:from>
    <xdr:ext cx="599010" cy="259045"/>
    <xdr:sp macro="" textlink="">
      <xdr:nvSpPr>
        <xdr:cNvPr id="478" name="テキスト ボックス 477"/>
        <xdr:cNvSpPr txBox="1"/>
      </xdr:nvSpPr>
      <xdr:spPr>
        <a:xfrm>
          <a:off x="6672795" y="156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0" name="テキスト ボックス 48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8" name="テキスト ボックス 49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0" name="テキスト ボックス 49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04" name="直線コネクタ 503"/>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6" name="直線コネクタ 50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07"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08" name="直線コネクタ 507"/>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52843</xdr:rowOff>
    </xdr:from>
    <xdr:to>
      <xdr:col>85</xdr:col>
      <xdr:colOff>127000</xdr:colOff>
      <xdr:row>39</xdr:row>
      <xdr:rowOff>82397</xdr:rowOff>
    </xdr:to>
    <xdr:cxnSp macro="">
      <xdr:nvCxnSpPr>
        <xdr:cNvPr id="509" name="直線コネクタ 508"/>
        <xdr:cNvCxnSpPr/>
      </xdr:nvCxnSpPr>
      <xdr:spPr>
        <a:xfrm flipV="1">
          <a:off x="15481300" y="6739393"/>
          <a:ext cx="8382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0"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1" name="フローチャート: 判断 510"/>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66570</xdr:rowOff>
    </xdr:from>
    <xdr:to>
      <xdr:col>81</xdr:col>
      <xdr:colOff>50800</xdr:colOff>
      <xdr:row>39</xdr:row>
      <xdr:rowOff>82397</xdr:rowOff>
    </xdr:to>
    <xdr:cxnSp macro="">
      <xdr:nvCxnSpPr>
        <xdr:cNvPr id="512" name="直線コネクタ 511"/>
        <xdr:cNvCxnSpPr/>
      </xdr:nvCxnSpPr>
      <xdr:spPr>
        <a:xfrm>
          <a:off x="14592300" y="6753120"/>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3" name="フローチャート: 判断 512"/>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14" name="テキスト ボックス 513"/>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49533</xdr:rowOff>
    </xdr:from>
    <xdr:to>
      <xdr:col>76</xdr:col>
      <xdr:colOff>114300</xdr:colOff>
      <xdr:row>39</xdr:row>
      <xdr:rowOff>66570</xdr:rowOff>
    </xdr:to>
    <xdr:cxnSp macro="">
      <xdr:nvCxnSpPr>
        <xdr:cNvPr id="515" name="直線コネクタ 514"/>
        <xdr:cNvCxnSpPr/>
      </xdr:nvCxnSpPr>
      <xdr:spPr>
        <a:xfrm>
          <a:off x="13703300" y="6736083"/>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16" name="フローチャート: 判断 515"/>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17" name="テキスト ボックス 516"/>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49533</xdr:rowOff>
    </xdr:from>
    <xdr:to>
      <xdr:col>71</xdr:col>
      <xdr:colOff>177800</xdr:colOff>
      <xdr:row>39</xdr:row>
      <xdr:rowOff>74320</xdr:rowOff>
    </xdr:to>
    <xdr:cxnSp macro="">
      <xdr:nvCxnSpPr>
        <xdr:cNvPr id="518" name="直線コネクタ 517"/>
        <xdr:cNvCxnSpPr/>
      </xdr:nvCxnSpPr>
      <xdr:spPr>
        <a:xfrm flipV="1">
          <a:off x="12814300" y="6736083"/>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19" name="フローチャート: 判断 518"/>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0" name="テキスト ボックス 519"/>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1" name="フローチャート: 判断 520"/>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22" name="テキスト ボックス 521"/>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2043</xdr:rowOff>
    </xdr:from>
    <xdr:to>
      <xdr:col>85</xdr:col>
      <xdr:colOff>177800</xdr:colOff>
      <xdr:row>39</xdr:row>
      <xdr:rowOff>103643</xdr:rowOff>
    </xdr:to>
    <xdr:sp macro="" textlink="">
      <xdr:nvSpPr>
        <xdr:cNvPr id="528" name="楕円 527"/>
        <xdr:cNvSpPr/>
      </xdr:nvSpPr>
      <xdr:spPr>
        <a:xfrm>
          <a:off x="16268700" y="66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29" name="災害復旧事業費該当値テキスト"/>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31597</xdr:rowOff>
    </xdr:from>
    <xdr:to>
      <xdr:col>81</xdr:col>
      <xdr:colOff>101600</xdr:colOff>
      <xdr:row>39</xdr:row>
      <xdr:rowOff>133197</xdr:rowOff>
    </xdr:to>
    <xdr:sp macro="" textlink="">
      <xdr:nvSpPr>
        <xdr:cNvPr id="530" name="楕円 529"/>
        <xdr:cNvSpPr/>
      </xdr:nvSpPr>
      <xdr:spPr>
        <a:xfrm>
          <a:off x="15430500" y="67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124324</xdr:rowOff>
    </xdr:from>
    <xdr:ext cx="469744" cy="259045"/>
    <xdr:sp macro="" textlink="">
      <xdr:nvSpPr>
        <xdr:cNvPr id="531" name="テキスト ボックス 530"/>
        <xdr:cNvSpPr txBox="1"/>
      </xdr:nvSpPr>
      <xdr:spPr>
        <a:xfrm>
          <a:off x="15246428" y="68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15770</xdr:rowOff>
    </xdr:from>
    <xdr:to>
      <xdr:col>76</xdr:col>
      <xdr:colOff>165100</xdr:colOff>
      <xdr:row>39</xdr:row>
      <xdr:rowOff>117370</xdr:rowOff>
    </xdr:to>
    <xdr:sp macro="" textlink="">
      <xdr:nvSpPr>
        <xdr:cNvPr id="532" name="楕円 531"/>
        <xdr:cNvSpPr/>
      </xdr:nvSpPr>
      <xdr:spPr>
        <a:xfrm>
          <a:off x="14541500" y="67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108497</xdr:rowOff>
    </xdr:from>
    <xdr:ext cx="469744" cy="259045"/>
    <xdr:sp macro="" textlink="">
      <xdr:nvSpPr>
        <xdr:cNvPr id="533" name="テキスト ボックス 532"/>
        <xdr:cNvSpPr txBox="1"/>
      </xdr:nvSpPr>
      <xdr:spPr>
        <a:xfrm>
          <a:off x="14357428" y="679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170183</xdr:rowOff>
    </xdr:from>
    <xdr:to>
      <xdr:col>72</xdr:col>
      <xdr:colOff>38100</xdr:colOff>
      <xdr:row>39</xdr:row>
      <xdr:rowOff>100333</xdr:rowOff>
    </xdr:to>
    <xdr:sp macro="" textlink="">
      <xdr:nvSpPr>
        <xdr:cNvPr id="534" name="楕円 533"/>
        <xdr:cNvSpPr/>
      </xdr:nvSpPr>
      <xdr:spPr>
        <a:xfrm>
          <a:off x="13652500" y="66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91460</xdr:rowOff>
    </xdr:from>
    <xdr:ext cx="469744" cy="259045"/>
    <xdr:sp macro="" textlink="">
      <xdr:nvSpPr>
        <xdr:cNvPr id="535" name="テキスト ボックス 534"/>
        <xdr:cNvSpPr txBox="1"/>
      </xdr:nvSpPr>
      <xdr:spPr>
        <a:xfrm>
          <a:off x="13468428" y="677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23520</xdr:rowOff>
    </xdr:from>
    <xdr:to>
      <xdr:col>67</xdr:col>
      <xdr:colOff>101600</xdr:colOff>
      <xdr:row>39</xdr:row>
      <xdr:rowOff>125120</xdr:rowOff>
    </xdr:to>
    <xdr:sp macro="" textlink="">
      <xdr:nvSpPr>
        <xdr:cNvPr id="536" name="楕円 535"/>
        <xdr:cNvSpPr/>
      </xdr:nvSpPr>
      <xdr:spPr>
        <a:xfrm>
          <a:off x="12763500" y="67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116247</xdr:rowOff>
    </xdr:from>
    <xdr:ext cx="469744" cy="259045"/>
    <xdr:sp macro="" textlink="">
      <xdr:nvSpPr>
        <xdr:cNvPr id="537" name="テキスト ボックス 536"/>
        <xdr:cNvSpPr txBox="1"/>
      </xdr:nvSpPr>
      <xdr:spPr>
        <a:xfrm>
          <a:off x="12579428" y="68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0" name="直線コネクタ 609"/>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1"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2" name="直線コネクタ 611"/>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3"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14" name="直線コネクタ 613"/>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147137</xdr:rowOff>
    </xdr:from>
    <xdr:to>
      <xdr:col>85</xdr:col>
      <xdr:colOff>127000</xdr:colOff>
      <xdr:row>75</xdr:row>
      <xdr:rowOff>163223</xdr:rowOff>
    </xdr:to>
    <xdr:cxnSp macro="">
      <xdr:nvCxnSpPr>
        <xdr:cNvPr id="615" name="直線コネクタ 614"/>
        <xdr:cNvCxnSpPr/>
      </xdr:nvCxnSpPr>
      <xdr:spPr>
        <a:xfrm flipV="1">
          <a:off x="15481300" y="130058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16" name="公債費平均値テキスト"/>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17" name="フローチャート: 判断 616"/>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163223</xdr:rowOff>
    </xdr:from>
    <xdr:to>
      <xdr:col>81</xdr:col>
      <xdr:colOff>50800</xdr:colOff>
      <xdr:row>76</xdr:row>
      <xdr:rowOff>34612</xdr:rowOff>
    </xdr:to>
    <xdr:cxnSp macro="">
      <xdr:nvCxnSpPr>
        <xdr:cNvPr id="618" name="直線コネクタ 617"/>
        <xdr:cNvCxnSpPr/>
      </xdr:nvCxnSpPr>
      <xdr:spPr>
        <a:xfrm flipV="1">
          <a:off x="14592300" y="13021973"/>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19" name="フローチャート: 判断 618"/>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0" name="テキスト ボックス 619"/>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34612</xdr:rowOff>
    </xdr:from>
    <xdr:to>
      <xdr:col>76</xdr:col>
      <xdr:colOff>114300</xdr:colOff>
      <xdr:row>76</xdr:row>
      <xdr:rowOff>105197</xdr:rowOff>
    </xdr:to>
    <xdr:cxnSp macro="">
      <xdr:nvCxnSpPr>
        <xdr:cNvPr id="621" name="直線コネクタ 620"/>
        <xdr:cNvCxnSpPr/>
      </xdr:nvCxnSpPr>
      <xdr:spPr>
        <a:xfrm flipV="1">
          <a:off x="13703300" y="13064812"/>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2" name="フローチャート: 判断 621"/>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3" name="テキスト ボックス 622"/>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105197</xdr:rowOff>
    </xdr:from>
    <xdr:to>
      <xdr:col>71</xdr:col>
      <xdr:colOff>177800</xdr:colOff>
      <xdr:row>76</xdr:row>
      <xdr:rowOff>109990</xdr:rowOff>
    </xdr:to>
    <xdr:cxnSp macro="">
      <xdr:nvCxnSpPr>
        <xdr:cNvPr id="624" name="直線コネクタ 623"/>
        <xdr:cNvCxnSpPr/>
      </xdr:nvCxnSpPr>
      <xdr:spPr>
        <a:xfrm flipV="1">
          <a:off x="12814300" y="13135397"/>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25" name="フローチャート: 判断 624"/>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26" name="テキスト ボックス 625"/>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27" name="フローチャート: 判断 626"/>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28" name="テキスト ボックス 627"/>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96337</xdr:rowOff>
    </xdr:from>
    <xdr:to>
      <xdr:col>85</xdr:col>
      <xdr:colOff>177800</xdr:colOff>
      <xdr:row>76</xdr:row>
      <xdr:rowOff>26487</xdr:rowOff>
    </xdr:to>
    <xdr:sp macro="" textlink="">
      <xdr:nvSpPr>
        <xdr:cNvPr id="634" name="楕円 633"/>
        <xdr:cNvSpPr/>
      </xdr:nvSpPr>
      <xdr:spPr>
        <a:xfrm>
          <a:off x="16268700" y="129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119214</xdr:rowOff>
    </xdr:from>
    <xdr:ext cx="534377" cy="259045"/>
    <xdr:sp macro="" textlink="">
      <xdr:nvSpPr>
        <xdr:cNvPr id="635" name="公債費該当値テキスト"/>
        <xdr:cNvSpPr txBox="1"/>
      </xdr:nvSpPr>
      <xdr:spPr>
        <a:xfrm>
          <a:off x="16370300" y="128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112423</xdr:rowOff>
    </xdr:from>
    <xdr:to>
      <xdr:col>81</xdr:col>
      <xdr:colOff>101600</xdr:colOff>
      <xdr:row>76</xdr:row>
      <xdr:rowOff>42573</xdr:rowOff>
    </xdr:to>
    <xdr:sp macro="" textlink="">
      <xdr:nvSpPr>
        <xdr:cNvPr id="636" name="楕円 635"/>
        <xdr:cNvSpPr/>
      </xdr:nvSpPr>
      <xdr:spPr>
        <a:xfrm>
          <a:off x="15430500" y="12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59100</xdr:rowOff>
    </xdr:from>
    <xdr:ext cx="534377" cy="259045"/>
    <xdr:sp macro="" textlink="">
      <xdr:nvSpPr>
        <xdr:cNvPr id="637" name="テキスト ボックス 636"/>
        <xdr:cNvSpPr txBox="1"/>
      </xdr:nvSpPr>
      <xdr:spPr>
        <a:xfrm>
          <a:off x="15214111" y="127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155262</xdr:rowOff>
    </xdr:from>
    <xdr:to>
      <xdr:col>76</xdr:col>
      <xdr:colOff>165100</xdr:colOff>
      <xdr:row>76</xdr:row>
      <xdr:rowOff>85412</xdr:rowOff>
    </xdr:to>
    <xdr:sp macro="" textlink="">
      <xdr:nvSpPr>
        <xdr:cNvPr id="638" name="楕円 637"/>
        <xdr:cNvSpPr/>
      </xdr:nvSpPr>
      <xdr:spPr>
        <a:xfrm>
          <a:off x="14541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101940</xdr:rowOff>
    </xdr:from>
    <xdr:ext cx="534377" cy="259045"/>
    <xdr:sp macro="" textlink="">
      <xdr:nvSpPr>
        <xdr:cNvPr id="639" name="テキスト ボックス 638"/>
        <xdr:cNvSpPr txBox="1"/>
      </xdr:nvSpPr>
      <xdr:spPr>
        <a:xfrm>
          <a:off x="14325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54397</xdr:rowOff>
    </xdr:from>
    <xdr:to>
      <xdr:col>72</xdr:col>
      <xdr:colOff>38100</xdr:colOff>
      <xdr:row>76</xdr:row>
      <xdr:rowOff>155997</xdr:rowOff>
    </xdr:to>
    <xdr:sp macro="" textlink="">
      <xdr:nvSpPr>
        <xdr:cNvPr id="640" name="楕円 639"/>
        <xdr:cNvSpPr/>
      </xdr:nvSpPr>
      <xdr:spPr>
        <a:xfrm>
          <a:off x="13652500" y="130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1074</xdr:rowOff>
    </xdr:from>
    <xdr:ext cx="534377" cy="259045"/>
    <xdr:sp macro="" textlink="">
      <xdr:nvSpPr>
        <xdr:cNvPr id="641" name="テキスト ボックス 640"/>
        <xdr:cNvSpPr txBox="1"/>
      </xdr:nvSpPr>
      <xdr:spPr>
        <a:xfrm>
          <a:off x="13436111" y="128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59190</xdr:rowOff>
    </xdr:from>
    <xdr:to>
      <xdr:col>67</xdr:col>
      <xdr:colOff>101600</xdr:colOff>
      <xdr:row>76</xdr:row>
      <xdr:rowOff>160790</xdr:rowOff>
    </xdr:to>
    <xdr:sp macro="" textlink="">
      <xdr:nvSpPr>
        <xdr:cNvPr id="642" name="楕円 641"/>
        <xdr:cNvSpPr/>
      </xdr:nvSpPr>
      <xdr:spPr>
        <a:xfrm>
          <a:off x="12763500" y="130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5866</xdr:rowOff>
    </xdr:from>
    <xdr:ext cx="534377" cy="259045"/>
    <xdr:sp macro="" textlink="">
      <xdr:nvSpPr>
        <xdr:cNvPr id="643" name="テキスト ボックス 642"/>
        <xdr:cNvSpPr txBox="1"/>
      </xdr:nvSpPr>
      <xdr:spPr>
        <a:xfrm>
          <a:off x="12547111" y="128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65" name="直線コネクタ 664"/>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66"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67" name="直線コネクタ 666"/>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68"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69" name="直線コネクタ 668"/>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76043</xdr:rowOff>
    </xdr:from>
    <xdr:to>
      <xdr:col>85</xdr:col>
      <xdr:colOff>127000</xdr:colOff>
      <xdr:row>97</xdr:row>
      <xdr:rowOff>169999</xdr:rowOff>
    </xdr:to>
    <xdr:cxnSp macro="">
      <xdr:nvCxnSpPr>
        <xdr:cNvPr id="670" name="直線コネクタ 669"/>
        <xdr:cNvCxnSpPr/>
      </xdr:nvCxnSpPr>
      <xdr:spPr>
        <a:xfrm flipV="1">
          <a:off x="15481300" y="16706693"/>
          <a:ext cx="8382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1" name="積立金平均値テキスト"/>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2" name="フローチャート: 判断 671"/>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122678</xdr:rowOff>
    </xdr:from>
    <xdr:to>
      <xdr:col>81</xdr:col>
      <xdr:colOff>50800</xdr:colOff>
      <xdr:row>97</xdr:row>
      <xdr:rowOff>169999</xdr:rowOff>
    </xdr:to>
    <xdr:cxnSp macro="">
      <xdr:nvCxnSpPr>
        <xdr:cNvPr id="673" name="直線コネクタ 672"/>
        <xdr:cNvCxnSpPr/>
      </xdr:nvCxnSpPr>
      <xdr:spPr>
        <a:xfrm>
          <a:off x="14592300" y="16753328"/>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74" name="フローチャート: 判断 673"/>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75" name="テキスト ボックス 674"/>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122678</xdr:rowOff>
    </xdr:from>
    <xdr:to>
      <xdr:col>76</xdr:col>
      <xdr:colOff>114300</xdr:colOff>
      <xdr:row>98</xdr:row>
      <xdr:rowOff>30617</xdr:rowOff>
    </xdr:to>
    <xdr:cxnSp macro="">
      <xdr:nvCxnSpPr>
        <xdr:cNvPr id="676" name="直線コネクタ 675"/>
        <xdr:cNvCxnSpPr/>
      </xdr:nvCxnSpPr>
      <xdr:spPr>
        <a:xfrm flipV="1">
          <a:off x="13703300" y="16753328"/>
          <a:ext cx="8890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77" name="フローチャート: 判断 676"/>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78" name="テキスト ボックス 677"/>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10788</xdr:rowOff>
    </xdr:from>
    <xdr:to>
      <xdr:col>71</xdr:col>
      <xdr:colOff>177800</xdr:colOff>
      <xdr:row>98</xdr:row>
      <xdr:rowOff>30617</xdr:rowOff>
    </xdr:to>
    <xdr:cxnSp macro="">
      <xdr:nvCxnSpPr>
        <xdr:cNvPr id="679" name="直線コネクタ 678"/>
        <xdr:cNvCxnSpPr/>
      </xdr:nvCxnSpPr>
      <xdr:spPr>
        <a:xfrm>
          <a:off x="12814300" y="16812888"/>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0" name="フローチャート: 判断 679"/>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1" name="テキスト ボックス 680"/>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2" name="フローチャート: 判断 681"/>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83" name="テキスト ボックス 682"/>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25243</xdr:rowOff>
    </xdr:from>
    <xdr:to>
      <xdr:col>85</xdr:col>
      <xdr:colOff>177800</xdr:colOff>
      <xdr:row>97</xdr:row>
      <xdr:rowOff>126843</xdr:rowOff>
    </xdr:to>
    <xdr:sp macro="" textlink="">
      <xdr:nvSpPr>
        <xdr:cNvPr id="689" name="楕円 688"/>
        <xdr:cNvSpPr/>
      </xdr:nvSpPr>
      <xdr:spPr>
        <a:xfrm>
          <a:off x="16268700" y="166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48120</xdr:rowOff>
    </xdr:from>
    <xdr:ext cx="534377" cy="259045"/>
    <xdr:sp macro="" textlink="">
      <xdr:nvSpPr>
        <xdr:cNvPr id="690" name="積立金該当値テキスト"/>
        <xdr:cNvSpPr txBox="1"/>
      </xdr:nvSpPr>
      <xdr:spPr>
        <a:xfrm>
          <a:off x="16370300" y="165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119199</xdr:rowOff>
    </xdr:from>
    <xdr:to>
      <xdr:col>81</xdr:col>
      <xdr:colOff>101600</xdr:colOff>
      <xdr:row>98</xdr:row>
      <xdr:rowOff>49349</xdr:rowOff>
    </xdr:to>
    <xdr:sp macro="" textlink="">
      <xdr:nvSpPr>
        <xdr:cNvPr id="691" name="楕円 690"/>
        <xdr:cNvSpPr/>
      </xdr:nvSpPr>
      <xdr:spPr>
        <a:xfrm>
          <a:off x="15430500" y="167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40476</xdr:rowOff>
    </xdr:from>
    <xdr:ext cx="534377" cy="259045"/>
    <xdr:sp macro="" textlink="">
      <xdr:nvSpPr>
        <xdr:cNvPr id="692" name="テキスト ボックス 691"/>
        <xdr:cNvSpPr txBox="1"/>
      </xdr:nvSpPr>
      <xdr:spPr>
        <a:xfrm>
          <a:off x="15214111" y="168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71878</xdr:rowOff>
    </xdr:from>
    <xdr:to>
      <xdr:col>76</xdr:col>
      <xdr:colOff>165100</xdr:colOff>
      <xdr:row>98</xdr:row>
      <xdr:rowOff>2028</xdr:rowOff>
    </xdr:to>
    <xdr:sp macro="" textlink="">
      <xdr:nvSpPr>
        <xdr:cNvPr id="693" name="楕円 692"/>
        <xdr:cNvSpPr/>
      </xdr:nvSpPr>
      <xdr:spPr>
        <a:xfrm>
          <a:off x="14541500" y="167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164605</xdr:rowOff>
    </xdr:from>
    <xdr:ext cx="534377" cy="259045"/>
    <xdr:sp macro="" textlink="">
      <xdr:nvSpPr>
        <xdr:cNvPr id="694" name="テキスト ボックス 693"/>
        <xdr:cNvSpPr txBox="1"/>
      </xdr:nvSpPr>
      <xdr:spPr>
        <a:xfrm>
          <a:off x="14325111" y="167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151267</xdr:rowOff>
    </xdr:from>
    <xdr:to>
      <xdr:col>72</xdr:col>
      <xdr:colOff>38100</xdr:colOff>
      <xdr:row>98</xdr:row>
      <xdr:rowOff>81417</xdr:rowOff>
    </xdr:to>
    <xdr:sp macro="" textlink="">
      <xdr:nvSpPr>
        <xdr:cNvPr id="695" name="楕円 694"/>
        <xdr:cNvSpPr/>
      </xdr:nvSpPr>
      <xdr:spPr>
        <a:xfrm>
          <a:off x="13652500" y="16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72544</xdr:rowOff>
    </xdr:from>
    <xdr:ext cx="534377" cy="259045"/>
    <xdr:sp macro="" textlink="">
      <xdr:nvSpPr>
        <xdr:cNvPr id="696" name="テキスト ボックス 695"/>
        <xdr:cNvSpPr txBox="1"/>
      </xdr:nvSpPr>
      <xdr:spPr>
        <a:xfrm>
          <a:off x="13436111" y="1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131438</xdr:rowOff>
    </xdr:from>
    <xdr:to>
      <xdr:col>67</xdr:col>
      <xdr:colOff>101600</xdr:colOff>
      <xdr:row>98</xdr:row>
      <xdr:rowOff>61588</xdr:rowOff>
    </xdr:to>
    <xdr:sp macro="" textlink="">
      <xdr:nvSpPr>
        <xdr:cNvPr id="697" name="楕円 696"/>
        <xdr:cNvSpPr/>
      </xdr:nvSpPr>
      <xdr:spPr>
        <a:xfrm>
          <a:off x="12763500" y="167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78115</xdr:rowOff>
    </xdr:from>
    <xdr:ext cx="534377" cy="259045"/>
    <xdr:sp macro="" textlink="">
      <xdr:nvSpPr>
        <xdr:cNvPr id="698" name="テキスト ボックス 697"/>
        <xdr:cNvSpPr txBox="1"/>
      </xdr:nvSpPr>
      <xdr:spPr>
        <a:xfrm>
          <a:off x="12547111" y="165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0" name="直線コネクタ 719"/>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3"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24" name="直線コネクタ 723"/>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68834</xdr:rowOff>
    </xdr:from>
    <xdr:to>
      <xdr:col>116</xdr:col>
      <xdr:colOff>63500</xdr:colOff>
      <xdr:row>37</xdr:row>
      <xdr:rowOff>149484</xdr:rowOff>
    </xdr:to>
    <xdr:cxnSp macro="">
      <xdr:nvCxnSpPr>
        <xdr:cNvPr id="725" name="直線コネクタ 724"/>
        <xdr:cNvCxnSpPr/>
      </xdr:nvCxnSpPr>
      <xdr:spPr>
        <a:xfrm>
          <a:off x="21323300" y="6412484"/>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26" name="投資及び出資金平均値テキスト"/>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27" name="フローチャート: 判断 726"/>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7638</xdr:rowOff>
    </xdr:from>
    <xdr:to>
      <xdr:col>111</xdr:col>
      <xdr:colOff>177800</xdr:colOff>
      <xdr:row>37</xdr:row>
      <xdr:rowOff>68834</xdr:rowOff>
    </xdr:to>
    <xdr:cxnSp macro="">
      <xdr:nvCxnSpPr>
        <xdr:cNvPr id="728" name="直線コネクタ 727"/>
        <xdr:cNvCxnSpPr/>
      </xdr:nvCxnSpPr>
      <xdr:spPr>
        <a:xfrm>
          <a:off x="20434300" y="635128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29" name="フローチャート: 判断 728"/>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0" name="テキスト ボックス 729"/>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147907</xdr:rowOff>
    </xdr:from>
    <xdr:to>
      <xdr:col>107</xdr:col>
      <xdr:colOff>50800</xdr:colOff>
      <xdr:row>37</xdr:row>
      <xdr:rowOff>7638</xdr:rowOff>
    </xdr:to>
    <xdr:cxnSp macro="">
      <xdr:nvCxnSpPr>
        <xdr:cNvPr id="731" name="直線コネクタ 730"/>
        <xdr:cNvCxnSpPr/>
      </xdr:nvCxnSpPr>
      <xdr:spPr>
        <a:xfrm>
          <a:off x="19545300" y="632010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2" name="フローチャート: 判断 731"/>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33" name="テキスト ボックス 732"/>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147907</xdr:rowOff>
    </xdr:from>
    <xdr:to>
      <xdr:col>102</xdr:col>
      <xdr:colOff>114300</xdr:colOff>
      <xdr:row>37</xdr:row>
      <xdr:rowOff>44785</xdr:rowOff>
    </xdr:to>
    <xdr:cxnSp macro="">
      <xdr:nvCxnSpPr>
        <xdr:cNvPr id="734" name="直線コネクタ 733"/>
        <xdr:cNvCxnSpPr/>
      </xdr:nvCxnSpPr>
      <xdr:spPr>
        <a:xfrm flipV="1">
          <a:off x="18656300" y="6320107"/>
          <a:ext cx="889000" cy="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35" name="フローチャート: 判断 734"/>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36" name="テキスト ボックス 735"/>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37" name="フローチャート: 判断 736"/>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38" name="テキスト ボックス 737"/>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98684</xdr:rowOff>
    </xdr:from>
    <xdr:to>
      <xdr:col>116</xdr:col>
      <xdr:colOff>114300</xdr:colOff>
      <xdr:row>38</xdr:row>
      <xdr:rowOff>28834</xdr:rowOff>
    </xdr:to>
    <xdr:sp macro="" textlink="">
      <xdr:nvSpPr>
        <xdr:cNvPr id="744" name="楕円 743"/>
        <xdr:cNvSpPr/>
      </xdr:nvSpPr>
      <xdr:spPr>
        <a:xfrm>
          <a:off x="22110700" y="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121561</xdr:rowOff>
    </xdr:from>
    <xdr:ext cx="469744" cy="259045"/>
    <xdr:sp macro="" textlink="">
      <xdr:nvSpPr>
        <xdr:cNvPr id="745" name="投資及び出資金該当値テキスト"/>
        <xdr:cNvSpPr txBox="1"/>
      </xdr:nvSpPr>
      <xdr:spPr>
        <a:xfrm>
          <a:off x="22212300" y="629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18034</xdr:rowOff>
    </xdr:from>
    <xdr:to>
      <xdr:col>112</xdr:col>
      <xdr:colOff>38100</xdr:colOff>
      <xdr:row>37</xdr:row>
      <xdr:rowOff>119634</xdr:rowOff>
    </xdr:to>
    <xdr:sp macro="" textlink="">
      <xdr:nvSpPr>
        <xdr:cNvPr id="746" name="楕円 745"/>
        <xdr:cNvSpPr/>
      </xdr:nvSpPr>
      <xdr:spPr>
        <a:xfrm>
          <a:off x="21272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136161</xdr:rowOff>
    </xdr:from>
    <xdr:ext cx="534377" cy="259045"/>
    <xdr:sp macro="" textlink="">
      <xdr:nvSpPr>
        <xdr:cNvPr id="747" name="テキスト ボックス 746"/>
        <xdr:cNvSpPr txBox="1"/>
      </xdr:nvSpPr>
      <xdr:spPr>
        <a:xfrm>
          <a:off x="21056111" y="61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128288</xdr:rowOff>
    </xdr:from>
    <xdr:to>
      <xdr:col>107</xdr:col>
      <xdr:colOff>101600</xdr:colOff>
      <xdr:row>37</xdr:row>
      <xdr:rowOff>58438</xdr:rowOff>
    </xdr:to>
    <xdr:sp macro="" textlink="">
      <xdr:nvSpPr>
        <xdr:cNvPr id="748" name="楕円 747"/>
        <xdr:cNvSpPr/>
      </xdr:nvSpPr>
      <xdr:spPr>
        <a:xfrm>
          <a:off x="20383500" y="63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74965</xdr:rowOff>
    </xdr:from>
    <xdr:ext cx="534377" cy="259045"/>
    <xdr:sp macro="" textlink="">
      <xdr:nvSpPr>
        <xdr:cNvPr id="749" name="テキスト ボックス 748"/>
        <xdr:cNvSpPr txBox="1"/>
      </xdr:nvSpPr>
      <xdr:spPr>
        <a:xfrm>
          <a:off x="20167111" y="60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97107</xdr:rowOff>
    </xdr:from>
    <xdr:to>
      <xdr:col>102</xdr:col>
      <xdr:colOff>165100</xdr:colOff>
      <xdr:row>37</xdr:row>
      <xdr:rowOff>27257</xdr:rowOff>
    </xdr:to>
    <xdr:sp macro="" textlink="">
      <xdr:nvSpPr>
        <xdr:cNvPr id="750" name="楕円 749"/>
        <xdr:cNvSpPr/>
      </xdr:nvSpPr>
      <xdr:spPr>
        <a:xfrm>
          <a:off x="19494500" y="62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43784</xdr:rowOff>
    </xdr:from>
    <xdr:ext cx="534377" cy="259045"/>
    <xdr:sp macro="" textlink="">
      <xdr:nvSpPr>
        <xdr:cNvPr id="751" name="テキスト ボックス 750"/>
        <xdr:cNvSpPr txBox="1"/>
      </xdr:nvSpPr>
      <xdr:spPr>
        <a:xfrm>
          <a:off x="19278111" y="60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165435</xdr:rowOff>
    </xdr:from>
    <xdr:to>
      <xdr:col>98</xdr:col>
      <xdr:colOff>38100</xdr:colOff>
      <xdr:row>37</xdr:row>
      <xdr:rowOff>95585</xdr:rowOff>
    </xdr:to>
    <xdr:sp macro="" textlink="">
      <xdr:nvSpPr>
        <xdr:cNvPr id="752" name="楕円 751"/>
        <xdr:cNvSpPr/>
      </xdr:nvSpPr>
      <xdr:spPr>
        <a:xfrm>
          <a:off x="18605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112112</xdr:rowOff>
    </xdr:from>
    <xdr:ext cx="534377" cy="259045"/>
    <xdr:sp macro="" textlink="">
      <xdr:nvSpPr>
        <xdr:cNvPr id="753" name="テキスト ボックス 752"/>
        <xdr:cNvSpPr txBox="1"/>
      </xdr:nvSpPr>
      <xdr:spPr>
        <a:xfrm>
          <a:off x="18389111" y="61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4" name="直線コネクタ 76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65" name="テキスト ボックス 76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68" name="直線コネクタ 76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69" name="テキスト ボックス 76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3" name="直線コネクタ 772"/>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7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5" name="直線コネクタ 77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76"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77" name="直線コネクタ 776"/>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20028</xdr:rowOff>
    </xdr:from>
    <xdr:to>
      <xdr:col>116</xdr:col>
      <xdr:colOff>63500</xdr:colOff>
      <xdr:row>58</xdr:row>
      <xdr:rowOff>21742</xdr:rowOff>
    </xdr:to>
    <xdr:cxnSp macro="">
      <xdr:nvCxnSpPr>
        <xdr:cNvPr id="778" name="直線コネクタ 777"/>
        <xdr:cNvCxnSpPr/>
      </xdr:nvCxnSpPr>
      <xdr:spPr>
        <a:xfrm>
          <a:off x="21323300" y="996412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79"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0" name="フローチャート: 判断 779"/>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18314</xdr:rowOff>
    </xdr:from>
    <xdr:to>
      <xdr:col>111</xdr:col>
      <xdr:colOff>177800</xdr:colOff>
      <xdr:row>58</xdr:row>
      <xdr:rowOff>20028</xdr:rowOff>
    </xdr:to>
    <xdr:cxnSp macro="">
      <xdr:nvCxnSpPr>
        <xdr:cNvPr id="781" name="直線コネクタ 780"/>
        <xdr:cNvCxnSpPr/>
      </xdr:nvCxnSpPr>
      <xdr:spPr>
        <a:xfrm>
          <a:off x="20434300" y="996241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2" name="フローチャート: 判断 781"/>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3" name="テキスト ボックス 782"/>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18314</xdr:rowOff>
    </xdr:from>
    <xdr:to>
      <xdr:col>107</xdr:col>
      <xdr:colOff>50800</xdr:colOff>
      <xdr:row>58</xdr:row>
      <xdr:rowOff>18485</xdr:rowOff>
    </xdr:to>
    <xdr:cxnSp macro="">
      <xdr:nvCxnSpPr>
        <xdr:cNvPr id="784" name="直線コネクタ 783"/>
        <xdr:cNvCxnSpPr/>
      </xdr:nvCxnSpPr>
      <xdr:spPr>
        <a:xfrm flipV="1">
          <a:off x="19545300" y="996241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85" name="フローチャート: 判断 784"/>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86" name="テキスト ボックス 785"/>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18485</xdr:rowOff>
    </xdr:from>
    <xdr:to>
      <xdr:col>102</xdr:col>
      <xdr:colOff>114300</xdr:colOff>
      <xdr:row>58</xdr:row>
      <xdr:rowOff>20313</xdr:rowOff>
    </xdr:to>
    <xdr:cxnSp macro="">
      <xdr:nvCxnSpPr>
        <xdr:cNvPr id="787" name="直線コネクタ 786"/>
        <xdr:cNvCxnSpPr/>
      </xdr:nvCxnSpPr>
      <xdr:spPr>
        <a:xfrm flipV="1">
          <a:off x="18656300" y="996258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88" name="フローチャート: 判断 787"/>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89" name="テキスト ボックス 788"/>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0" name="フローチャート: 判断 789"/>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1" name="テキスト ボックス 790"/>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7" name="楕円 796"/>
        <xdr:cNvSpPr/>
      </xdr:nvSpPr>
      <xdr:spPr>
        <a:xfrm>
          <a:off x="221107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57319</xdr:rowOff>
    </xdr:from>
    <xdr:ext cx="313932" cy="259045"/>
    <xdr:sp macro="" textlink="">
      <xdr:nvSpPr>
        <xdr:cNvPr id="798" name="貸付金該当値テキスト"/>
        <xdr:cNvSpPr txBox="1"/>
      </xdr:nvSpPr>
      <xdr:spPr>
        <a:xfrm>
          <a:off x="22212300" y="9829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140678</xdr:rowOff>
    </xdr:from>
    <xdr:to>
      <xdr:col>112</xdr:col>
      <xdr:colOff>38100</xdr:colOff>
      <xdr:row>58</xdr:row>
      <xdr:rowOff>70828</xdr:rowOff>
    </xdr:to>
    <xdr:sp macro="" textlink="">
      <xdr:nvSpPr>
        <xdr:cNvPr id="799" name="楕円 798"/>
        <xdr:cNvSpPr/>
      </xdr:nvSpPr>
      <xdr:spPr>
        <a:xfrm>
          <a:off x="21272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61955</xdr:rowOff>
    </xdr:from>
    <xdr:ext cx="313932" cy="259045"/>
    <xdr:sp macro="" textlink="">
      <xdr:nvSpPr>
        <xdr:cNvPr id="800" name="テキスト ボックス 799"/>
        <xdr:cNvSpPr txBox="1"/>
      </xdr:nvSpPr>
      <xdr:spPr>
        <a:xfrm>
          <a:off x="21166333" y="10006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138964</xdr:rowOff>
    </xdr:from>
    <xdr:to>
      <xdr:col>107</xdr:col>
      <xdr:colOff>101600</xdr:colOff>
      <xdr:row>58</xdr:row>
      <xdr:rowOff>69114</xdr:rowOff>
    </xdr:to>
    <xdr:sp macro="" textlink="">
      <xdr:nvSpPr>
        <xdr:cNvPr id="801" name="楕円 800"/>
        <xdr:cNvSpPr/>
      </xdr:nvSpPr>
      <xdr:spPr>
        <a:xfrm>
          <a:off x="20383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60241</xdr:rowOff>
    </xdr:from>
    <xdr:ext cx="378565" cy="259045"/>
    <xdr:sp macro="" textlink="">
      <xdr:nvSpPr>
        <xdr:cNvPr id="802" name="テキスト ボックス 801"/>
        <xdr:cNvSpPr txBox="1"/>
      </xdr:nvSpPr>
      <xdr:spPr>
        <a:xfrm>
          <a:off x="20245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139135</xdr:rowOff>
    </xdr:from>
    <xdr:to>
      <xdr:col>102</xdr:col>
      <xdr:colOff>165100</xdr:colOff>
      <xdr:row>58</xdr:row>
      <xdr:rowOff>69285</xdr:rowOff>
    </xdr:to>
    <xdr:sp macro="" textlink="">
      <xdr:nvSpPr>
        <xdr:cNvPr id="803" name="楕円 802"/>
        <xdr:cNvSpPr/>
      </xdr:nvSpPr>
      <xdr:spPr>
        <a:xfrm>
          <a:off x="194945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60412</xdr:rowOff>
    </xdr:from>
    <xdr:ext cx="378565" cy="259045"/>
    <xdr:sp macro="" textlink="">
      <xdr:nvSpPr>
        <xdr:cNvPr id="804" name="テキスト ボックス 803"/>
        <xdr:cNvSpPr txBox="1"/>
      </xdr:nvSpPr>
      <xdr:spPr>
        <a:xfrm>
          <a:off x="19356017" y="1000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140963</xdr:rowOff>
    </xdr:from>
    <xdr:to>
      <xdr:col>98</xdr:col>
      <xdr:colOff>38100</xdr:colOff>
      <xdr:row>58</xdr:row>
      <xdr:rowOff>71113</xdr:rowOff>
    </xdr:to>
    <xdr:sp macro="" textlink="">
      <xdr:nvSpPr>
        <xdr:cNvPr id="805" name="楕円 804"/>
        <xdr:cNvSpPr/>
      </xdr:nvSpPr>
      <xdr:spPr>
        <a:xfrm>
          <a:off x="18605500" y="9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62240</xdr:rowOff>
    </xdr:from>
    <xdr:ext cx="313932" cy="259045"/>
    <xdr:sp macro="" textlink="">
      <xdr:nvSpPr>
        <xdr:cNvPr id="806" name="テキスト ボックス 805"/>
        <xdr:cNvSpPr txBox="1"/>
      </xdr:nvSpPr>
      <xdr:spPr>
        <a:xfrm>
          <a:off x="18499333" y="10006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2" name="テキスト ボックス 82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4" name="テキスト ボックス 82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2" name="直線コネクタ 831"/>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3"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34" name="直線コネクタ 833"/>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35"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36" name="直線コネクタ 835"/>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77208</xdr:rowOff>
    </xdr:from>
    <xdr:to>
      <xdr:col>116</xdr:col>
      <xdr:colOff>63500</xdr:colOff>
      <xdr:row>77</xdr:row>
      <xdr:rowOff>105273</xdr:rowOff>
    </xdr:to>
    <xdr:cxnSp macro="">
      <xdr:nvCxnSpPr>
        <xdr:cNvPr id="837" name="直線コネクタ 836"/>
        <xdr:cNvCxnSpPr/>
      </xdr:nvCxnSpPr>
      <xdr:spPr>
        <a:xfrm flipV="1">
          <a:off x="21323300" y="13278858"/>
          <a:ext cx="8382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38" name="繰出金平均値テキスト"/>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39" name="フローチャート: 判断 838"/>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105273</xdr:rowOff>
    </xdr:from>
    <xdr:to>
      <xdr:col>111</xdr:col>
      <xdr:colOff>177800</xdr:colOff>
      <xdr:row>77</xdr:row>
      <xdr:rowOff>110361</xdr:rowOff>
    </xdr:to>
    <xdr:cxnSp macro="">
      <xdr:nvCxnSpPr>
        <xdr:cNvPr id="840" name="直線コネクタ 839"/>
        <xdr:cNvCxnSpPr/>
      </xdr:nvCxnSpPr>
      <xdr:spPr>
        <a:xfrm flipV="1">
          <a:off x="20434300" y="13306923"/>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1" name="フローチャート: 判断 840"/>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42" name="テキスト ボックス 841"/>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110361</xdr:rowOff>
    </xdr:from>
    <xdr:to>
      <xdr:col>107</xdr:col>
      <xdr:colOff>50800</xdr:colOff>
      <xdr:row>77</xdr:row>
      <xdr:rowOff>126422</xdr:rowOff>
    </xdr:to>
    <xdr:cxnSp macro="">
      <xdr:nvCxnSpPr>
        <xdr:cNvPr id="843" name="直線コネクタ 842"/>
        <xdr:cNvCxnSpPr/>
      </xdr:nvCxnSpPr>
      <xdr:spPr>
        <a:xfrm flipV="1">
          <a:off x="19545300" y="13312011"/>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44" name="フローチャート: 判断 843"/>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45" name="テキスト ボックス 844"/>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122450</xdr:rowOff>
    </xdr:from>
    <xdr:to>
      <xdr:col>102</xdr:col>
      <xdr:colOff>114300</xdr:colOff>
      <xdr:row>77</xdr:row>
      <xdr:rowOff>126422</xdr:rowOff>
    </xdr:to>
    <xdr:cxnSp macro="">
      <xdr:nvCxnSpPr>
        <xdr:cNvPr id="846" name="直線コネクタ 845"/>
        <xdr:cNvCxnSpPr/>
      </xdr:nvCxnSpPr>
      <xdr:spPr>
        <a:xfrm>
          <a:off x="18656300" y="13324100"/>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47" name="フローチャート: 判断 846"/>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48" name="テキスト ボックス 847"/>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49" name="フローチャート: 判断 848"/>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0" name="テキスト ボックス 849"/>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26408</xdr:rowOff>
    </xdr:from>
    <xdr:to>
      <xdr:col>116</xdr:col>
      <xdr:colOff>114300</xdr:colOff>
      <xdr:row>77</xdr:row>
      <xdr:rowOff>128008</xdr:rowOff>
    </xdr:to>
    <xdr:sp macro="" textlink="">
      <xdr:nvSpPr>
        <xdr:cNvPr id="856" name="楕円 855"/>
        <xdr:cNvSpPr/>
      </xdr:nvSpPr>
      <xdr:spPr>
        <a:xfrm>
          <a:off x="22110700" y="132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49285</xdr:rowOff>
    </xdr:from>
    <xdr:ext cx="534377" cy="259045"/>
    <xdr:sp macro="" textlink="">
      <xdr:nvSpPr>
        <xdr:cNvPr id="857" name="繰出金該当値テキスト"/>
        <xdr:cNvSpPr txBox="1"/>
      </xdr:nvSpPr>
      <xdr:spPr>
        <a:xfrm>
          <a:off x="22212300" y="130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54473</xdr:rowOff>
    </xdr:from>
    <xdr:to>
      <xdr:col>112</xdr:col>
      <xdr:colOff>38100</xdr:colOff>
      <xdr:row>77</xdr:row>
      <xdr:rowOff>156073</xdr:rowOff>
    </xdr:to>
    <xdr:sp macro="" textlink="">
      <xdr:nvSpPr>
        <xdr:cNvPr id="858" name="楕円 857"/>
        <xdr:cNvSpPr/>
      </xdr:nvSpPr>
      <xdr:spPr>
        <a:xfrm>
          <a:off x="21272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147200</xdr:rowOff>
    </xdr:from>
    <xdr:ext cx="534377" cy="259045"/>
    <xdr:sp macro="" textlink="">
      <xdr:nvSpPr>
        <xdr:cNvPr id="859" name="テキスト ボックス 858"/>
        <xdr:cNvSpPr txBox="1"/>
      </xdr:nvSpPr>
      <xdr:spPr>
        <a:xfrm>
          <a:off x="21056111" y="133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59561</xdr:rowOff>
    </xdr:from>
    <xdr:to>
      <xdr:col>107</xdr:col>
      <xdr:colOff>101600</xdr:colOff>
      <xdr:row>77</xdr:row>
      <xdr:rowOff>161161</xdr:rowOff>
    </xdr:to>
    <xdr:sp macro="" textlink="">
      <xdr:nvSpPr>
        <xdr:cNvPr id="860" name="楕円 859"/>
        <xdr:cNvSpPr/>
      </xdr:nvSpPr>
      <xdr:spPr>
        <a:xfrm>
          <a:off x="20383500" y="132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152288</xdr:rowOff>
    </xdr:from>
    <xdr:ext cx="534377" cy="259045"/>
    <xdr:sp macro="" textlink="">
      <xdr:nvSpPr>
        <xdr:cNvPr id="861" name="テキスト ボックス 860"/>
        <xdr:cNvSpPr txBox="1"/>
      </xdr:nvSpPr>
      <xdr:spPr>
        <a:xfrm>
          <a:off x="20167111" y="133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75622</xdr:rowOff>
    </xdr:from>
    <xdr:to>
      <xdr:col>102</xdr:col>
      <xdr:colOff>165100</xdr:colOff>
      <xdr:row>78</xdr:row>
      <xdr:rowOff>5772</xdr:rowOff>
    </xdr:to>
    <xdr:sp macro="" textlink="">
      <xdr:nvSpPr>
        <xdr:cNvPr id="862" name="楕円 861"/>
        <xdr:cNvSpPr/>
      </xdr:nvSpPr>
      <xdr:spPr>
        <a:xfrm>
          <a:off x="19494500" y="132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168349</xdr:rowOff>
    </xdr:from>
    <xdr:ext cx="534377" cy="259045"/>
    <xdr:sp macro="" textlink="">
      <xdr:nvSpPr>
        <xdr:cNvPr id="863" name="テキスト ボックス 862"/>
        <xdr:cNvSpPr txBox="1"/>
      </xdr:nvSpPr>
      <xdr:spPr>
        <a:xfrm>
          <a:off x="19278111" y="133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71650</xdr:rowOff>
    </xdr:from>
    <xdr:to>
      <xdr:col>98</xdr:col>
      <xdr:colOff>38100</xdr:colOff>
      <xdr:row>78</xdr:row>
      <xdr:rowOff>1800</xdr:rowOff>
    </xdr:to>
    <xdr:sp macro="" textlink="">
      <xdr:nvSpPr>
        <xdr:cNvPr id="864" name="楕円 863"/>
        <xdr:cNvSpPr/>
      </xdr:nvSpPr>
      <xdr:spPr>
        <a:xfrm>
          <a:off x="18605500" y="13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164377</xdr:rowOff>
    </xdr:from>
    <xdr:ext cx="534377" cy="259045"/>
    <xdr:sp macro="" textlink="">
      <xdr:nvSpPr>
        <xdr:cNvPr id="865" name="テキスト ボックス 864"/>
        <xdr:cNvSpPr txBox="1"/>
      </xdr:nvSpPr>
      <xdr:spPr>
        <a:xfrm>
          <a:off x="18389111" y="133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人件費については、人事院勧告による職員及び会計年度任用職員の給料の増加により、</a:t>
          </a:r>
          <a:r>
            <a:rPr kumimoji="1" lang="en-US" altLang="ja-JP" sz="1300">
              <a:latin typeface="ＭＳ Ｐゴシック" panose="020B0600070205080204" pitchFamily="50" charset="-128"/>
              <a:ea typeface="ＭＳ Ｐゴシック" panose="020B0600070205080204" pitchFamily="50" charset="-128"/>
            </a:rPr>
            <a:t>6,097</a:t>
          </a:r>
          <a:r>
            <a:rPr kumimoji="1" lang="ja-JP" altLang="en-US" sz="1300">
              <a:latin typeface="ＭＳ Ｐゴシック" panose="020B0600070205080204" pitchFamily="50" charset="-128"/>
              <a:ea typeface="ＭＳ Ｐゴシック" panose="020B0600070205080204" pitchFamily="50" charset="-128"/>
            </a:rPr>
            <a:t>円の増加となった。慢性的に類似団体平均値よりも高い値で推移しており、これは保育園やし尿処理施設・ごみ処理場などを直営しているためである。これらの施設の統廃合や広域利用、民営化、</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を促進することにより人件費の削減に努める必要がある。物件費については、包括的業務委託費やふるさと納税を業務委託に切り替えたことによるシステム使用料の増加により、</a:t>
          </a:r>
          <a:r>
            <a:rPr kumimoji="1" lang="en-US" altLang="ja-JP" sz="1300">
              <a:latin typeface="ＭＳ Ｐゴシック" panose="020B0600070205080204" pitchFamily="50" charset="-128"/>
              <a:ea typeface="ＭＳ Ｐゴシック" panose="020B0600070205080204" pitchFamily="50" charset="-128"/>
            </a:rPr>
            <a:t>11,087</a:t>
          </a:r>
          <a:r>
            <a:rPr kumimoji="1" lang="ja-JP" altLang="en-US" sz="1300">
              <a:latin typeface="ＭＳ Ｐゴシック" panose="020B0600070205080204" pitchFamily="50" charset="-128"/>
              <a:ea typeface="ＭＳ Ｐゴシック" panose="020B0600070205080204" pitchFamily="50" charset="-128"/>
            </a:rPr>
            <a:t>円の増加となった。業務の見直しを行い人件費と並列して包括的業務委託費の削減を図りたい。ふるさと納税に関しての増額は財源を確保するためのコストであるため更なる投資を行う必要がある。寄附増加のために商品や協力企業を増やすことや宣伝を積極的に行いたい。施設維持費については、リサイクル施設火災補修に係る費用により</a:t>
          </a:r>
          <a:r>
            <a:rPr kumimoji="1" lang="en-US" altLang="ja-JP" sz="1300">
              <a:latin typeface="ＭＳ Ｐゴシック" panose="020B0600070205080204" pitchFamily="50" charset="-128"/>
              <a:ea typeface="ＭＳ Ｐゴシック" panose="020B0600070205080204" pitchFamily="50" charset="-128"/>
            </a:rPr>
            <a:t>7,600</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16,866
16,628
119.61
12,694,911
11,967,846
702,673
6,094,588
11,410,398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xdr:rowOff>
    </xdr:from>
    <xdr:to>
      <xdr:col>24</xdr:col>
      <xdr:colOff>63500</xdr:colOff>
      <xdr:row>35</xdr:row>
      <xdr:rowOff>141757</xdr:rowOff>
    </xdr:to>
    <xdr:cxnSp macro="">
      <xdr:nvCxnSpPr>
        <xdr:cNvPr id="59" name="直線コネクタ 58"/>
        <xdr:cNvCxnSpPr/>
      </xdr:nvCxnSpPr>
      <xdr:spPr>
        <a:xfrm flipV="1">
          <a:off x="3797300" y="6011291"/>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141757</xdr:rowOff>
    </xdr:from>
    <xdr:to>
      <xdr:col>19</xdr:col>
      <xdr:colOff>177800</xdr:colOff>
      <xdr:row>35</xdr:row>
      <xdr:rowOff>171247</xdr:rowOff>
    </xdr:to>
    <xdr:cxnSp macro="">
      <xdr:nvCxnSpPr>
        <xdr:cNvPr id="62" name="直線コネクタ 61"/>
        <xdr:cNvCxnSpPr/>
      </xdr:nvCxnSpPr>
      <xdr:spPr>
        <a:xfrm flipV="1">
          <a:off x="2908300" y="614250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171247</xdr:rowOff>
    </xdr:from>
    <xdr:to>
      <xdr:col>15</xdr:col>
      <xdr:colOff>50800</xdr:colOff>
      <xdr:row>36</xdr:row>
      <xdr:rowOff>123927</xdr:rowOff>
    </xdr:to>
    <xdr:cxnSp macro="">
      <xdr:nvCxnSpPr>
        <xdr:cNvPr id="65" name="直線コネクタ 64"/>
        <xdr:cNvCxnSpPr/>
      </xdr:nvCxnSpPr>
      <xdr:spPr>
        <a:xfrm flipV="1">
          <a:off x="2019300" y="6171997"/>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123927</xdr:rowOff>
    </xdr:from>
    <xdr:to>
      <xdr:col>10</xdr:col>
      <xdr:colOff>114300</xdr:colOff>
      <xdr:row>37</xdr:row>
      <xdr:rowOff>13741</xdr:rowOff>
    </xdr:to>
    <xdr:cxnSp macro="">
      <xdr:nvCxnSpPr>
        <xdr:cNvPr id="68" name="直線コネクタ 67"/>
        <xdr:cNvCxnSpPr/>
      </xdr:nvCxnSpPr>
      <xdr:spPr>
        <a:xfrm flipV="1">
          <a:off x="1130300" y="6296127"/>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131191</xdr:rowOff>
    </xdr:from>
    <xdr:to>
      <xdr:col>24</xdr:col>
      <xdr:colOff>114300</xdr:colOff>
      <xdr:row>35</xdr:row>
      <xdr:rowOff>61341</xdr:rowOff>
    </xdr:to>
    <xdr:sp macro="" textlink="">
      <xdr:nvSpPr>
        <xdr:cNvPr id="78" name="楕円 77"/>
        <xdr:cNvSpPr/>
      </xdr:nvSpPr>
      <xdr:spPr>
        <a:xfrm>
          <a:off x="45847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154068</xdr:rowOff>
    </xdr:from>
    <xdr:ext cx="469744" cy="259045"/>
    <xdr:sp macro="" textlink="">
      <xdr:nvSpPr>
        <xdr:cNvPr id="79" name="議会費該当値テキスト"/>
        <xdr:cNvSpPr txBox="1"/>
      </xdr:nvSpPr>
      <xdr:spPr>
        <a:xfrm>
          <a:off x="4686300"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90957</xdr:rowOff>
    </xdr:from>
    <xdr:to>
      <xdr:col>20</xdr:col>
      <xdr:colOff>38100</xdr:colOff>
      <xdr:row>36</xdr:row>
      <xdr:rowOff>21107</xdr:rowOff>
    </xdr:to>
    <xdr:sp macro="" textlink="">
      <xdr:nvSpPr>
        <xdr:cNvPr id="80" name="楕円 79"/>
        <xdr:cNvSpPr/>
      </xdr:nvSpPr>
      <xdr:spPr>
        <a:xfrm>
          <a:off x="3746500" y="60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37634</xdr:rowOff>
    </xdr:from>
    <xdr:ext cx="469744" cy="259045"/>
    <xdr:sp macro="" textlink="">
      <xdr:nvSpPr>
        <xdr:cNvPr id="81" name="テキスト ボックス 80"/>
        <xdr:cNvSpPr txBox="1"/>
      </xdr:nvSpPr>
      <xdr:spPr>
        <a:xfrm>
          <a:off x="3562428" y="58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120447</xdr:rowOff>
    </xdr:from>
    <xdr:to>
      <xdr:col>15</xdr:col>
      <xdr:colOff>101600</xdr:colOff>
      <xdr:row>36</xdr:row>
      <xdr:rowOff>50597</xdr:rowOff>
    </xdr:to>
    <xdr:sp macro="" textlink="">
      <xdr:nvSpPr>
        <xdr:cNvPr id="82" name="楕円 81"/>
        <xdr:cNvSpPr/>
      </xdr:nvSpPr>
      <xdr:spPr>
        <a:xfrm>
          <a:off x="2857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67124</xdr:rowOff>
    </xdr:from>
    <xdr:ext cx="469744" cy="259045"/>
    <xdr:sp macro="" textlink="">
      <xdr:nvSpPr>
        <xdr:cNvPr id="83" name="テキスト ボックス 82"/>
        <xdr:cNvSpPr txBox="1"/>
      </xdr:nvSpPr>
      <xdr:spPr>
        <a:xfrm>
          <a:off x="2673428" y="58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73127</xdr:rowOff>
    </xdr:from>
    <xdr:to>
      <xdr:col>10</xdr:col>
      <xdr:colOff>165100</xdr:colOff>
      <xdr:row>37</xdr:row>
      <xdr:rowOff>3277</xdr:rowOff>
    </xdr:to>
    <xdr:sp macro="" textlink="">
      <xdr:nvSpPr>
        <xdr:cNvPr id="84" name="楕円 83"/>
        <xdr:cNvSpPr/>
      </xdr:nvSpPr>
      <xdr:spPr>
        <a:xfrm>
          <a:off x="1968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165854</xdr:rowOff>
    </xdr:from>
    <xdr:ext cx="469744" cy="259045"/>
    <xdr:sp macro="" textlink="">
      <xdr:nvSpPr>
        <xdr:cNvPr id="85" name="テキスト ボックス 84"/>
        <xdr:cNvSpPr txBox="1"/>
      </xdr:nvSpPr>
      <xdr:spPr>
        <a:xfrm>
          <a:off x="1784428" y="63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134391</xdr:rowOff>
    </xdr:from>
    <xdr:to>
      <xdr:col>6</xdr:col>
      <xdr:colOff>38100</xdr:colOff>
      <xdr:row>37</xdr:row>
      <xdr:rowOff>64541</xdr:rowOff>
    </xdr:to>
    <xdr:sp macro="" textlink="">
      <xdr:nvSpPr>
        <xdr:cNvPr id="86" name="楕円 85"/>
        <xdr:cNvSpPr/>
      </xdr:nvSpPr>
      <xdr:spPr>
        <a:xfrm>
          <a:off x="1079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55668</xdr:rowOff>
    </xdr:from>
    <xdr:ext cx="469744" cy="259045"/>
    <xdr:sp macro="" textlink="">
      <xdr:nvSpPr>
        <xdr:cNvPr id="87" name="テキスト ボックス 86"/>
        <xdr:cNvSpPr txBox="1"/>
      </xdr:nvSpPr>
      <xdr:spPr>
        <a:xfrm>
          <a:off x="895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82439</xdr:rowOff>
    </xdr:from>
    <xdr:to>
      <xdr:col>24</xdr:col>
      <xdr:colOff>63500</xdr:colOff>
      <xdr:row>57</xdr:row>
      <xdr:rowOff>161682</xdr:rowOff>
    </xdr:to>
    <xdr:cxnSp macro="">
      <xdr:nvCxnSpPr>
        <xdr:cNvPr id="118" name="直線コネクタ 117"/>
        <xdr:cNvCxnSpPr/>
      </xdr:nvCxnSpPr>
      <xdr:spPr>
        <a:xfrm flipV="1">
          <a:off x="3797300" y="9855089"/>
          <a:ext cx="8382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83866</xdr:rowOff>
    </xdr:from>
    <xdr:to>
      <xdr:col>19</xdr:col>
      <xdr:colOff>177800</xdr:colOff>
      <xdr:row>57</xdr:row>
      <xdr:rowOff>161682</xdr:rowOff>
    </xdr:to>
    <xdr:cxnSp macro="">
      <xdr:nvCxnSpPr>
        <xdr:cNvPr id="121" name="直線コネクタ 120"/>
        <xdr:cNvCxnSpPr/>
      </xdr:nvCxnSpPr>
      <xdr:spPr>
        <a:xfrm>
          <a:off x="2908300" y="9856516"/>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36229</xdr:rowOff>
    </xdr:from>
    <xdr:to>
      <xdr:col>15</xdr:col>
      <xdr:colOff>50800</xdr:colOff>
      <xdr:row>57</xdr:row>
      <xdr:rowOff>83866</xdr:rowOff>
    </xdr:to>
    <xdr:cxnSp macro="">
      <xdr:nvCxnSpPr>
        <xdr:cNvPr id="124" name="直線コネクタ 123"/>
        <xdr:cNvCxnSpPr/>
      </xdr:nvCxnSpPr>
      <xdr:spPr>
        <a:xfrm>
          <a:off x="2019300" y="9294529"/>
          <a:ext cx="889000" cy="5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36229</xdr:rowOff>
    </xdr:from>
    <xdr:to>
      <xdr:col>10</xdr:col>
      <xdr:colOff>114300</xdr:colOff>
      <xdr:row>56</xdr:row>
      <xdr:rowOff>109031</xdr:rowOff>
    </xdr:to>
    <xdr:cxnSp macro="">
      <xdr:nvCxnSpPr>
        <xdr:cNvPr id="127" name="直線コネクタ 126"/>
        <xdr:cNvCxnSpPr/>
      </xdr:nvCxnSpPr>
      <xdr:spPr>
        <a:xfrm flipV="1">
          <a:off x="1130300" y="9294529"/>
          <a:ext cx="889000" cy="4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31639</xdr:rowOff>
    </xdr:from>
    <xdr:to>
      <xdr:col>24</xdr:col>
      <xdr:colOff>114300</xdr:colOff>
      <xdr:row>57</xdr:row>
      <xdr:rowOff>133239</xdr:rowOff>
    </xdr:to>
    <xdr:sp macro="" textlink="">
      <xdr:nvSpPr>
        <xdr:cNvPr id="137" name="楕円 136"/>
        <xdr:cNvSpPr/>
      </xdr:nvSpPr>
      <xdr:spPr>
        <a:xfrm>
          <a:off x="4584700" y="98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10066</xdr:rowOff>
    </xdr:from>
    <xdr:ext cx="599010" cy="259045"/>
    <xdr:sp macro="" textlink="">
      <xdr:nvSpPr>
        <xdr:cNvPr id="138" name="総務費該当値テキスト"/>
        <xdr:cNvSpPr txBox="1"/>
      </xdr:nvSpPr>
      <xdr:spPr>
        <a:xfrm>
          <a:off x="4686300" y="97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110882</xdr:rowOff>
    </xdr:from>
    <xdr:to>
      <xdr:col>20</xdr:col>
      <xdr:colOff>38100</xdr:colOff>
      <xdr:row>58</xdr:row>
      <xdr:rowOff>41032</xdr:rowOff>
    </xdr:to>
    <xdr:sp macro="" textlink="">
      <xdr:nvSpPr>
        <xdr:cNvPr id="139" name="楕円 138"/>
        <xdr:cNvSpPr/>
      </xdr:nvSpPr>
      <xdr:spPr>
        <a:xfrm>
          <a:off x="3746500" y="9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32159</xdr:rowOff>
    </xdr:from>
    <xdr:ext cx="534377" cy="259045"/>
    <xdr:sp macro="" textlink="">
      <xdr:nvSpPr>
        <xdr:cNvPr id="140" name="テキスト ボックス 139"/>
        <xdr:cNvSpPr txBox="1"/>
      </xdr:nvSpPr>
      <xdr:spPr>
        <a:xfrm>
          <a:off x="3530111" y="99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33066</xdr:rowOff>
    </xdr:from>
    <xdr:to>
      <xdr:col>15</xdr:col>
      <xdr:colOff>101600</xdr:colOff>
      <xdr:row>57</xdr:row>
      <xdr:rowOff>134666</xdr:rowOff>
    </xdr:to>
    <xdr:sp macro="" textlink="">
      <xdr:nvSpPr>
        <xdr:cNvPr id="141" name="楕円 140"/>
        <xdr:cNvSpPr/>
      </xdr:nvSpPr>
      <xdr:spPr>
        <a:xfrm>
          <a:off x="2857500" y="98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125793</xdr:rowOff>
    </xdr:from>
    <xdr:ext cx="599010" cy="259045"/>
    <xdr:sp macro="" textlink="">
      <xdr:nvSpPr>
        <xdr:cNvPr id="142" name="テキスト ボックス 141"/>
        <xdr:cNvSpPr txBox="1"/>
      </xdr:nvSpPr>
      <xdr:spPr>
        <a:xfrm>
          <a:off x="2608795" y="98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156879</xdr:rowOff>
    </xdr:from>
    <xdr:to>
      <xdr:col>10</xdr:col>
      <xdr:colOff>165100</xdr:colOff>
      <xdr:row>54</xdr:row>
      <xdr:rowOff>87029</xdr:rowOff>
    </xdr:to>
    <xdr:sp macro="" textlink="">
      <xdr:nvSpPr>
        <xdr:cNvPr id="143" name="楕円 142"/>
        <xdr:cNvSpPr/>
      </xdr:nvSpPr>
      <xdr:spPr>
        <a:xfrm>
          <a:off x="1968500" y="92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103556</xdr:rowOff>
    </xdr:from>
    <xdr:ext cx="599010" cy="259045"/>
    <xdr:sp macro="" textlink="">
      <xdr:nvSpPr>
        <xdr:cNvPr id="144" name="テキスト ボックス 143"/>
        <xdr:cNvSpPr txBox="1"/>
      </xdr:nvSpPr>
      <xdr:spPr>
        <a:xfrm>
          <a:off x="1719795" y="901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58231</xdr:rowOff>
    </xdr:from>
    <xdr:to>
      <xdr:col>6</xdr:col>
      <xdr:colOff>38100</xdr:colOff>
      <xdr:row>56</xdr:row>
      <xdr:rowOff>159831</xdr:rowOff>
    </xdr:to>
    <xdr:sp macro="" textlink="">
      <xdr:nvSpPr>
        <xdr:cNvPr id="145" name="楕円 144"/>
        <xdr:cNvSpPr/>
      </xdr:nvSpPr>
      <xdr:spPr>
        <a:xfrm>
          <a:off x="1079500" y="96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4908</xdr:rowOff>
    </xdr:from>
    <xdr:ext cx="599010" cy="259045"/>
    <xdr:sp macro="" textlink="">
      <xdr:nvSpPr>
        <xdr:cNvPr id="146" name="テキスト ボックス 145"/>
        <xdr:cNvSpPr txBox="1"/>
      </xdr:nvSpPr>
      <xdr:spPr>
        <a:xfrm>
          <a:off x="830795" y="943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138524</xdr:rowOff>
    </xdr:from>
    <xdr:to>
      <xdr:col>24</xdr:col>
      <xdr:colOff>63500</xdr:colOff>
      <xdr:row>74</xdr:row>
      <xdr:rowOff>165445</xdr:rowOff>
    </xdr:to>
    <xdr:cxnSp macro="">
      <xdr:nvCxnSpPr>
        <xdr:cNvPr id="178" name="直線コネクタ 177"/>
        <xdr:cNvCxnSpPr/>
      </xdr:nvCxnSpPr>
      <xdr:spPr>
        <a:xfrm flipV="1">
          <a:off x="3797300" y="12654374"/>
          <a:ext cx="838200" cy="1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165521</xdr:rowOff>
    </xdr:from>
    <xdr:to>
      <xdr:col>19</xdr:col>
      <xdr:colOff>177800</xdr:colOff>
      <xdr:row>74</xdr:row>
      <xdr:rowOff>165445</xdr:rowOff>
    </xdr:to>
    <xdr:cxnSp macro="">
      <xdr:nvCxnSpPr>
        <xdr:cNvPr id="181" name="直線コネクタ 180"/>
        <xdr:cNvCxnSpPr/>
      </xdr:nvCxnSpPr>
      <xdr:spPr>
        <a:xfrm>
          <a:off x="2908300" y="12681371"/>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165521</xdr:rowOff>
    </xdr:from>
    <xdr:to>
      <xdr:col>15</xdr:col>
      <xdr:colOff>50800</xdr:colOff>
      <xdr:row>75</xdr:row>
      <xdr:rowOff>156877</xdr:rowOff>
    </xdr:to>
    <xdr:cxnSp macro="">
      <xdr:nvCxnSpPr>
        <xdr:cNvPr id="184" name="直線コネクタ 183"/>
        <xdr:cNvCxnSpPr/>
      </xdr:nvCxnSpPr>
      <xdr:spPr>
        <a:xfrm flipV="1">
          <a:off x="2019300" y="12681371"/>
          <a:ext cx="889000" cy="3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156877</xdr:rowOff>
    </xdr:from>
    <xdr:to>
      <xdr:col>10</xdr:col>
      <xdr:colOff>114300</xdr:colOff>
      <xdr:row>76</xdr:row>
      <xdr:rowOff>25781</xdr:rowOff>
    </xdr:to>
    <xdr:cxnSp macro="">
      <xdr:nvCxnSpPr>
        <xdr:cNvPr id="187" name="直線コネクタ 186"/>
        <xdr:cNvCxnSpPr/>
      </xdr:nvCxnSpPr>
      <xdr:spPr>
        <a:xfrm flipV="1">
          <a:off x="1130300" y="13015627"/>
          <a:ext cx="889000" cy="4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87724</xdr:rowOff>
    </xdr:from>
    <xdr:to>
      <xdr:col>24</xdr:col>
      <xdr:colOff>114300</xdr:colOff>
      <xdr:row>74</xdr:row>
      <xdr:rowOff>17874</xdr:rowOff>
    </xdr:to>
    <xdr:sp macro="" textlink="">
      <xdr:nvSpPr>
        <xdr:cNvPr id="197" name="楕円 196"/>
        <xdr:cNvSpPr/>
      </xdr:nvSpPr>
      <xdr:spPr>
        <a:xfrm>
          <a:off x="4584700" y="126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110601</xdr:rowOff>
    </xdr:from>
    <xdr:ext cx="599010" cy="259045"/>
    <xdr:sp macro="" textlink="">
      <xdr:nvSpPr>
        <xdr:cNvPr id="198" name="民生費該当値テキスト"/>
        <xdr:cNvSpPr txBox="1"/>
      </xdr:nvSpPr>
      <xdr:spPr>
        <a:xfrm>
          <a:off x="4686300" y="1245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114645</xdr:rowOff>
    </xdr:from>
    <xdr:to>
      <xdr:col>20</xdr:col>
      <xdr:colOff>38100</xdr:colOff>
      <xdr:row>75</xdr:row>
      <xdr:rowOff>44795</xdr:rowOff>
    </xdr:to>
    <xdr:sp macro="" textlink="">
      <xdr:nvSpPr>
        <xdr:cNvPr id="199" name="楕円 198"/>
        <xdr:cNvSpPr/>
      </xdr:nvSpPr>
      <xdr:spPr>
        <a:xfrm>
          <a:off x="3746500" y="128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61322</xdr:rowOff>
    </xdr:from>
    <xdr:ext cx="599010" cy="259045"/>
    <xdr:sp macro="" textlink="">
      <xdr:nvSpPr>
        <xdr:cNvPr id="200" name="テキスト ボックス 199"/>
        <xdr:cNvSpPr txBox="1"/>
      </xdr:nvSpPr>
      <xdr:spPr>
        <a:xfrm>
          <a:off x="3497795" y="1257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114721</xdr:rowOff>
    </xdr:from>
    <xdr:to>
      <xdr:col>15</xdr:col>
      <xdr:colOff>101600</xdr:colOff>
      <xdr:row>74</xdr:row>
      <xdr:rowOff>44871</xdr:rowOff>
    </xdr:to>
    <xdr:sp macro="" textlink="">
      <xdr:nvSpPr>
        <xdr:cNvPr id="201" name="楕円 200"/>
        <xdr:cNvSpPr/>
      </xdr:nvSpPr>
      <xdr:spPr>
        <a:xfrm>
          <a:off x="2857500" y="126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61398</xdr:rowOff>
    </xdr:from>
    <xdr:ext cx="599010" cy="259045"/>
    <xdr:sp macro="" textlink="">
      <xdr:nvSpPr>
        <xdr:cNvPr id="202" name="テキスト ボックス 201"/>
        <xdr:cNvSpPr txBox="1"/>
      </xdr:nvSpPr>
      <xdr:spPr>
        <a:xfrm>
          <a:off x="2608795" y="124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106078</xdr:rowOff>
    </xdr:from>
    <xdr:to>
      <xdr:col>10</xdr:col>
      <xdr:colOff>165100</xdr:colOff>
      <xdr:row>76</xdr:row>
      <xdr:rowOff>36227</xdr:rowOff>
    </xdr:to>
    <xdr:sp macro="" textlink="">
      <xdr:nvSpPr>
        <xdr:cNvPr id="203" name="楕円 202"/>
        <xdr:cNvSpPr/>
      </xdr:nvSpPr>
      <xdr:spPr>
        <a:xfrm>
          <a:off x="1968500" y="12964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52755</xdr:rowOff>
    </xdr:from>
    <xdr:ext cx="599010" cy="259045"/>
    <xdr:sp macro="" textlink="">
      <xdr:nvSpPr>
        <xdr:cNvPr id="204" name="テキスト ボックス 203"/>
        <xdr:cNvSpPr txBox="1"/>
      </xdr:nvSpPr>
      <xdr:spPr>
        <a:xfrm>
          <a:off x="1719795" y="1274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146431</xdr:rowOff>
    </xdr:from>
    <xdr:to>
      <xdr:col>6</xdr:col>
      <xdr:colOff>38100</xdr:colOff>
      <xdr:row>76</xdr:row>
      <xdr:rowOff>76581</xdr:rowOff>
    </xdr:to>
    <xdr:sp macro="" textlink="">
      <xdr:nvSpPr>
        <xdr:cNvPr id="205" name="楕円 204"/>
        <xdr:cNvSpPr/>
      </xdr:nvSpPr>
      <xdr:spPr>
        <a:xfrm>
          <a:off x="1079500" y="13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93108</xdr:rowOff>
    </xdr:from>
    <xdr:ext cx="599010" cy="259045"/>
    <xdr:sp macro="" textlink="">
      <xdr:nvSpPr>
        <xdr:cNvPr id="206" name="テキスト ボックス 205"/>
        <xdr:cNvSpPr txBox="1"/>
      </xdr:nvSpPr>
      <xdr:spPr>
        <a:xfrm>
          <a:off x="830795" y="127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34150</xdr:rowOff>
    </xdr:from>
    <xdr:to>
      <xdr:col>24</xdr:col>
      <xdr:colOff>63500</xdr:colOff>
      <xdr:row>95</xdr:row>
      <xdr:rowOff>94335</xdr:rowOff>
    </xdr:to>
    <xdr:cxnSp macro="">
      <xdr:nvCxnSpPr>
        <xdr:cNvPr id="236" name="直線コネクタ 235"/>
        <xdr:cNvCxnSpPr/>
      </xdr:nvCxnSpPr>
      <xdr:spPr>
        <a:xfrm>
          <a:off x="3797300" y="16321900"/>
          <a:ext cx="8382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34150</xdr:rowOff>
    </xdr:from>
    <xdr:to>
      <xdr:col>19</xdr:col>
      <xdr:colOff>177800</xdr:colOff>
      <xdr:row>96</xdr:row>
      <xdr:rowOff>81750</xdr:rowOff>
    </xdr:to>
    <xdr:cxnSp macro="">
      <xdr:nvCxnSpPr>
        <xdr:cNvPr id="239" name="直線コネクタ 238"/>
        <xdr:cNvCxnSpPr/>
      </xdr:nvCxnSpPr>
      <xdr:spPr>
        <a:xfrm flipV="1">
          <a:off x="2908300" y="16321900"/>
          <a:ext cx="889000" cy="2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81750</xdr:rowOff>
    </xdr:from>
    <xdr:to>
      <xdr:col>15</xdr:col>
      <xdr:colOff>50800</xdr:colOff>
      <xdr:row>97</xdr:row>
      <xdr:rowOff>42787</xdr:rowOff>
    </xdr:to>
    <xdr:cxnSp macro="">
      <xdr:nvCxnSpPr>
        <xdr:cNvPr id="242" name="直線コネクタ 241"/>
        <xdr:cNvCxnSpPr/>
      </xdr:nvCxnSpPr>
      <xdr:spPr>
        <a:xfrm flipV="1">
          <a:off x="2019300" y="16540950"/>
          <a:ext cx="889000" cy="1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42787</xdr:rowOff>
    </xdr:from>
    <xdr:to>
      <xdr:col>10</xdr:col>
      <xdr:colOff>114300</xdr:colOff>
      <xdr:row>97</xdr:row>
      <xdr:rowOff>116560</xdr:rowOff>
    </xdr:to>
    <xdr:cxnSp macro="">
      <xdr:nvCxnSpPr>
        <xdr:cNvPr id="245" name="直線コネクタ 244"/>
        <xdr:cNvCxnSpPr/>
      </xdr:nvCxnSpPr>
      <xdr:spPr>
        <a:xfrm flipV="1">
          <a:off x="1130300" y="16673437"/>
          <a:ext cx="889000" cy="7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43535</xdr:rowOff>
    </xdr:from>
    <xdr:to>
      <xdr:col>24</xdr:col>
      <xdr:colOff>114300</xdr:colOff>
      <xdr:row>95</xdr:row>
      <xdr:rowOff>145135</xdr:rowOff>
    </xdr:to>
    <xdr:sp macro="" textlink="">
      <xdr:nvSpPr>
        <xdr:cNvPr id="255" name="楕円 254"/>
        <xdr:cNvSpPr/>
      </xdr:nvSpPr>
      <xdr:spPr>
        <a:xfrm>
          <a:off x="4584700" y="163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66412</xdr:rowOff>
    </xdr:from>
    <xdr:ext cx="534377" cy="259045"/>
    <xdr:sp macro="" textlink="">
      <xdr:nvSpPr>
        <xdr:cNvPr id="256" name="衛生費該当値テキスト"/>
        <xdr:cNvSpPr txBox="1"/>
      </xdr:nvSpPr>
      <xdr:spPr>
        <a:xfrm>
          <a:off x="4686300" y="161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154800</xdr:rowOff>
    </xdr:from>
    <xdr:to>
      <xdr:col>20</xdr:col>
      <xdr:colOff>38100</xdr:colOff>
      <xdr:row>95</xdr:row>
      <xdr:rowOff>84950</xdr:rowOff>
    </xdr:to>
    <xdr:sp macro="" textlink="">
      <xdr:nvSpPr>
        <xdr:cNvPr id="257" name="楕円 256"/>
        <xdr:cNvSpPr/>
      </xdr:nvSpPr>
      <xdr:spPr>
        <a:xfrm>
          <a:off x="3746500" y="162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101477</xdr:rowOff>
    </xdr:from>
    <xdr:ext cx="534377" cy="259045"/>
    <xdr:sp macro="" textlink="">
      <xdr:nvSpPr>
        <xdr:cNvPr id="258" name="テキスト ボックス 257"/>
        <xdr:cNvSpPr txBox="1"/>
      </xdr:nvSpPr>
      <xdr:spPr>
        <a:xfrm>
          <a:off x="3530111" y="160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30950</xdr:rowOff>
    </xdr:from>
    <xdr:to>
      <xdr:col>15</xdr:col>
      <xdr:colOff>101600</xdr:colOff>
      <xdr:row>96</xdr:row>
      <xdr:rowOff>132550</xdr:rowOff>
    </xdr:to>
    <xdr:sp macro="" textlink="">
      <xdr:nvSpPr>
        <xdr:cNvPr id="259" name="楕円 258"/>
        <xdr:cNvSpPr/>
      </xdr:nvSpPr>
      <xdr:spPr>
        <a:xfrm>
          <a:off x="2857500" y="16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149077</xdr:rowOff>
    </xdr:from>
    <xdr:ext cx="534377" cy="259045"/>
    <xdr:sp macro="" textlink="">
      <xdr:nvSpPr>
        <xdr:cNvPr id="260" name="テキスト ボックス 259"/>
        <xdr:cNvSpPr txBox="1"/>
      </xdr:nvSpPr>
      <xdr:spPr>
        <a:xfrm>
          <a:off x="2641111" y="162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163437</xdr:rowOff>
    </xdr:from>
    <xdr:to>
      <xdr:col>10</xdr:col>
      <xdr:colOff>165100</xdr:colOff>
      <xdr:row>97</xdr:row>
      <xdr:rowOff>93587</xdr:rowOff>
    </xdr:to>
    <xdr:sp macro="" textlink="">
      <xdr:nvSpPr>
        <xdr:cNvPr id="261" name="楕円 260"/>
        <xdr:cNvSpPr/>
      </xdr:nvSpPr>
      <xdr:spPr>
        <a:xfrm>
          <a:off x="19685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110114</xdr:rowOff>
    </xdr:from>
    <xdr:ext cx="534377" cy="259045"/>
    <xdr:sp macro="" textlink="">
      <xdr:nvSpPr>
        <xdr:cNvPr id="262" name="テキスト ボックス 261"/>
        <xdr:cNvSpPr txBox="1"/>
      </xdr:nvSpPr>
      <xdr:spPr>
        <a:xfrm>
          <a:off x="1752111" y="163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65760</xdr:rowOff>
    </xdr:from>
    <xdr:to>
      <xdr:col>6</xdr:col>
      <xdr:colOff>38100</xdr:colOff>
      <xdr:row>97</xdr:row>
      <xdr:rowOff>167360</xdr:rowOff>
    </xdr:to>
    <xdr:sp macro="" textlink="">
      <xdr:nvSpPr>
        <xdr:cNvPr id="263" name="楕円 262"/>
        <xdr:cNvSpPr/>
      </xdr:nvSpPr>
      <xdr:spPr>
        <a:xfrm>
          <a:off x="1079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12437</xdr:rowOff>
    </xdr:from>
    <xdr:ext cx="534377" cy="259045"/>
    <xdr:sp macro="" textlink="">
      <xdr:nvSpPr>
        <xdr:cNvPr id="264" name="テキスト ボックス 263"/>
        <xdr:cNvSpPr txBox="1"/>
      </xdr:nvSpPr>
      <xdr:spPr>
        <a:xfrm>
          <a:off x="863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139700</xdr:rowOff>
    </xdr:to>
    <xdr:cxnSp macro="">
      <xdr:nvCxnSpPr>
        <xdr:cNvPr id="291" name="直線コネクタ 290"/>
        <xdr:cNvCxnSpPr/>
      </xdr:nvCxnSpPr>
      <xdr:spPr>
        <a:xfrm>
          <a:off x="9639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139014</xdr:rowOff>
    </xdr:to>
    <xdr:cxnSp macro="">
      <xdr:nvCxnSpPr>
        <xdr:cNvPr id="294" name="直線コネクタ 293"/>
        <xdr:cNvCxnSpPr/>
      </xdr:nvCxnSpPr>
      <xdr:spPr>
        <a:xfrm flipV="1">
          <a:off x="8750300" y="6653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139014</xdr:rowOff>
    </xdr:to>
    <xdr:cxnSp macro="">
      <xdr:nvCxnSpPr>
        <xdr:cNvPr id="297" name="直線コネクタ 296"/>
        <xdr:cNvCxnSpPr/>
      </xdr:nvCxnSpPr>
      <xdr:spPr>
        <a:xfrm>
          <a:off x="7861300" y="66520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136271</xdr:rowOff>
    </xdr:from>
    <xdr:to>
      <xdr:col>41</xdr:col>
      <xdr:colOff>50800</xdr:colOff>
      <xdr:row>38</xdr:row>
      <xdr:rowOff>136957</xdr:rowOff>
    </xdr:to>
    <xdr:cxnSp macro="">
      <xdr:nvCxnSpPr>
        <xdr:cNvPr id="300" name="直線コネクタ 299"/>
        <xdr:cNvCxnSpPr/>
      </xdr:nvCxnSpPr>
      <xdr:spPr>
        <a:xfrm>
          <a:off x="6972300" y="66513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2" name="楕円 311"/>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3" name="テキスト ボックス 312"/>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4" name="楕円 313"/>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5" name="テキスト ボックス 314"/>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6" name="楕円 315"/>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7" name="テキスト ボックス 316"/>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85471</xdr:rowOff>
    </xdr:from>
    <xdr:to>
      <xdr:col>36</xdr:col>
      <xdr:colOff>165100</xdr:colOff>
      <xdr:row>39</xdr:row>
      <xdr:rowOff>15621</xdr:rowOff>
    </xdr:to>
    <xdr:sp macro="" textlink="">
      <xdr:nvSpPr>
        <xdr:cNvPr id="318" name="楕円 317"/>
        <xdr:cNvSpPr/>
      </xdr:nvSpPr>
      <xdr:spPr>
        <a:xfrm>
          <a:off x="692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6748</xdr:rowOff>
    </xdr:from>
    <xdr:ext cx="313932" cy="259045"/>
    <xdr:sp macro="" textlink="">
      <xdr:nvSpPr>
        <xdr:cNvPr id="319" name="テキスト ボックス 318"/>
        <xdr:cNvSpPr txBox="1"/>
      </xdr:nvSpPr>
      <xdr:spPr>
        <a:xfrm>
          <a:off x="6815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124879</xdr:rowOff>
    </xdr:from>
    <xdr:to>
      <xdr:col>55</xdr:col>
      <xdr:colOff>0</xdr:colOff>
      <xdr:row>56</xdr:row>
      <xdr:rowOff>58293</xdr:rowOff>
    </xdr:to>
    <xdr:cxnSp macro="">
      <xdr:nvCxnSpPr>
        <xdr:cNvPr id="348" name="直線コネクタ 347"/>
        <xdr:cNvCxnSpPr/>
      </xdr:nvCxnSpPr>
      <xdr:spPr>
        <a:xfrm>
          <a:off x="9639300" y="9554629"/>
          <a:ext cx="838200" cy="1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124879</xdr:rowOff>
    </xdr:from>
    <xdr:to>
      <xdr:col>50</xdr:col>
      <xdr:colOff>114300</xdr:colOff>
      <xdr:row>56</xdr:row>
      <xdr:rowOff>40030</xdr:rowOff>
    </xdr:to>
    <xdr:cxnSp macro="">
      <xdr:nvCxnSpPr>
        <xdr:cNvPr id="351" name="直線コネクタ 350"/>
        <xdr:cNvCxnSpPr/>
      </xdr:nvCxnSpPr>
      <xdr:spPr>
        <a:xfrm flipV="1">
          <a:off x="8750300" y="9554629"/>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139624</xdr:rowOff>
    </xdr:from>
    <xdr:to>
      <xdr:col>45</xdr:col>
      <xdr:colOff>177800</xdr:colOff>
      <xdr:row>56</xdr:row>
      <xdr:rowOff>40030</xdr:rowOff>
    </xdr:to>
    <xdr:cxnSp macro="">
      <xdr:nvCxnSpPr>
        <xdr:cNvPr id="354" name="直線コネクタ 353"/>
        <xdr:cNvCxnSpPr/>
      </xdr:nvCxnSpPr>
      <xdr:spPr>
        <a:xfrm>
          <a:off x="7861300" y="9569374"/>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139624</xdr:rowOff>
    </xdr:from>
    <xdr:to>
      <xdr:col>41</xdr:col>
      <xdr:colOff>50800</xdr:colOff>
      <xdr:row>56</xdr:row>
      <xdr:rowOff>87681</xdr:rowOff>
    </xdr:to>
    <xdr:cxnSp macro="">
      <xdr:nvCxnSpPr>
        <xdr:cNvPr id="357" name="直線コネクタ 356"/>
        <xdr:cNvCxnSpPr/>
      </xdr:nvCxnSpPr>
      <xdr:spPr>
        <a:xfrm flipV="1">
          <a:off x="6972300" y="9569374"/>
          <a:ext cx="8890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7493</xdr:rowOff>
    </xdr:from>
    <xdr:to>
      <xdr:col>55</xdr:col>
      <xdr:colOff>50800</xdr:colOff>
      <xdr:row>56</xdr:row>
      <xdr:rowOff>109093</xdr:rowOff>
    </xdr:to>
    <xdr:sp macro="" textlink="">
      <xdr:nvSpPr>
        <xdr:cNvPr id="367" name="楕円 366"/>
        <xdr:cNvSpPr/>
      </xdr:nvSpPr>
      <xdr:spPr>
        <a:xfrm>
          <a:off x="10426700" y="96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30370</xdr:rowOff>
    </xdr:from>
    <xdr:ext cx="534377" cy="259045"/>
    <xdr:sp macro="" textlink="">
      <xdr:nvSpPr>
        <xdr:cNvPr id="368" name="農林水産業費該当値テキスト"/>
        <xdr:cNvSpPr txBox="1"/>
      </xdr:nvSpPr>
      <xdr:spPr>
        <a:xfrm>
          <a:off x="10528300" y="94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74079</xdr:rowOff>
    </xdr:from>
    <xdr:to>
      <xdr:col>50</xdr:col>
      <xdr:colOff>165100</xdr:colOff>
      <xdr:row>56</xdr:row>
      <xdr:rowOff>4229</xdr:rowOff>
    </xdr:to>
    <xdr:sp macro="" textlink="">
      <xdr:nvSpPr>
        <xdr:cNvPr id="369" name="楕円 368"/>
        <xdr:cNvSpPr/>
      </xdr:nvSpPr>
      <xdr:spPr>
        <a:xfrm>
          <a:off x="9588500" y="95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20756</xdr:rowOff>
    </xdr:from>
    <xdr:ext cx="534377" cy="259045"/>
    <xdr:sp macro="" textlink="">
      <xdr:nvSpPr>
        <xdr:cNvPr id="370" name="テキスト ボックス 369"/>
        <xdr:cNvSpPr txBox="1"/>
      </xdr:nvSpPr>
      <xdr:spPr>
        <a:xfrm>
          <a:off x="9372111" y="92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160680</xdr:rowOff>
    </xdr:from>
    <xdr:to>
      <xdr:col>46</xdr:col>
      <xdr:colOff>38100</xdr:colOff>
      <xdr:row>56</xdr:row>
      <xdr:rowOff>90830</xdr:rowOff>
    </xdr:to>
    <xdr:sp macro="" textlink="">
      <xdr:nvSpPr>
        <xdr:cNvPr id="371" name="楕円 370"/>
        <xdr:cNvSpPr/>
      </xdr:nvSpPr>
      <xdr:spPr>
        <a:xfrm>
          <a:off x="8699500" y="95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107357</xdr:rowOff>
    </xdr:from>
    <xdr:ext cx="534377" cy="259045"/>
    <xdr:sp macro="" textlink="">
      <xdr:nvSpPr>
        <xdr:cNvPr id="372" name="テキスト ボックス 371"/>
        <xdr:cNvSpPr txBox="1"/>
      </xdr:nvSpPr>
      <xdr:spPr>
        <a:xfrm>
          <a:off x="8483111" y="93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88824</xdr:rowOff>
    </xdr:from>
    <xdr:to>
      <xdr:col>41</xdr:col>
      <xdr:colOff>101600</xdr:colOff>
      <xdr:row>56</xdr:row>
      <xdr:rowOff>18974</xdr:rowOff>
    </xdr:to>
    <xdr:sp macro="" textlink="">
      <xdr:nvSpPr>
        <xdr:cNvPr id="373" name="楕円 372"/>
        <xdr:cNvSpPr/>
      </xdr:nvSpPr>
      <xdr:spPr>
        <a:xfrm>
          <a:off x="7810500" y="9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35501</xdr:rowOff>
    </xdr:from>
    <xdr:ext cx="534377" cy="259045"/>
    <xdr:sp macro="" textlink="">
      <xdr:nvSpPr>
        <xdr:cNvPr id="374" name="テキスト ボックス 373"/>
        <xdr:cNvSpPr txBox="1"/>
      </xdr:nvSpPr>
      <xdr:spPr>
        <a:xfrm>
          <a:off x="7594111" y="92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36881</xdr:rowOff>
    </xdr:from>
    <xdr:to>
      <xdr:col>36</xdr:col>
      <xdr:colOff>165100</xdr:colOff>
      <xdr:row>56</xdr:row>
      <xdr:rowOff>138481</xdr:rowOff>
    </xdr:to>
    <xdr:sp macro="" textlink="">
      <xdr:nvSpPr>
        <xdr:cNvPr id="375" name="楕円 374"/>
        <xdr:cNvSpPr/>
      </xdr:nvSpPr>
      <xdr:spPr>
        <a:xfrm>
          <a:off x="6921500" y="96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155008</xdr:rowOff>
    </xdr:from>
    <xdr:ext cx="534377" cy="259045"/>
    <xdr:sp macro="" textlink="">
      <xdr:nvSpPr>
        <xdr:cNvPr id="376" name="テキスト ボックス 375"/>
        <xdr:cNvSpPr txBox="1"/>
      </xdr:nvSpPr>
      <xdr:spPr>
        <a:xfrm>
          <a:off x="6705111" y="94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150025</xdr:rowOff>
    </xdr:from>
    <xdr:to>
      <xdr:col>55</xdr:col>
      <xdr:colOff>0</xdr:colOff>
      <xdr:row>78</xdr:row>
      <xdr:rowOff>141091</xdr:rowOff>
    </xdr:to>
    <xdr:cxnSp macro="">
      <xdr:nvCxnSpPr>
        <xdr:cNvPr id="405" name="直線コネクタ 404"/>
        <xdr:cNvCxnSpPr/>
      </xdr:nvCxnSpPr>
      <xdr:spPr>
        <a:xfrm>
          <a:off x="9639300" y="13351675"/>
          <a:ext cx="838200" cy="1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91256</xdr:rowOff>
    </xdr:from>
    <xdr:to>
      <xdr:col>50</xdr:col>
      <xdr:colOff>114300</xdr:colOff>
      <xdr:row>77</xdr:row>
      <xdr:rowOff>150025</xdr:rowOff>
    </xdr:to>
    <xdr:cxnSp macro="">
      <xdr:nvCxnSpPr>
        <xdr:cNvPr id="408" name="直線コネクタ 407"/>
        <xdr:cNvCxnSpPr/>
      </xdr:nvCxnSpPr>
      <xdr:spPr>
        <a:xfrm>
          <a:off x="8750300" y="13292906"/>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7493</xdr:rowOff>
    </xdr:from>
    <xdr:to>
      <xdr:col>45</xdr:col>
      <xdr:colOff>177800</xdr:colOff>
      <xdr:row>77</xdr:row>
      <xdr:rowOff>91256</xdr:rowOff>
    </xdr:to>
    <xdr:cxnSp macro="">
      <xdr:nvCxnSpPr>
        <xdr:cNvPr id="411" name="直線コネクタ 410"/>
        <xdr:cNvCxnSpPr/>
      </xdr:nvCxnSpPr>
      <xdr:spPr>
        <a:xfrm>
          <a:off x="7861300" y="13209143"/>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7493</xdr:rowOff>
    </xdr:from>
    <xdr:to>
      <xdr:col>41</xdr:col>
      <xdr:colOff>50800</xdr:colOff>
      <xdr:row>78</xdr:row>
      <xdr:rowOff>135147</xdr:rowOff>
    </xdr:to>
    <xdr:cxnSp macro="">
      <xdr:nvCxnSpPr>
        <xdr:cNvPr id="414" name="直線コネクタ 413"/>
        <xdr:cNvCxnSpPr/>
      </xdr:nvCxnSpPr>
      <xdr:spPr>
        <a:xfrm flipV="1">
          <a:off x="6972300" y="13209143"/>
          <a:ext cx="889000" cy="29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90291</xdr:rowOff>
    </xdr:from>
    <xdr:to>
      <xdr:col>55</xdr:col>
      <xdr:colOff>50800</xdr:colOff>
      <xdr:row>79</xdr:row>
      <xdr:rowOff>20441</xdr:rowOff>
    </xdr:to>
    <xdr:sp macro="" textlink="">
      <xdr:nvSpPr>
        <xdr:cNvPr id="424" name="楕円 423"/>
        <xdr:cNvSpPr/>
      </xdr:nvSpPr>
      <xdr:spPr>
        <a:xfrm>
          <a:off x="10426700" y="134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5218</xdr:rowOff>
    </xdr:from>
    <xdr:ext cx="469744" cy="259045"/>
    <xdr:sp macro="" textlink="">
      <xdr:nvSpPr>
        <xdr:cNvPr id="425" name="商工費該当値テキスト"/>
        <xdr:cNvSpPr txBox="1"/>
      </xdr:nvSpPr>
      <xdr:spPr>
        <a:xfrm>
          <a:off x="10528300" y="133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99225</xdr:rowOff>
    </xdr:from>
    <xdr:to>
      <xdr:col>50</xdr:col>
      <xdr:colOff>165100</xdr:colOff>
      <xdr:row>78</xdr:row>
      <xdr:rowOff>29375</xdr:rowOff>
    </xdr:to>
    <xdr:sp macro="" textlink="">
      <xdr:nvSpPr>
        <xdr:cNvPr id="426" name="楕円 425"/>
        <xdr:cNvSpPr/>
      </xdr:nvSpPr>
      <xdr:spPr>
        <a:xfrm>
          <a:off x="9588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20502</xdr:rowOff>
    </xdr:from>
    <xdr:ext cx="534377" cy="259045"/>
    <xdr:sp macro="" textlink="">
      <xdr:nvSpPr>
        <xdr:cNvPr id="427" name="テキスト ボックス 426"/>
        <xdr:cNvSpPr txBox="1"/>
      </xdr:nvSpPr>
      <xdr:spPr>
        <a:xfrm>
          <a:off x="9372111" y="133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40456</xdr:rowOff>
    </xdr:from>
    <xdr:to>
      <xdr:col>46</xdr:col>
      <xdr:colOff>38100</xdr:colOff>
      <xdr:row>77</xdr:row>
      <xdr:rowOff>142056</xdr:rowOff>
    </xdr:to>
    <xdr:sp macro="" textlink="">
      <xdr:nvSpPr>
        <xdr:cNvPr id="428" name="楕円 427"/>
        <xdr:cNvSpPr/>
      </xdr:nvSpPr>
      <xdr:spPr>
        <a:xfrm>
          <a:off x="8699500" y="132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133183</xdr:rowOff>
    </xdr:from>
    <xdr:ext cx="534377" cy="259045"/>
    <xdr:sp macro="" textlink="">
      <xdr:nvSpPr>
        <xdr:cNvPr id="429" name="テキスト ボックス 428"/>
        <xdr:cNvSpPr txBox="1"/>
      </xdr:nvSpPr>
      <xdr:spPr>
        <a:xfrm>
          <a:off x="8483111" y="133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128143</xdr:rowOff>
    </xdr:from>
    <xdr:to>
      <xdr:col>41</xdr:col>
      <xdr:colOff>101600</xdr:colOff>
      <xdr:row>77</xdr:row>
      <xdr:rowOff>58293</xdr:rowOff>
    </xdr:to>
    <xdr:sp macro="" textlink="">
      <xdr:nvSpPr>
        <xdr:cNvPr id="430" name="楕円 429"/>
        <xdr:cNvSpPr/>
      </xdr:nvSpPr>
      <xdr:spPr>
        <a:xfrm>
          <a:off x="7810500" y="131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49420</xdr:rowOff>
    </xdr:from>
    <xdr:ext cx="534377" cy="259045"/>
    <xdr:sp macro="" textlink="">
      <xdr:nvSpPr>
        <xdr:cNvPr id="431" name="テキスト ボックス 430"/>
        <xdr:cNvSpPr txBox="1"/>
      </xdr:nvSpPr>
      <xdr:spPr>
        <a:xfrm>
          <a:off x="7594111" y="132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84347</xdr:rowOff>
    </xdr:from>
    <xdr:to>
      <xdr:col>36</xdr:col>
      <xdr:colOff>165100</xdr:colOff>
      <xdr:row>79</xdr:row>
      <xdr:rowOff>14497</xdr:rowOff>
    </xdr:to>
    <xdr:sp macro="" textlink="">
      <xdr:nvSpPr>
        <xdr:cNvPr id="432" name="楕円 431"/>
        <xdr:cNvSpPr/>
      </xdr:nvSpPr>
      <xdr:spPr>
        <a:xfrm>
          <a:off x="6921500" y="134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5624</xdr:rowOff>
    </xdr:from>
    <xdr:ext cx="469744" cy="259045"/>
    <xdr:sp macro="" textlink="">
      <xdr:nvSpPr>
        <xdr:cNvPr id="433" name="テキスト ボックス 432"/>
        <xdr:cNvSpPr txBox="1"/>
      </xdr:nvSpPr>
      <xdr:spPr>
        <a:xfrm>
          <a:off x="6737428" y="1355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165760</xdr:rowOff>
    </xdr:from>
    <xdr:to>
      <xdr:col>55</xdr:col>
      <xdr:colOff>0</xdr:colOff>
      <xdr:row>96</xdr:row>
      <xdr:rowOff>14300</xdr:rowOff>
    </xdr:to>
    <xdr:cxnSp macro="">
      <xdr:nvCxnSpPr>
        <xdr:cNvPr id="463" name="直線コネクタ 462"/>
        <xdr:cNvCxnSpPr/>
      </xdr:nvCxnSpPr>
      <xdr:spPr>
        <a:xfrm flipV="1">
          <a:off x="9639300" y="16453510"/>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14300</xdr:rowOff>
    </xdr:from>
    <xdr:to>
      <xdr:col>50</xdr:col>
      <xdr:colOff>114300</xdr:colOff>
      <xdr:row>96</xdr:row>
      <xdr:rowOff>31877</xdr:rowOff>
    </xdr:to>
    <xdr:cxnSp macro="">
      <xdr:nvCxnSpPr>
        <xdr:cNvPr id="466" name="直線コネクタ 465"/>
        <xdr:cNvCxnSpPr/>
      </xdr:nvCxnSpPr>
      <xdr:spPr>
        <a:xfrm flipV="1">
          <a:off x="8750300" y="16473500"/>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69875</xdr:rowOff>
    </xdr:from>
    <xdr:to>
      <xdr:col>45</xdr:col>
      <xdr:colOff>177800</xdr:colOff>
      <xdr:row>96</xdr:row>
      <xdr:rowOff>31877</xdr:rowOff>
    </xdr:to>
    <xdr:cxnSp macro="">
      <xdr:nvCxnSpPr>
        <xdr:cNvPr id="469" name="直線コネクタ 468"/>
        <xdr:cNvCxnSpPr/>
      </xdr:nvCxnSpPr>
      <xdr:spPr>
        <a:xfrm>
          <a:off x="7861300" y="16357625"/>
          <a:ext cx="889000" cy="1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69875</xdr:rowOff>
    </xdr:from>
    <xdr:to>
      <xdr:col>41</xdr:col>
      <xdr:colOff>50800</xdr:colOff>
      <xdr:row>95</xdr:row>
      <xdr:rowOff>97079</xdr:rowOff>
    </xdr:to>
    <xdr:cxnSp macro="">
      <xdr:nvCxnSpPr>
        <xdr:cNvPr id="472" name="直線コネクタ 471"/>
        <xdr:cNvCxnSpPr/>
      </xdr:nvCxnSpPr>
      <xdr:spPr>
        <a:xfrm flipV="1">
          <a:off x="6972300" y="16357625"/>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114960</xdr:rowOff>
    </xdr:from>
    <xdr:to>
      <xdr:col>55</xdr:col>
      <xdr:colOff>50800</xdr:colOff>
      <xdr:row>96</xdr:row>
      <xdr:rowOff>45110</xdr:rowOff>
    </xdr:to>
    <xdr:sp macro="" textlink="">
      <xdr:nvSpPr>
        <xdr:cNvPr id="482" name="楕円 481"/>
        <xdr:cNvSpPr/>
      </xdr:nvSpPr>
      <xdr:spPr>
        <a:xfrm>
          <a:off x="104267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137837</xdr:rowOff>
    </xdr:from>
    <xdr:ext cx="534377" cy="259045"/>
    <xdr:sp macro="" textlink="">
      <xdr:nvSpPr>
        <xdr:cNvPr id="483" name="土木費該当値テキスト"/>
        <xdr:cNvSpPr txBox="1"/>
      </xdr:nvSpPr>
      <xdr:spPr>
        <a:xfrm>
          <a:off x="10528300"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134950</xdr:rowOff>
    </xdr:from>
    <xdr:to>
      <xdr:col>50</xdr:col>
      <xdr:colOff>165100</xdr:colOff>
      <xdr:row>96</xdr:row>
      <xdr:rowOff>65100</xdr:rowOff>
    </xdr:to>
    <xdr:sp macro="" textlink="">
      <xdr:nvSpPr>
        <xdr:cNvPr id="484" name="楕円 483"/>
        <xdr:cNvSpPr/>
      </xdr:nvSpPr>
      <xdr:spPr>
        <a:xfrm>
          <a:off x="9588500" y="164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81627</xdr:rowOff>
    </xdr:from>
    <xdr:ext cx="534377" cy="259045"/>
    <xdr:sp macro="" textlink="">
      <xdr:nvSpPr>
        <xdr:cNvPr id="485" name="テキスト ボックス 484"/>
        <xdr:cNvSpPr txBox="1"/>
      </xdr:nvSpPr>
      <xdr:spPr>
        <a:xfrm>
          <a:off x="9372111" y="161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152527</xdr:rowOff>
    </xdr:from>
    <xdr:to>
      <xdr:col>46</xdr:col>
      <xdr:colOff>38100</xdr:colOff>
      <xdr:row>96</xdr:row>
      <xdr:rowOff>82677</xdr:rowOff>
    </xdr:to>
    <xdr:sp macro="" textlink="">
      <xdr:nvSpPr>
        <xdr:cNvPr id="486" name="楕円 485"/>
        <xdr:cNvSpPr/>
      </xdr:nvSpPr>
      <xdr:spPr>
        <a:xfrm>
          <a:off x="86995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99204</xdr:rowOff>
    </xdr:from>
    <xdr:ext cx="534377" cy="259045"/>
    <xdr:sp macro="" textlink="">
      <xdr:nvSpPr>
        <xdr:cNvPr id="487" name="テキスト ボックス 486"/>
        <xdr:cNvSpPr txBox="1"/>
      </xdr:nvSpPr>
      <xdr:spPr>
        <a:xfrm>
          <a:off x="8483111" y="162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19075</xdr:rowOff>
    </xdr:from>
    <xdr:to>
      <xdr:col>41</xdr:col>
      <xdr:colOff>101600</xdr:colOff>
      <xdr:row>95</xdr:row>
      <xdr:rowOff>120675</xdr:rowOff>
    </xdr:to>
    <xdr:sp macro="" textlink="">
      <xdr:nvSpPr>
        <xdr:cNvPr id="488" name="楕円 487"/>
        <xdr:cNvSpPr/>
      </xdr:nvSpPr>
      <xdr:spPr>
        <a:xfrm>
          <a:off x="7810500" y="163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137202</xdr:rowOff>
    </xdr:from>
    <xdr:ext cx="534377" cy="259045"/>
    <xdr:sp macro="" textlink="">
      <xdr:nvSpPr>
        <xdr:cNvPr id="489" name="テキスト ボックス 488"/>
        <xdr:cNvSpPr txBox="1"/>
      </xdr:nvSpPr>
      <xdr:spPr>
        <a:xfrm>
          <a:off x="7594111" y="160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46279</xdr:rowOff>
    </xdr:from>
    <xdr:to>
      <xdr:col>36</xdr:col>
      <xdr:colOff>165100</xdr:colOff>
      <xdr:row>95</xdr:row>
      <xdr:rowOff>147879</xdr:rowOff>
    </xdr:to>
    <xdr:sp macro="" textlink="">
      <xdr:nvSpPr>
        <xdr:cNvPr id="490" name="楕円 489"/>
        <xdr:cNvSpPr/>
      </xdr:nvSpPr>
      <xdr:spPr>
        <a:xfrm>
          <a:off x="6921500" y="163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164406</xdr:rowOff>
    </xdr:from>
    <xdr:ext cx="534377" cy="259045"/>
    <xdr:sp macro="" textlink="">
      <xdr:nvSpPr>
        <xdr:cNvPr id="491" name="テキスト ボックス 490"/>
        <xdr:cNvSpPr txBox="1"/>
      </xdr:nvSpPr>
      <xdr:spPr>
        <a:xfrm>
          <a:off x="6705111" y="161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58645</xdr:rowOff>
    </xdr:from>
    <xdr:to>
      <xdr:col>85</xdr:col>
      <xdr:colOff>127000</xdr:colOff>
      <xdr:row>37</xdr:row>
      <xdr:rowOff>73569</xdr:rowOff>
    </xdr:to>
    <xdr:cxnSp macro="">
      <xdr:nvCxnSpPr>
        <xdr:cNvPr id="523" name="直線コネクタ 522"/>
        <xdr:cNvCxnSpPr/>
      </xdr:nvCxnSpPr>
      <xdr:spPr>
        <a:xfrm flipV="1">
          <a:off x="15481300" y="6402295"/>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57959</xdr:rowOff>
    </xdr:from>
    <xdr:to>
      <xdr:col>81</xdr:col>
      <xdr:colOff>50800</xdr:colOff>
      <xdr:row>37</xdr:row>
      <xdr:rowOff>73569</xdr:rowOff>
    </xdr:to>
    <xdr:cxnSp macro="">
      <xdr:nvCxnSpPr>
        <xdr:cNvPr id="526" name="直線コネクタ 525"/>
        <xdr:cNvCxnSpPr/>
      </xdr:nvCxnSpPr>
      <xdr:spPr>
        <a:xfrm>
          <a:off x="14592300" y="6401609"/>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38006</xdr:rowOff>
    </xdr:from>
    <xdr:to>
      <xdr:col>76</xdr:col>
      <xdr:colOff>114300</xdr:colOff>
      <xdr:row>37</xdr:row>
      <xdr:rowOff>57959</xdr:rowOff>
    </xdr:to>
    <xdr:cxnSp macro="">
      <xdr:nvCxnSpPr>
        <xdr:cNvPr id="529" name="直線コネクタ 528"/>
        <xdr:cNvCxnSpPr/>
      </xdr:nvCxnSpPr>
      <xdr:spPr>
        <a:xfrm>
          <a:off x="13703300" y="5524406"/>
          <a:ext cx="889000" cy="8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38006</xdr:rowOff>
    </xdr:from>
    <xdr:to>
      <xdr:col>71</xdr:col>
      <xdr:colOff>177800</xdr:colOff>
      <xdr:row>34</xdr:row>
      <xdr:rowOff>34740</xdr:rowOff>
    </xdr:to>
    <xdr:cxnSp macro="">
      <xdr:nvCxnSpPr>
        <xdr:cNvPr id="532" name="直線コネクタ 531"/>
        <xdr:cNvCxnSpPr/>
      </xdr:nvCxnSpPr>
      <xdr:spPr>
        <a:xfrm flipV="1">
          <a:off x="12814300" y="5524406"/>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7845</xdr:rowOff>
    </xdr:from>
    <xdr:to>
      <xdr:col>85</xdr:col>
      <xdr:colOff>177800</xdr:colOff>
      <xdr:row>37</xdr:row>
      <xdr:rowOff>109445</xdr:rowOff>
    </xdr:to>
    <xdr:sp macro="" textlink="">
      <xdr:nvSpPr>
        <xdr:cNvPr id="542" name="楕円 541"/>
        <xdr:cNvSpPr/>
      </xdr:nvSpPr>
      <xdr:spPr>
        <a:xfrm>
          <a:off x="16268700" y="6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157722</xdr:rowOff>
    </xdr:from>
    <xdr:ext cx="534377" cy="259045"/>
    <xdr:sp macro="" textlink="">
      <xdr:nvSpPr>
        <xdr:cNvPr id="543" name="消防費該当値テキスト"/>
        <xdr:cNvSpPr txBox="1"/>
      </xdr:nvSpPr>
      <xdr:spPr>
        <a:xfrm>
          <a:off x="16370300" y="63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22769</xdr:rowOff>
    </xdr:from>
    <xdr:to>
      <xdr:col>81</xdr:col>
      <xdr:colOff>101600</xdr:colOff>
      <xdr:row>37</xdr:row>
      <xdr:rowOff>124369</xdr:rowOff>
    </xdr:to>
    <xdr:sp macro="" textlink="">
      <xdr:nvSpPr>
        <xdr:cNvPr id="544" name="楕円 543"/>
        <xdr:cNvSpPr/>
      </xdr:nvSpPr>
      <xdr:spPr>
        <a:xfrm>
          <a:off x="15430500" y="63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115496</xdr:rowOff>
    </xdr:from>
    <xdr:ext cx="534377" cy="259045"/>
    <xdr:sp macro="" textlink="">
      <xdr:nvSpPr>
        <xdr:cNvPr id="545" name="テキスト ボックス 544"/>
        <xdr:cNvSpPr txBox="1"/>
      </xdr:nvSpPr>
      <xdr:spPr>
        <a:xfrm>
          <a:off x="15214111" y="64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7159</xdr:rowOff>
    </xdr:from>
    <xdr:to>
      <xdr:col>76</xdr:col>
      <xdr:colOff>165100</xdr:colOff>
      <xdr:row>37</xdr:row>
      <xdr:rowOff>108759</xdr:rowOff>
    </xdr:to>
    <xdr:sp macro="" textlink="">
      <xdr:nvSpPr>
        <xdr:cNvPr id="546" name="楕円 545"/>
        <xdr:cNvSpPr/>
      </xdr:nvSpPr>
      <xdr:spPr>
        <a:xfrm>
          <a:off x="14541500" y="6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99886</xdr:rowOff>
    </xdr:from>
    <xdr:ext cx="534377" cy="259045"/>
    <xdr:sp macro="" textlink="">
      <xdr:nvSpPr>
        <xdr:cNvPr id="547" name="テキスト ボックス 546"/>
        <xdr:cNvSpPr txBox="1"/>
      </xdr:nvSpPr>
      <xdr:spPr>
        <a:xfrm>
          <a:off x="14325111" y="64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158656</xdr:rowOff>
    </xdr:from>
    <xdr:to>
      <xdr:col>72</xdr:col>
      <xdr:colOff>38100</xdr:colOff>
      <xdr:row>32</xdr:row>
      <xdr:rowOff>88806</xdr:rowOff>
    </xdr:to>
    <xdr:sp macro="" textlink="">
      <xdr:nvSpPr>
        <xdr:cNvPr id="548" name="楕円 547"/>
        <xdr:cNvSpPr/>
      </xdr:nvSpPr>
      <xdr:spPr>
        <a:xfrm>
          <a:off x="13652500" y="5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105333</xdr:rowOff>
    </xdr:from>
    <xdr:ext cx="534377" cy="259045"/>
    <xdr:sp macro="" textlink="">
      <xdr:nvSpPr>
        <xdr:cNvPr id="549" name="テキスト ボックス 548"/>
        <xdr:cNvSpPr txBox="1"/>
      </xdr:nvSpPr>
      <xdr:spPr>
        <a:xfrm>
          <a:off x="13436111" y="52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155390</xdr:rowOff>
    </xdr:from>
    <xdr:to>
      <xdr:col>67</xdr:col>
      <xdr:colOff>101600</xdr:colOff>
      <xdr:row>34</xdr:row>
      <xdr:rowOff>85540</xdr:rowOff>
    </xdr:to>
    <xdr:sp macro="" textlink="">
      <xdr:nvSpPr>
        <xdr:cNvPr id="550" name="楕円 549"/>
        <xdr:cNvSpPr/>
      </xdr:nvSpPr>
      <xdr:spPr>
        <a:xfrm>
          <a:off x="12763500" y="58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102067</xdr:rowOff>
    </xdr:from>
    <xdr:ext cx="534377" cy="259045"/>
    <xdr:sp macro="" textlink="">
      <xdr:nvSpPr>
        <xdr:cNvPr id="551" name="テキスト ボックス 550"/>
        <xdr:cNvSpPr txBox="1"/>
      </xdr:nvSpPr>
      <xdr:spPr>
        <a:xfrm>
          <a:off x="12547111" y="55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75781</xdr:rowOff>
    </xdr:from>
    <xdr:to>
      <xdr:col>85</xdr:col>
      <xdr:colOff>127000</xdr:colOff>
      <xdr:row>55</xdr:row>
      <xdr:rowOff>160325</xdr:rowOff>
    </xdr:to>
    <xdr:cxnSp macro="">
      <xdr:nvCxnSpPr>
        <xdr:cNvPr id="581" name="直線コネクタ 580"/>
        <xdr:cNvCxnSpPr/>
      </xdr:nvCxnSpPr>
      <xdr:spPr>
        <a:xfrm flipV="1">
          <a:off x="15481300" y="9505531"/>
          <a:ext cx="8382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162522</xdr:rowOff>
    </xdr:from>
    <xdr:to>
      <xdr:col>81</xdr:col>
      <xdr:colOff>50800</xdr:colOff>
      <xdr:row>55</xdr:row>
      <xdr:rowOff>160325</xdr:rowOff>
    </xdr:to>
    <xdr:cxnSp macro="">
      <xdr:nvCxnSpPr>
        <xdr:cNvPr id="584" name="直線コネクタ 583"/>
        <xdr:cNvCxnSpPr/>
      </xdr:nvCxnSpPr>
      <xdr:spPr>
        <a:xfrm>
          <a:off x="14592300" y="9077922"/>
          <a:ext cx="889000" cy="5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162522</xdr:rowOff>
    </xdr:from>
    <xdr:to>
      <xdr:col>76</xdr:col>
      <xdr:colOff>114300</xdr:colOff>
      <xdr:row>54</xdr:row>
      <xdr:rowOff>17094</xdr:rowOff>
    </xdr:to>
    <xdr:cxnSp macro="">
      <xdr:nvCxnSpPr>
        <xdr:cNvPr id="587" name="直線コネクタ 586"/>
        <xdr:cNvCxnSpPr/>
      </xdr:nvCxnSpPr>
      <xdr:spPr>
        <a:xfrm flipV="1">
          <a:off x="13703300" y="9077922"/>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17094</xdr:rowOff>
    </xdr:from>
    <xdr:to>
      <xdr:col>71</xdr:col>
      <xdr:colOff>177800</xdr:colOff>
      <xdr:row>56</xdr:row>
      <xdr:rowOff>103860</xdr:rowOff>
    </xdr:to>
    <xdr:cxnSp macro="">
      <xdr:nvCxnSpPr>
        <xdr:cNvPr id="590" name="直線コネクタ 589"/>
        <xdr:cNvCxnSpPr/>
      </xdr:nvCxnSpPr>
      <xdr:spPr>
        <a:xfrm flipV="1">
          <a:off x="12814300" y="9275394"/>
          <a:ext cx="889000" cy="4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24981</xdr:rowOff>
    </xdr:from>
    <xdr:to>
      <xdr:col>85</xdr:col>
      <xdr:colOff>177800</xdr:colOff>
      <xdr:row>55</xdr:row>
      <xdr:rowOff>126581</xdr:rowOff>
    </xdr:to>
    <xdr:sp macro="" textlink="">
      <xdr:nvSpPr>
        <xdr:cNvPr id="600" name="楕円 599"/>
        <xdr:cNvSpPr/>
      </xdr:nvSpPr>
      <xdr:spPr>
        <a:xfrm>
          <a:off x="16268700" y="9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47858</xdr:rowOff>
    </xdr:from>
    <xdr:ext cx="534377" cy="259045"/>
    <xdr:sp macro="" textlink="">
      <xdr:nvSpPr>
        <xdr:cNvPr id="601" name="教育費該当値テキスト"/>
        <xdr:cNvSpPr txBox="1"/>
      </xdr:nvSpPr>
      <xdr:spPr>
        <a:xfrm>
          <a:off x="16370300" y="9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109525</xdr:rowOff>
    </xdr:from>
    <xdr:to>
      <xdr:col>81</xdr:col>
      <xdr:colOff>101600</xdr:colOff>
      <xdr:row>56</xdr:row>
      <xdr:rowOff>39675</xdr:rowOff>
    </xdr:to>
    <xdr:sp macro="" textlink="">
      <xdr:nvSpPr>
        <xdr:cNvPr id="602" name="楕円 601"/>
        <xdr:cNvSpPr/>
      </xdr:nvSpPr>
      <xdr:spPr>
        <a:xfrm>
          <a:off x="15430500" y="95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56202</xdr:rowOff>
    </xdr:from>
    <xdr:ext cx="534377" cy="259045"/>
    <xdr:sp macro="" textlink="">
      <xdr:nvSpPr>
        <xdr:cNvPr id="603" name="テキスト ボックス 602"/>
        <xdr:cNvSpPr txBox="1"/>
      </xdr:nvSpPr>
      <xdr:spPr>
        <a:xfrm>
          <a:off x="15214111" y="93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111722</xdr:rowOff>
    </xdr:from>
    <xdr:to>
      <xdr:col>76</xdr:col>
      <xdr:colOff>165100</xdr:colOff>
      <xdr:row>53</xdr:row>
      <xdr:rowOff>41872</xdr:rowOff>
    </xdr:to>
    <xdr:sp macro="" textlink="">
      <xdr:nvSpPr>
        <xdr:cNvPr id="604" name="楕円 603"/>
        <xdr:cNvSpPr/>
      </xdr:nvSpPr>
      <xdr:spPr>
        <a:xfrm>
          <a:off x="14541500" y="90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58399</xdr:rowOff>
    </xdr:from>
    <xdr:ext cx="599010" cy="259045"/>
    <xdr:sp macro="" textlink="">
      <xdr:nvSpPr>
        <xdr:cNvPr id="605" name="テキスト ボックス 604"/>
        <xdr:cNvSpPr txBox="1"/>
      </xdr:nvSpPr>
      <xdr:spPr>
        <a:xfrm>
          <a:off x="14292795" y="88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137744</xdr:rowOff>
    </xdr:from>
    <xdr:to>
      <xdr:col>72</xdr:col>
      <xdr:colOff>38100</xdr:colOff>
      <xdr:row>54</xdr:row>
      <xdr:rowOff>67894</xdr:rowOff>
    </xdr:to>
    <xdr:sp macro="" textlink="">
      <xdr:nvSpPr>
        <xdr:cNvPr id="606" name="楕円 605"/>
        <xdr:cNvSpPr/>
      </xdr:nvSpPr>
      <xdr:spPr>
        <a:xfrm>
          <a:off x="13652500" y="92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84421</xdr:rowOff>
    </xdr:from>
    <xdr:ext cx="534377" cy="259045"/>
    <xdr:sp macro="" textlink="">
      <xdr:nvSpPr>
        <xdr:cNvPr id="607" name="テキスト ボックス 606"/>
        <xdr:cNvSpPr txBox="1"/>
      </xdr:nvSpPr>
      <xdr:spPr>
        <a:xfrm>
          <a:off x="13436111" y="89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53060</xdr:rowOff>
    </xdr:from>
    <xdr:to>
      <xdr:col>67</xdr:col>
      <xdr:colOff>101600</xdr:colOff>
      <xdr:row>56</xdr:row>
      <xdr:rowOff>154660</xdr:rowOff>
    </xdr:to>
    <xdr:sp macro="" textlink="">
      <xdr:nvSpPr>
        <xdr:cNvPr id="608" name="楕円 607"/>
        <xdr:cNvSpPr/>
      </xdr:nvSpPr>
      <xdr:spPr>
        <a:xfrm>
          <a:off x="12763500" y="9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171187</xdr:rowOff>
    </xdr:from>
    <xdr:ext cx="534377" cy="259045"/>
    <xdr:sp macro="" textlink="">
      <xdr:nvSpPr>
        <xdr:cNvPr id="609" name="テキスト ボックス 608"/>
        <xdr:cNvSpPr txBox="1"/>
      </xdr:nvSpPr>
      <xdr:spPr>
        <a:xfrm>
          <a:off x="12547111" y="94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52843</xdr:rowOff>
    </xdr:from>
    <xdr:to>
      <xdr:col>85</xdr:col>
      <xdr:colOff>127000</xdr:colOff>
      <xdr:row>79</xdr:row>
      <xdr:rowOff>82398</xdr:rowOff>
    </xdr:to>
    <xdr:cxnSp macro="">
      <xdr:nvCxnSpPr>
        <xdr:cNvPr id="640" name="直線コネクタ 639"/>
        <xdr:cNvCxnSpPr/>
      </xdr:nvCxnSpPr>
      <xdr:spPr>
        <a:xfrm flipV="1">
          <a:off x="15481300" y="13597393"/>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66570</xdr:rowOff>
    </xdr:from>
    <xdr:to>
      <xdr:col>81</xdr:col>
      <xdr:colOff>50800</xdr:colOff>
      <xdr:row>79</xdr:row>
      <xdr:rowOff>82398</xdr:rowOff>
    </xdr:to>
    <xdr:cxnSp macro="">
      <xdr:nvCxnSpPr>
        <xdr:cNvPr id="643" name="直線コネクタ 642"/>
        <xdr:cNvCxnSpPr/>
      </xdr:nvCxnSpPr>
      <xdr:spPr>
        <a:xfrm>
          <a:off x="14592300" y="13611120"/>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49533</xdr:rowOff>
    </xdr:from>
    <xdr:to>
      <xdr:col>76</xdr:col>
      <xdr:colOff>114300</xdr:colOff>
      <xdr:row>79</xdr:row>
      <xdr:rowOff>66570</xdr:rowOff>
    </xdr:to>
    <xdr:cxnSp macro="">
      <xdr:nvCxnSpPr>
        <xdr:cNvPr id="646" name="直線コネクタ 645"/>
        <xdr:cNvCxnSpPr/>
      </xdr:nvCxnSpPr>
      <xdr:spPr>
        <a:xfrm>
          <a:off x="13703300" y="13594083"/>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49533</xdr:rowOff>
    </xdr:from>
    <xdr:to>
      <xdr:col>71</xdr:col>
      <xdr:colOff>177800</xdr:colOff>
      <xdr:row>79</xdr:row>
      <xdr:rowOff>74321</xdr:rowOff>
    </xdr:to>
    <xdr:cxnSp macro="">
      <xdr:nvCxnSpPr>
        <xdr:cNvPr id="649" name="直線コネクタ 648"/>
        <xdr:cNvCxnSpPr/>
      </xdr:nvCxnSpPr>
      <xdr:spPr>
        <a:xfrm flipV="1">
          <a:off x="12814300" y="13594083"/>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2043</xdr:rowOff>
    </xdr:from>
    <xdr:to>
      <xdr:col>85</xdr:col>
      <xdr:colOff>177800</xdr:colOff>
      <xdr:row>79</xdr:row>
      <xdr:rowOff>103643</xdr:rowOff>
    </xdr:to>
    <xdr:sp macro="" textlink="">
      <xdr:nvSpPr>
        <xdr:cNvPr id="659" name="楕円 658"/>
        <xdr:cNvSpPr/>
      </xdr:nvSpPr>
      <xdr:spPr>
        <a:xfrm>
          <a:off x="16268700" y="135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469744" cy="259045"/>
    <xdr:sp macro="" textlink="">
      <xdr:nvSpPr>
        <xdr:cNvPr id="660" name="災害復旧費該当値テキスト"/>
        <xdr:cNvSpPr txBox="1"/>
      </xdr:nvSpPr>
      <xdr:spPr>
        <a:xfrm>
          <a:off x="16370300" y="135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31598</xdr:rowOff>
    </xdr:from>
    <xdr:to>
      <xdr:col>81</xdr:col>
      <xdr:colOff>101600</xdr:colOff>
      <xdr:row>79</xdr:row>
      <xdr:rowOff>133198</xdr:rowOff>
    </xdr:to>
    <xdr:sp macro="" textlink="">
      <xdr:nvSpPr>
        <xdr:cNvPr id="661" name="楕円 660"/>
        <xdr:cNvSpPr/>
      </xdr:nvSpPr>
      <xdr:spPr>
        <a:xfrm>
          <a:off x="15430500" y="135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124325</xdr:rowOff>
    </xdr:from>
    <xdr:ext cx="469744" cy="259045"/>
    <xdr:sp macro="" textlink="">
      <xdr:nvSpPr>
        <xdr:cNvPr id="662" name="テキスト ボックス 661"/>
        <xdr:cNvSpPr txBox="1"/>
      </xdr:nvSpPr>
      <xdr:spPr>
        <a:xfrm>
          <a:off x="15246428" y="136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15770</xdr:rowOff>
    </xdr:from>
    <xdr:to>
      <xdr:col>76</xdr:col>
      <xdr:colOff>165100</xdr:colOff>
      <xdr:row>79</xdr:row>
      <xdr:rowOff>117370</xdr:rowOff>
    </xdr:to>
    <xdr:sp macro="" textlink="">
      <xdr:nvSpPr>
        <xdr:cNvPr id="663" name="楕円 662"/>
        <xdr:cNvSpPr/>
      </xdr:nvSpPr>
      <xdr:spPr>
        <a:xfrm>
          <a:off x="14541500" y="13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108497</xdr:rowOff>
    </xdr:from>
    <xdr:ext cx="469744" cy="259045"/>
    <xdr:sp macro="" textlink="">
      <xdr:nvSpPr>
        <xdr:cNvPr id="664" name="テキスト ボックス 663"/>
        <xdr:cNvSpPr txBox="1"/>
      </xdr:nvSpPr>
      <xdr:spPr>
        <a:xfrm>
          <a:off x="14357428" y="1365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170183</xdr:rowOff>
    </xdr:from>
    <xdr:to>
      <xdr:col>72</xdr:col>
      <xdr:colOff>38100</xdr:colOff>
      <xdr:row>79</xdr:row>
      <xdr:rowOff>100333</xdr:rowOff>
    </xdr:to>
    <xdr:sp macro="" textlink="">
      <xdr:nvSpPr>
        <xdr:cNvPr id="665" name="楕円 664"/>
        <xdr:cNvSpPr/>
      </xdr:nvSpPr>
      <xdr:spPr>
        <a:xfrm>
          <a:off x="13652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91460</xdr:rowOff>
    </xdr:from>
    <xdr:ext cx="469744" cy="259045"/>
    <xdr:sp macro="" textlink="">
      <xdr:nvSpPr>
        <xdr:cNvPr id="666" name="テキスト ボックス 665"/>
        <xdr:cNvSpPr txBox="1"/>
      </xdr:nvSpPr>
      <xdr:spPr>
        <a:xfrm>
          <a:off x="13468428"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23521</xdr:rowOff>
    </xdr:from>
    <xdr:to>
      <xdr:col>67</xdr:col>
      <xdr:colOff>101600</xdr:colOff>
      <xdr:row>79</xdr:row>
      <xdr:rowOff>125121</xdr:rowOff>
    </xdr:to>
    <xdr:sp macro="" textlink="">
      <xdr:nvSpPr>
        <xdr:cNvPr id="667" name="楕円 666"/>
        <xdr:cNvSpPr/>
      </xdr:nvSpPr>
      <xdr:spPr>
        <a:xfrm>
          <a:off x="12763500" y="135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116248</xdr:rowOff>
    </xdr:from>
    <xdr:ext cx="469744" cy="259045"/>
    <xdr:sp macro="" textlink="">
      <xdr:nvSpPr>
        <xdr:cNvPr id="668" name="テキスト ボックス 667"/>
        <xdr:cNvSpPr txBox="1"/>
      </xdr:nvSpPr>
      <xdr:spPr>
        <a:xfrm>
          <a:off x="12579428" y="136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147137</xdr:rowOff>
    </xdr:from>
    <xdr:to>
      <xdr:col>85</xdr:col>
      <xdr:colOff>127000</xdr:colOff>
      <xdr:row>95</xdr:row>
      <xdr:rowOff>163223</xdr:rowOff>
    </xdr:to>
    <xdr:cxnSp macro="">
      <xdr:nvCxnSpPr>
        <xdr:cNvPr id="697" name="直線コネクタ 696"/>
        <xdr:cNvCxnSpPr/>
      </xdr:nvCxnSpPr>
      <xdr:spPr>
        <a:xfrm flipV="1">
          <a:off x="15481300" y="164348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163223</xdr:rowOff>
    </xdr:from>
    <xdr:to>
      <xdr:col>81</xdr:col>
      <xdr:colOff>50800</xdr:colOff>
      <xdr:row>96</xdr:row>
      <xdr:rowOff>34612</xdr:rowOff>
    </xdr:to>
    <xdr:cxnSp macro="">
      <xdr:nvCxnSpPr>
        <xdr:cNvPr id="700" name="直線コネクタ 699"/>
        <xdr:cNvCxnSpPr/>
      </xdr:nvCxnSpPr>
      <xdr:spPr>
        <a:xfrm flipV="1">
          <a:off x="14592300" y="16450973"/>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34612</xdr:rowOff>
    </xdr:from>
    <xdr:to>
      <xdr:col>76</xdr:col>
      <xdr:colOff>114300</xdr:colOff>
      <xdr:row>96</xdr:row>
      <xdr:rowOff>105197</xdr:rowOff>
    </xdr:to>
    <xdr:cxnSp macro="">
      <xdr:nvCxnSpPr>
        <xdr:cNvPr id="703" name="直線コネクタ 702"/>
        <xdr:cNvCxnSpPr/>
      </xdr:nvCxnSpPr>
      <xdr:spPr>
        <a:xfrm flipV="1">
          <a:off x="13703300" y="16493812"/>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105197</xdr:rowOff>
    </xdr:from>
    <xdr:to>
      <xdr:col>71</xdr:col>
      <xdr:colOff>177800</xdr:colOff>
      <xdr:row>96</xdr:row>
      <xdr:rowOff>109990</xdr:rowOff>
    </xdr:to>
    <xdr:cxnSp macro="">
      <xdr:nvCxnSpPr>
        <xdr:cNvPr id="706" name="直線コネクタ 705"/>
        <xdr:cNvCxnSpPr/>
      </xdr:nvCxnSpPr>
      <xdr:spPr>
        <a:xfrm flipV="1">
          <a:off x="12814300" y="16564397"/>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96337</xdr:rowOff>
    </xdr:from>
    <xdr:to>
      <xdr:col>85</xdr:col>
      <xdr:colOff>177800</xdr:colOff>
      <xdr:row>96</xdr:row>
      <xdr:rowOff>26487</xdr:rowOff>
    </xdr:to>
    <xdr:sp macro="" textlink="">
      <xdr:nvSpPr>
        <xdr:cNvPr id="716" name="楕円 715"/>
        <xdr:cNvSpPr/>
      </xdr:nvSpPr>
      <xdr:spPr>
        <a:xfrm>
          <a:off x="16268700" y="1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119214</xdr:rowOff>
    </xdr:from>
    <xdr:ext cx="534377" cy="259045"/>
    <xdr:sp macro="" textlink="">
      <xdr:nvSpPr>
        <xdr:cNvPr id="717" name="公債費該当値テキスト"/>
        <xdr:cNvSpPr txBox="1"/>
      </xdr:nvSpPr>
      <xdr:spPr>
        <a:xfrm>
          <a:off x="16370300" y="16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112423</xdr:rowOff>
    </xdr:from>
    <xdr:to>
      <xdr:col>81</xdr:col>
      <xdr:colOff>101600</xdr:colOff>
      <xdr:row>96</xdr:row>
      <xdr:rowOff>42573</xdr:rowOff>
    </xdr:to>
    <xdr:sp macro="" textlink="">
      <xdr:nvSpPr>
        <xdr:cNvPr id="718" name="楕円 717"/>
        <xdr:cNvSpPr/>
      </xdr:nvSpPr>
      <xdr:spPr>
        <a:xfrm>
          <a:off x="15430500" y="164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59100</xdr:rowOff>
    </xdr:from>
    <xdr:ext cx="534377" cy="259045"/>
    <xdr:sp macro="" textlink="">
      <xdr:nvSpPr>
        <xdr:cNvPr id="719" name="テキスト ボックス 718"/>
        <xdr:cNvSpPr txBox="1"/>
      </xdr:nvSpPr>
      <xdr:spPr>
        <a:xfrm>
          <a:off x="15214111" y="161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155262</xdr:rowOff>
    </xdr:from>
    <xdr:to>
      <xdr:col>76</xdr:col>
      <xdr:colOff>165100</xdr:colOff>
      <xdr:row>96</xdr:row>
      <xdr:rowOff>85412</xdr:rowOff>
    </xdr:to>
    <xdr:sp macro="" textlink="">
      <xdr:nvSpPr>
        <xdr:cNvPr id="720" name="楕円 719"/>
        <xdr:cNvSpPr/>
      </xdr:nvSpPr>
      <xdr:spPr>
        <a:xfrm>
          <a:off x="14541500" y="164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101939</xdr:rowOff>
    </xdr:from>
    <xdr:ext cx="534377" cy="259045"/>
    <xdr:sp macro="" textlink="">
      <xdr:nvSpPr>
        <xdr:cNvPr id="721" name="テキスト ボックス 720"/>
        <xdr:cNvSpPr txBox="1"/>
      </xdr:nvSpPr>
      <xdr:spPr>
        <a:xfrm>
          <a:off x="14325111" y="162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54397</xdr:rowOff>
    </xdr:from>
    <xdr:to>
      <xdr:col>72</xdr:col>
      <xdr:colOff>38100</xdr:colOff>
      <xdr:row>96</xdr:row>
      <xdr:rowOff>155997</xdr:rowOff>
    </xdr:to>
    <xdr:sp macro="" textlink="">
      <xdr:nvSpPr>
        <xdr:cNvPr id="722" name="楕円 721"/>
        <xdr:cNvSpPr/>
      </xdr:nvSpPr>
      <xdr:spPr>
        <a:xfrm>
          <a:off x="13652500" y="165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1074</xdr:rowOff>
    </xdr:from>
    <xdr:ext cx="534377" cy="259045"/>
    <xdr:sp macro="" textlink="">
      <xdr:nvSpPr>
        <xdr:cNvPr id="723" name="テキスト ボックス 722"/>
        <xdr:cNvSpPr txBox="1"/>
      </xdr:nvSpPr>
      <xdr:spPr>
        <a:xfrm>
          <a:off x="13436111" y="162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59190</xdr:rowOff>
    </xdr:from>
    <xdr:to>
      <xdr:col>67</xdr:col>
      <xdr:colOff>101600</xdr:colOff>
      <xdr:row>96</xdr:row>
      <xdr:rowOff>160790</xdr:rowOff>
    </xdr:to>
    <xdr:sp macro="" textlink="">
      <xdr:nvSpPr>
        <xdr:cNvPr id="724" name="楕円 723"/>
        <xdr:cNvSpPr/>
      </xdr:nvSpPr>
      <xdr:spPr>
        <a:xfrm>
          <a:off x="12763500" y="16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5867</xdr:rowOff>
    </xdr:from>
    <xdr:ext cx="534377" cy="259045"/>
    <xdr:sp macro="" textlink="">
      <xdr:nvSpPr>
        <xdr:cNvPr id="725" name="テキスト ボックス 724"/>
        <xdr:cNvSpPr txBox="1"/>
      </xdr:nvSpPr>
      <xdr:spPr>
        <a:xfrm>
          <a:off x="12547111" y="162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年度より新庁舎完成に伴い議場システム費の利用料などの増加により類似団体平均値よりも高い値で推移している。今年度に関しては議員期末手当の上昇により</a:t>
          </a:r>
          <a:r>
            <a:rPr kumimoji="1" lang="en-US" altLang="ja-JP" sz="1100">
              <a:latin typeface="ＭＳ Ｐゴシック" panose="020B0600070205080204" pitchFamily="50" charset="-128"/>
              <a:ea typeface="ＭＳ Ｐゴシック" panose="020B0600070205080204" pitchFamily="50" charset="-128"/>
            </a:rPr>
            <a:t>574</a:t>
          </a:r>
          <a:r>
            <a:rPr kumimoji="1" lang="ja-JP" altLang="en-US" sz="1100">
              <a:latin typeface="ＭＳ Ｐゴシック" panose="020B0600070205080204" pitchFamily="50" charset="-128"/>
              <a:ea typeface="ＭＳ Ｐゴシック" panose="020B0600070205080204" pitchFamily="50" charset="-128"/>
            </a:rPr>
            <a:t>円の増加となった。衛生費は令和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年度からリサイクル施設の火災による施設修繕により増加しているが今年度で完了したため次年度からは類似団体平均値程度に減少すると想定される。農林水産業費は森林作業道開設工事の完了等に伴い</a:t>
          </a:r>
          <a:r>
            <a:rPr kumimoji="1" lang="en-US" altLang="ja-JP" sz="1100">
              <a:latin typeface="ＭＳ Ｐゴシック" panose="020B0600070205080204" pitchFamily="50" charset="-128"/>
              <a:ea typeface="ＭＳ Ｐゴシック" panose="020B0600070205080204" pitchFamily="50" charset="-128"/>
            </a:rPr>
            <a:t>8,257</a:t>
          </a:r>
          <a:r>
            <a:rPr kumimoji="1" lang="ja-JP" altLang="en-US" sz="1100">
              <a:latin typeface="ＭＳ Ｐゴシック" panose="020B0600070205080204" pitchFamily="50" charset="-128"/>
              <a:ea typeface="ＭＳ Ｐゴシック" panose="020B0600070205080204" pitchFamily="50" charset="-128"/>
            </a:rPr>
            <a:t>円減少したが、慢性的に類似団体平均値よりも高い値で推移している。これは、山間部に谷が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つあることや海に面しているといった、抱える分野が多く行政効率が悪い地理的要因が考えられる。教育費については図書館整備事業等により</a:t>
          </a:r>
          <a:r>
            <a:rPr kumimoji="1" lang="en-US" altLang="ja-JP" sz="1100">
              <a:latin typeface="ＭＳ Ｐゴシック" panose="020B0600070205080204" pitchFamily="50" charset="-128"/>
              <a:ea typeface="ＭＳ Ｐゴシック" panose="020B0600070205080204" pitchFamily="50" charset="-128"/>
            </a:rPr>
            <a:t>6,657</a:t>
          </a:r>
          <a:r>
            <a:rPr kumimoji="1" lang="ja-JP" altLang="en-US" sz="1100">
              <a:latin typeface="ＭＳ Ｐゴシック" panose="020B0600070205080204" pitchFamily="50" charset="-128"/>
              <a:ea typeface="ＭＳ Ｐゴシック" panose="020B0600070205080204" pitchFamily="50" charset="-128"/>
            </a:rPr>
            <a:t>円増加した。今後も図書館整備事業や小中一体型建設事業が開始されるため今後も上昇することが推定される。小中一体型建設事業については統廃合を伴うものであり長期的にはスケールメリットを活かした削減が期待できる。公債費は合併特例事業債や過疎対策事業債の元金据置期間終了に伴う元金償還開始等により</a:t>
          </a:r>
          <a:r>
            <a:rPr kumimoji="1" lang="en-US" altLang="ja-JP" sz="1100">
              <a:latin typeface="ＭＳ Ｐゴシック" panose="020B0600070205080204" pitchFamily="50" charset="-128"/>
              <a:ea typeface="ＭＳ Ｐゴシック" panose="020B0600070205080204" pitchFamily="50" charset="-128"/>
            </a:rPr>
            <a:t>2,111</a:t>
          </a:r>
          <a:r>
            <a:rPr kumimoji="1" lang="ja-JP" altLang="en-US" sz="1100">
              <a:latin typeface="ＭＳ Ｐゴシック" panose="020B0600070205080204" pitchFamily="50" charset="-128"/>
              <a:ea typeface="ＭＳ Ｐゴシック" panose="020B0600070205080204" pitchFamily="50" charset="-128"/>
            </a:rPr>
            <a:t>円の増加となった。今後も図書館整備事業や小中一体型建設事業などの大型事業により公債費の増加が見込まれる。繰上償還や借換を行うことや事業の見直しにより地方債の発行を抑制することで改善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ゴシック" pitchFamily="49" charset="-128"/>
              <a:ea typeface="ＭＳ ゴシック" pitchFamily="49" charset="-128"/>
            </a:rPr>
            <a:t>実質単年度収支は昨年の赤字から黒字に転じた。これは繰越事業に係る財源が▲</a:t>
          </a:r>
          <a:r>
            <a:rPr kumimoji="1" lang="en-US" altLang="ja-JP" sz="1100">
              <a:latin typeface="ＭＳ ゴシック" pitchFamily="49" charset="-128"/>
              <a:ea typeface="ＭＳ ゴシック" pitchFamily="49" charset="-128"/>
            </a:rPr>
            <a:t>218</a:t>
          </a:r>
          <a:r>
            <a:rPr kumimoji="1" lang="ja-JP" altLang="en-US" sz="1100">
              <a:latin typeface="ＭＳ ゴシック" pitchFamily="49" charset="-128"/>
              <a:ea typeface="ＭＳ ゴシック" pitchFamily="49" charset="-128"/>
            </a:rPr>
            <a:t>百万円であることが要因である。これに伴い実質収支額比も</a:t>
          </a:r>
          <a:r>
            <a:rPr kumimoji="1" lang="en-US" altLang="ja-JP" sz="1100">
              <a:latin typeface="ＭＳ ゴシック" pitchFamily="49" charset="-128"/>
              <a:ea typeface="ＭＳ ゴシック" pitchFamily="49" charset="-128"/>
            </a:rPr>
            <a:t>2.83</a:t>
          </a:r>
          <a:r>
            <a:rPr kumimoji="1" lang="ja-JP" altLang="en-US" sz="1100">
              <a:latin typeface="ＭＳ ゴシック" pitchFamily="49" charset="-128"/>
              <a:ea typeface="ＭＳ ゴシック" pitchFamily="49" charset="-128"/>
            </a:rPr>
            <a:t>ポイント増加している。そのため、これらの好転は一時的なものであると考えられる。行財政改革を着手し持続可能なまちづくりを目指し、実質単年度収支の安定的な黒字化を図りたい。</a:t>
          </a:r>
          <a:endParaRPr kumimoji="1" lang="en-US" altLang="ja-JP" sz="1100">
            <a:latin typeface="ＭＳ ゴシック" pitchFamily="49" charset="-128"/>
            <a:ea typeface="ＭＳ ゴシック" pitchFamily="49" charset="-128"/>
          </a:endParaRPr>
        </a:p>
        <a:p>
          <a:pPr algn="just"/>
          <a:r>
            <a:rPr kumimoji="1" lang="ja-JP" altLang="en-US" sz="1100">
              <a:latin typeface="ＭＳ ゴシック" pitchFamily="49" charset="-128"/>
              <a:ea typeface="ＭＳ ゴシック" pitchFamily="49" charset="-128"/>
            </a:rPr>
            <a:t>財政調整基金残高については、取崩は行っておらず運用利子のみの積立を行ったため微増となったが、普通交付税再算定に係る基準材需要額の増加が今年度の方が多く標準財政規模の増加の影響が大きかったためである。老朽化施設が多く、今後統廃合の必要があるため将来に備えて積立を行い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住宅新築資金等貸付事業特別会計は赤字となっているが、毎年度増加傾向にあり、今年度に関しては昨年度よりも</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増加している。これは貸付金の徴収業務に注力している成果である。霊園事業特別会計は、事務処理の誤りにより今年度赤字に転じてしまった。今後はこのようなことがないように組織内のチェック体制を見直し改善を図る。下水道事業会計は、例年黒字であるため純利益が増加している。一般会計は翌年度に繰り越すべき財源が減少したことにより</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ポイント増加した。そのため単年度収支が増加となった。今後も事業を行う際は必要性や財源の確保に注力し、長期的な費用対効果を考慮することで収支の更なる改善に努めたい。水道事業会計は事業の増加に伴い消費税納付額が減少したことなどにより</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ポイント増加した。国民健康保険特別会計と後期高齢者医療特別会計は、新型コロナウイルス感染症が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類感染症から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類感染症に移行したことにより保険者負担が増加した。また、団塊の世代が後期高齢者医療保険に推移しているため、健康事業に注力し健康寿命を延ばす施策をすることで医療費の削減に努めたい。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借入に関しては地方交付税算入の優位な地方債を活用し、実質公債費の抑制に努めている。今年度は償還終了による元利償還金の減少よりも、小学校建設事業や小学校の空調整備に係る過疎対策事業債や道路改良事業に係る合併特例事業債の元金据置期間終了による元金償還開始による増加が上回ったため、元利償還金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百万円の増加となった。それに伴い算入公債費等は元利償還金の増加を上回る</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百万円の増加となり、実質公債費率の分子は</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減少となった。今後、大型事業に係る元金据置期間中の公債費が控えていることや、老朽化施設の統廃合が控えているため、実質公債費比率の増加が見込まれる。大型事業については後年度への負担が伴うものであるため、その必要性や課税の平準化とのバランスを考慮し、急激な人口減少が予想される中で、過度な後年度負担にならないように抑制を図ら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200">
              <a:latin typeface="ＭＳ ゴシック" pitchFamily="49" charset="-128"/>
              <a:ea typeface="ＭＳ ゴシック" pitchFamily="49" charset="-128"/>
            </a:rPr>
            <a:t>将来負担額について、一般会計等に係る地方債の現在高は昨年度よりも</a:t>
          </a:r>
          <a:r>
            <a:rPr kumimoji="1" lang="en-US" altLang="ja-JP" sz="1200">
              <a:latin typeface="ＭＳ ゴシック" pitchFamily="49" charset="-128"/>
              <a:ea typeface="ＭＳ ゴシック" pitchFamily="49" charset="-128"/>
            </a:rPr>
            <a:t>653</a:t>
          </a:r>
          <a:r>
            <a:rPr kumimoji="1" lang="ja-JP" altLang="en-US" sz="1200">
              <a:latin typeface="ＭＳ ゴシック" pitchFamily="49" charset="-128"/>
              <a:ea typeface="ＭＳ ゴシック" pitchFamily="49" charset="-128"/>
            </a:rPr>
            <a:t>百万円減少している。主な要因は臨時財政対策債の新規発行額</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百万円に対し元金償還額が</a:t>
          </a:r>
          <a:r>
            <a:rPr kumimoji="1" lang="en-US" altLang="ja-JP" sz="1200">
              <a:latin typeface="ＭＳ ゴシック" pitchFamily="49" charset="-128"/>
              <a:ea typeface="ＭＳ ゴシック" pitchFamily="49" charset="-128"/>
            </a:rPr>
            <a:t>418</a:t>
          </a:r>
          <a:r>
            <a:rPr kumimoji="1" lang="ja-JP" altLang="en-US" sz="1200">
              <a:latin typeface="ＭＳ ゴシック" pitchFamily="49" charset="-128"/>
              <a:ea typeface="ＭＳ ゴシック" pitchFamily="49" charset="-128"/>
            </a:rPr>
            <a:t>百万円であったため地方債残高が</a:t>
          </a:r>
          <a:r>
            <a:rPr kumimoji="1" lang="en-US" altLang="ja-JP" sz="1200">
              <a:latin typeface="ＭＳ ゴシック" pitchFamily="49" charset="-128"/>
              <a:ea typeface="ＭＳ ゴシック" pitchFamily="49" charset="-128"/>
            </a:rPr>
            <a:t>386</a:t>
          </a:r>
          <a:r>
            <a:rPr kumimoji="1" lang="ja-JP" altLang="en-US" sz="1200">
              <a:latin typeface="ＭＳ ゴシック" pitchFamily="49" charset="-128"/>
              <a:ea typeface="ＭＳ ゴシック" pitchFamily="49" charset="-128"/>
            </a:rPr>
            <a:t>百万円の減少したことや、過疎対策事業債の新規発行額</a:t>
          </a:r>
          <a:r>
            <a:rPr kumimoji="1" lang="en-US" altLang="ja-JP" sz="1200">
              <a:latin typeface="ＭＳ ゴシック" pitchFamily="49" charset="-128"/>
              <a:ea typeface="ＭＳ ゴシック" pitchFamily="49" charset="-128"/>
            </a:rPr>
            <a:t>337</a:t>
          </a:r>
          <a:r>
            <a:rPr kumimoji="1" lang="ja-JP" altLang="en-US" sz="1200">
              <a:latin typeface="ＭＳ ゴシック" pitchFamily="49" charset="-128"/>
              <a:ea typeface="ＭＳ ゴシック" pitchFamily="49" charset="-128"/>
            </a:rPr>
            <a:t>百万円に対し元金償還額が</a:t>
          </a:r>
          <a:r>
            <a:rPr kumimoji="1" lang="en-US" altLang="ja-JP" sz="1200">
              <a:latin typeface="ＭＳ ゴシック" pitchFamily="49" charset="-128"/>
              <a:ea typeface="ＭＳ ゴシック" pitchFamily="49" charset="-128"/>
            </a:rPr>
            <a:t>428</a:t>
          </a:r>
          <a:r>
            <a:rPr kumimoji="1" lang="ja-JP" altLang="en-US" sz="1200">
              <a:latin typeface="ＭＳ ゴシック" pitchFamily="49" charset="-128"/>
              <a:ea typeface="ＭＳ ゴシック" pitchFamily="49" charset="-128"/>
            </a:rPr>
            <a:t>百万円であったため</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百万円の減少したことによるものである。</a:t>
          </a:r>
          <a:endParaRPr kumimoji="1" lang="en-US" altLang="ja-JP" sz="1200">
            <a:latin typeface="ＭＳ ゴシック" pitchFamily="49" charset="-128"/>
            <a:ea typeface="ＭＳ ゴシック" pitchFamily="49" charset="-128"/>
          </a:endParaRPr>
        </a:p>
        <a:p>
          <a:pPr algn="just"/>
          <a:r>
            <a:rPr kumimoji="1" lang="ja-JP" altLang="en-US" sz="1200">
              <a:latin typeface="ＭＳ ゴシック" pitchFamily="49" charset="-128"/>
              <a:ea typeface="ＭＳ ゴシック" pitchFamily="49" charset="-128"/>
            </a:rPr>
            <a:t>充当可能財源等については、昨年度よりも充当可能基金が</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百万円増加している。主な要因はふるさと納税を業務委託に切り替えたことにより大幅な寄附の増加に伴うふるさと応援基金の増加や老朽化施設の更新・統廃合を見据え公共施設等整備基金の積立を行ったことによるものである。</a:t>
          </a:r>
          <a:endParaRPr kumimoji="1" lang="en-US" altLang="ja-JP" sz="1200">
            <a:latin typeface="ＭＳ ゴシック" pitchFamily="49" charset="-128"/>
            <a:ea typeface="ＭＳ ゴシック" pitchFamily="49" charset="-128"/>
          </a:endParaRPr>
        </a:p>
        <a:p>
          <a:pPr algn="just"/>
          <a:r>
            <a:rPr kumimoji="1" lang="ja-JP" altLang="en-US" sz="1200">
              <a:latin typeface="ＭＳ ゴシック" pitchFamily="49" charset="-128"/>
              <a:ea typeface="ＭＳ ゴシック" pitchFamily="49" charset="-128"/>
            </a:rPr>
            <a:t>今後も老朽化した施設の統廃合に伴う大型事業が予定されており、地方債残高の増加が見込まれるため、将来負担額や将来負担比率についても増加が懸念される。大型事業を含めた事業の見直しや、余剰財源を確保し基金への積立等を行い、将来負担額の改善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福岡県築上町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・内訳は、財政調整基金は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百万円の増加、その他の特定目的基金は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・財政調整基金は運用利子のみの積立、減債基金は普通交付税の再算定分及び運用利子の積立を行った。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・防衛省から交付を受けた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事業についての積立を行った。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・ふるさと納税を業務委託に切り替えたことに伴い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％）となり、ふるさと応援基金の積立が例年より増加した。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・防衛省関連基金を取り崩し、ごみ処理施設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(RDF)</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や液肥製造施設の運営費として活用した。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・老朽化施設の更新や統廃合により公債費の増加が見込まれるため、減債基金及び公共施設等整備基金の更なる積立を行う必要がある。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・防衛省と協議を行い、住民サービスの向上のために行うことができるように基金の増設や積立を行いたい。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・ふるさと応援基金の増加に伴い、新規事業の財源として積極的な活用を行いたい。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：ふるさと納税を財源とした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つの寄附目的に沿った事業に充当できる。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・環境施設基金　　　　　：リサイクル施設やごみ処理施設の運営に充当できる。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・バス運行事業調整基金　：コミュニティバスやデマンドタクシーの委託・運営費に充当できる。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・読書環境等整備基金　　：町内小中学校や図書館の蔵書の購入費に充当できる。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・学校教育環境整備基金　：町内小中学校の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機器など教育整備費に充当できる。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：ふるさと納税を業務委託にしたことに伴い寄附額が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・学校教育環境整備基金　：町内小中学校の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機器の更新やリース料を見据え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・バス運行事業調整基金　：コミュニティバスやデマンドタクシーの委託・運営費を見据え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：図書館整備事業に係る基本設計費に充当するために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：社会福祉センターの管理費や児童館の運営費のために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・公共施設等整備基金は庁内電算機器更新に備え、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百万円の積立を行っている。次回の更新は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年度更新のため、財源として活用する予定である。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・ふるさと納税を業務委託に切り替えたことにより寄附額の増額となったため、新規事業の際は財源として活用し住民の満足度の向上に努めたい。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・防衛省交付金事業を用いて住民サービスの向上を行える事業については積極的に活用し基金の新設・積立を行いたい。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・企業版ふるさと納税の寄附の宣伝に注力し、積立を行えていない「まち・ひと・しごと創生基金」の積立や活用を行いたい。ぎか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・今後も利子運用が増加の主たる要因となることが想定されるが、大型事業により中長期的に多額の借入及び償還が想定されていることから、減少していく見込みである。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・大型事業の償還が始まる前に行財政改革を行うことで積立額を確保することにより、少しでも後年度のひっ迫を和らげたい。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・内訳は、普通交付税の再算定にて令和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年度の普通交付税算定で見込まれる臨時財政対策債償還額の前渡しにより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年度再算定分及び令和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年度再算定分の普通交付税にて、臨時財政対策債に係る前渡しがあったため、それらに係る償還費について取り崩す予定である。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・大型事業借入及び償還が控えているため、減債基金の積立を行い、多額の償還に控えたい。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12694911</v>
      </c>
      <c r="BO4" s="371"/>
      <c r="BP4" s="371"/>
      <c r="BQ4" s="371"/>
      <c r="BR4" s="371"/>
      <c r="BS4" s="371"/>
      <c r="BT4" s="371"/>
      <c r="BU4" s="372"/>
      <c r="BV4" s="370">
        <v>12444929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8.6999999999999993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11967846</v>
      </c>
      <c r="BO5" s="408"/>
      <c r="BP5" s="408"/>
      <c r="BQ5" s="408"/>
      <c r="BR5" s="408"/>
      <c r="BS5" s="408"/>
      <c r="BT5" s="408"/>
      <c r="BU5" s="409"/>
      <c r="BV5" s="407">
        <v>11675567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99.8</v>
      </c>
      <c r="CU5" s="405"/>
      <c r="CV5" s="405"/>
      <c r="CW5" s="405"/>
      <c r="CX5" s="405"/>
      <c r="CY5" s="405"/>
      <c r="CZ5" s="405"/>
      <c r="DA5" s="406"/>
      <c r="DB5" s="404">
        <v>95.7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727065</v>
      </c>
      <c r="BO6" s="408"/>
      <c r="BP6" s="408"/>
      <c r="BQ6" s="408"/>
      <c r="BR6" s="408"/>
      <c r="BS6" s="408"/>
      <c r="BT6" s="408"/>
      <c r="BU6" s="409"/>
      <c r="BV6" s="407">
        <v>769362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100.3</v>
      </c>
      <c r="CU6" s="445"/>
      <c r="CV6" s="445"/>
      <c r="CW6" s="445"/>
      <c r="CX6" s="445"/>
      <c r="CY6" s="445"/>
      <c r="CZ6" s="445"/>
      <c r="DA6" s="446"/>
      <c r="DB6" s="444">
        <v>96.7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24392</v>
      </c>
      <c r="BO7" s="408"/>
      <c r="BP7" s="408"/>
      <c r="BQ7" s="408"/>
      <c r="BR7" s="408"/>
      <c r="BS7" s="408"/>
      <c r="BT7" s="408"/>
      <c r="BU7" s="409"/>
      <c r="BV7" s="407">
        <v>241984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6094588</v>
      </c>
      <c r="CU7" s="408"/>
      <c r="CV7" s="408"/>
      <c r="CW7" s="408"/>
      <c r="CX7" s="408"/>
      <c r="CY7" s="408"/>
      <c r="CZ7" s="408"/>
      <c r="DA7" s="409"/>
      <c r="DB7" s="407">
        <v>6059743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702673</v>
      </c>
      <c r="BO8" s="408"/>
      <c r="BP8" s="408"/>
      <c r="BQ8" s="408"/>
      <c r="BR8" s="408"/>
      <c r="BS8" s="408"/>
      <c r="BT8" s="408"/>
      <c r="BU8" s="409"/>
      <c r="BV8" s="407">
        <v>527378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17189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175295</v>
      </c>
      <c r="BO9" s="408"/>
      <c r="BP9" s="408"/>
      <c r="BQ9" s="408"/>
      <c r="BR9" s="408"/>
      <c r="BS9" s="408"/>
      <c r="BT9" s="408"/>
      <c r="BU9" s="409"/>
      <c r="BV9" s="407">
        <v>-148926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18587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2329</v>
      </c>
      <c r="BO10" s="408"/>
      <c r="BP10" s="408"/>
      <c r="BQ10" s="408"/>
      <c r="BR10" s="408"/>
      <c r="BS10" s="408"/>
      <c r="BT10" s="408"/>
      <c r="BU10" s="409"/>
      <c r="BV10" s="407">
        <v>1619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16866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16628</v>
      </c>
      <c r="S13" s="492"/>
      <c r="T13" s="492"/>
      <c r="U13" s="492"/>
      <c r="V13" s="493"/>
      <c r="W13" s="423" t="s">
        <v>131</v>
      </c>
      <c r="X13" s="424"/>
      <c r="Y13" s="424"/>
      <c r="Z13" s="424"/>
      <c r="AA13" s="424"/>
      <c r="AB13" s="414"/>
      <c r="AC13" s="458">
        <v>591</v>
      </c>
      <c r="AD13" s="459"/>
      <c r="AE13" s="459"/>
      <c r="AF13" s="459"/>
      <c r="AG13" s="501"/>
      <c r="AH13" s="458">
        <v>724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177624</v>
      </c>
      <c r="BO13" s="408"/>
      <c r="BP13" s="408"/>
      <c r="BQ13" s="408"/>
      <c r="BR13" s="408"/>
      <c r="BS13" s="408"/>
      <c r="BT13" s="408"/>
      <c r="BU13" s="409"/>
      <c r="BV13" s="407">
        <v>-147307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10.6</v>
      </c>
      <c r="CU13" s="405"/>
      <c r="CV13" s="405"/>
      <c r="CW13" s="405"/>
      <c r="CX13" s="405"/>
      <c r="CY13" s="405"/>
      <c r="CZ13" s="405"/>
      <c r="DA13" s="406"/>
      <c r="DB13" s="404">
        <v>10.1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17309</v>
      </c>
      <c r="S14" s="492"/>
      <c r="T14" s="492"/>
      <c r="U14" s="492"/>
      <c r="V14" s="493"/>
      <c r="W14" s="397"/>
      <c r="X14" s="398"/>
      <c r="Y14" s="398"/>
      <c r="Z14" s="398"/>
      <c r="AA14" s="398"/>
      <c r="AB14" s="387"/>
      <c r="AC14" s="494">
        <v>7.9</v>
      </c>
      <c r="AD14" s="495"/>
      <c r="AE14" s="495"/>
      <c r="AF14" s="495"/>
      <c r="AG14" s="496"/>
      <c r="AH14" s="494">
        <v>8.8000000000000007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25.9</v>
      </c>
      <c r="CU14" s="506"/>
      <c r="CV14" s="506"/>
      <c r="CW14" s="506"/>
      <c r="CX14" s="506"/>
      <c r="CY14" s="506"/>
      <c r="CZ14" s="506"/>
      <c r="DA14" s="507"/>
      <c r="DB14" s="505">
        <v>37.700000000000003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17019</v>
      </c>
      <c r="S15" s="492"/>
      <c r="T15" s="492"/>
      <c r="U15" s="492"/>
      <c r="V15" s="493"/>
      <c r="W15" s="423" t="s">
        <v>137</v>
      </c>
      <c r="X15" s="424"/>
      <c r="Y15" s="424"/>
      <c r="Z15" s="424"/>
      <c r="AA15" s="424"/>
      <c r="AB15" s="414"/>
      <c r="AC15" s="458">
        <v>1887</v>
      </c>
      <c r="AD15" s="459"/>
      <c r="AE15" s="459"/>
      <c r="AF15" s="459"/>
      <c r="AG15" s="501"/>
      <c r="AH15" s="458">
        <v>2092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1823407</v>
      </c>
      <c r="BO15" s="371"/>
      <c r="BP15" s="371"/>
      <c r="BQ15" s="371"/>
      <c r="BR15" s="371"/>
      <c r="BS15" s="371"/>
      <c r="BT15" s="371"/>
      <c r="BU15" s="372"/>
      <c r="BV15" s="370">
        <v>1781106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5640428</v>
      </c>
      <c r="BO16" s="408"/>
      <c r="BP16" s="408"/>
      <c r="BQ16" s="408"/>
      <c r="BR16" s="408"/>
      <c r="BS16" s="408"/>
      <c r="BT16" s="408"/>
      <c r="BU16" s="409"/>
      <c r="BV16" s="407">
        <v>5576419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5025</v>
      </c>
      <c r="AD17" s="459"/>
      <c r="AE17" s="459"/>
      <c r="AF17" s="459"/>
      <c r="AG17" s="501"/>
      <c r="AH17" s="458">
        <v>5394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2245995</v>
      </c>
      <c r="BO17" s="408"/>
      <c r="BP17" s="408"/>
      <c r="BQ17" s="408"/>
      <c r="BR17" s="408"/>
      <c r="BS17" s="408"/>
      <c r="BT17" s="408"/>
      <c r="BU17" s="409"/>
      <c r="BV17" s="407">
        <v>2195146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119.61</v>
      </c>
      <c r="M18" s="531"/>
      <c r="N18" s="531"/>
      <c r="O18" s="531"/>
      <c r="P18" s="531"/>
      <c r="Q18" s="531"/>
      <c r="R18" s="532"/>
      <c r="S18" s="532"/>
      <c r="T18" s="532"/>
      <c r="U18" s="532"/>
      <c r="V18" s="533"/>
      <c r="W18" s="425"/>
      <c r="X18" s="426"/>
      <c r="Y18" s="426"/>
      <c r="Z18" s="426"/>
      <c r="AA18" s="426"/>
      <c r="AB18" s="417"/>
      <c r="AC18" s="534">
        <v>67</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6341496</v>
      </c>
      <c r="BO18" s="408"/>
      <c r="BP18" s="408"/>
      <c r="BQ18" s="408"/>
      <c r="BR18" s="408"/>
      <c r="BS18" s="408"/>
      <c r="BT18" s="408"/>
      <c r="BU18" s="409"/>
      <c r="BV18" s="407">
        <v>6032460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144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9220837</v>
      </c>
      <c r="BO19" s="408"/>
      <c r="BP19" s="408"/>
      <c r="BQ19" s="408"/>
      <c r="BR19" s="408"/>
      <c r="BS19" s="408"/>
      <c r="BT19" s="408"/>
      <c r="BU19" s="409"/>
      <c r="BV19" s="407">
        <v>8941809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6963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11410398</v>
      </c>
      <c r="BO22" s="371"/>
      <c r="BP22" s="371"/>
      <c r="BQ22" s="371"/>
      <c r="BR22" s="371"/>
      <c r="BS22" s="371"/>
      <c r="BT22" s="371"/>
      <c r="BU22" s="372"/>
      <c r="BV22" s="370">
        <v>12062808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9919908</v>
      </c>
      <c r="BO23" s="408"/>
      <c r="BP23" s="408"/>
      <c r="BQ23" s="408"/>
      <c r="BR23" s="408"/>
      <c r="BS23" s="408"/>
      <c r="BT23" s="408"/>
      <c r="BU23" s="409"/>
      <c r="BV23" s="407">
        <v>10584291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7460</v>
      </c>
      <c r="R24" s="459"/>
      <c r="S24" s="459"/>
      <c r="T24" s="459"/>
      <c r="U24" s="459"/>
      <c r="V24" s="501"/>
      <c r="W24" s="553"/>
      <c r="X24" s="554"/>
      <c r="Y24" s="555"/>
      <c r="Z24" s="457" t="s">
        <v>162</v>
      </c>
      <c r="AA24" s="437"/>
      <c r="AB24" s="437"/>
      <c r="AC24" s="437"/>
      <c r="AD24" s="437"/>
      <c r="AE24" s="437"/>
      <c r="AF24" s="437"/>
      <c r="AG24" s="438"/>
      <c r="AH24" s="458">
        <v>186</v>
      </c>
      <c r="AI24" s="459"/>
      <c r="AJ24" s="459"/>
      <c r="AK24" s="459"/>
      <c r="AL24" s="501"/>
      <c r="AM24" s="458">
        <v>560604</v>
      </c>
      <c r="AN24" s="459"/>
      <c r="AO24" s="459"/>
      <c r="AP24" s="459"/>
      <c r="AQ24" s="459"/>
      <c r="AR24" s="501"/>
      <c r="AS24" s="458">
        <v>3014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9890314</v>
      </c>
      <c r="BO24" s="408"/>
      <c r="BP24" s="408"/>
      <c r="BQ24" s="408"/>
      <c r="BR24" s="408"/>
      <c r="BS24" s="408"/>
      <c r="BT24" s="408"/>
      <c r="BU24" s="409"/>
      <c r="BV24" s="407">
        <v>10156524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5970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155718</v>
      </c>
      <c r="BO25" s="371"/>
      <c r="BP25" s="371"/>
      <c r="BQ25" s="371"/>
      <c r="BR25" s="371"/>
      <c r="BS25" s="371"/>
      <c r="BT25" s="371"/>
      <c r="BU25" s="372"/>
      <c r="BV25" s="370">
        <v>343465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55488</v>
      </c>
      <c r="AN26" s="459"/>
      <c r="AO26" s="459"/>
      <c r="AP26" s="459"/>
      <c r="AQ26" s="459"/>
      <c r="AR26" s="501"/>
      <c r="AS26" s="458">
        <v>3264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3210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2760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1870933</v>
      </c>
      <c r="BO28" s="371"/>
      <c r="BP28" s="371"/>
      <c r="BQ28" s="371"/>
      <c r="BR28" s="371"/>
      <c r="BS28" s="371"/>
      <c r="BT28" s="371"/>
      <c r="BU28" s="372"/>
      <c r="BV28" s="370">
        <v>1868604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12</v>
      </c>
      <c r="M29" s="459"/>
      <c r="N29" s="459"/>
      <c r="O29" s="459"/>
      <c r="P29" s="501"/>
      <c r="Q29" s="458">
        <v>2610</v>
      </c>
      <c r="R29" s="459"/>
      <c r="S29" s="459"/>
      <c r="T29" s="459"/>
      <c r="U29" s="459"/>
      <c r="V29" s="501"/>
      <c r="W29" s="556"/>
      <c r="X29" s="557"/>
      <c r="Y29" s="558"/>
      <c r="Z29" s="457" t="s">
        <v>177</v>
      </c>
      <c r="AA29" s="437"/>
      <c r="AB29" s="437"/>
      <c r="AC29" s="437"/>
      <c r="AD29" s="437"/>
      <c r="AE29" s="437"/>
      <c r="AF29" s="437"/>
      <c r="AG29" s="438"/>
      <c r="AH29" s="458">
        <v>186</v>
      </c>
      <c r="AI29" s="459"/>
      <c r="AJ29" s="459"/>
      <c r="AK29" s="459"/>
      <c r="AL29" s="501"/>
      <c r="AM29" s="458">
        <v>560604</v>
      </c>
      <c r="AN29" s="459"/>
      <c r="AO29" s="459"/>
      <c r="AP29" s="459"/>
      <c r="AQ29" s="459"/>
      <c r="AR29" s="501"/>
      <c r="AS29" s="458">
        <v>3014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1083073</v>
      </c>
      <c r="BO29" s="408"/>
      <c r="BP29" s="408"/>
      <c r="BQ29" s="408"/>
      <c r="BR29" s="408"/>
      <c r="BS29" s="408"/>
      <c r="BT29" s="408"/>
      <c r="BU29" s="409"/>
      <c r="BV29" s="407">
        <v>1055943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4076903</v>
      </c>
      <c r="BO30" s="527"/>
      <c r="BP30" s="527"/>
      <c r="BQ30" s="527"/>
      <c r="BR30" s="527"/>
      <c r="BS30" s="527"/>
      <c r="BT30" s="527"/>
      <c r="BU30" s="528"/>
      <c r="BV30" s="526">
        <v>3712462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東九州コミュニティー放送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しいだサンコー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奨学金貸付事業特別会計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ついきプロヴァンス</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椎田駅前周辺活性化促進事業特別会計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f t="shared" ref="C38:C43" si="5">IF(E38="","",C37+1)</f>
        <v>5</v>
      </c>
      <c r="D38" s="597"/>
      <c r="E38" s="598" t="str">
        <f>IF('各会計、関係団体の財政状況及び健全化判断比率'!B11="","",'各会計、関係団体の財政状況及び健全化判断比率'!B11)</f>
        <v>霊園事業特別会計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京築広域市町村圏事務組合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築上郡自治会館等資産管理組合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福岡県自治振興組合（一般会計）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福岡県自治振興組合（公文書館事業特別会計）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福岡県介護保険広域連合（一般会計）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福岡県介護保険広域連合（介護保険事業特別会計）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OZ5zgEs6+gMUqxTsO8dmLnrfSNVGD4wKa3BT/Nlg1hNkdZC8kCwpEdnRcrBz9+mQupXz1PLsBXF8DwCLjPvw7w==" saltValue="YRa68oRuZuMNvQWU3NPY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1600651</v>
      </c>
      <c r="S5" s="613"/>
      <c r="T5" s="613"/>
      <c r="U5" s="613"/>
      <c r="V5" s="613"/>
      <c r="W5" s="613"/>
      <c r="X5" s="613"/>
      <c r="Y5" s="614"/>
      <c r="Z5" s="615">
        <v>12.6</v>
      </c>
      <c r="AA5" s="615"/>
      <c r="AB5" s="615"/>
      <c r="AC5" s="615"/>
      <c r="AD5" s="616">
        <v>1600651</v>
      </c>
      <c r="AE5" s="616"/>
      <c r="AF5" s="616"/>
      <c r="AG5" s="616"/>
      <c r="AH5" s="616"/>
      <c r="AI5" s="616"/>
      <c r="AJ5" s="616"/>
      <c r="AK5" s="616"/>
      <c r="AL5" s="617">
        <v>25.3</v>
      </c>
      <c r="AM5" s="618"/>
      <c r="AN5" s="618"/>
      <c r="AO5" s="619"/>
      <c r="AP5" s="609" t="s">
        <v>216</v>
      </c>
      <c r="AQ5" s="610"/>
      <c r="AR5" s="610"/>
      <c r="AS5" s="610"/>
      <c r="AT5" s="610"/>
      <c r="AU5" s="610"/>
      <c r="AV5" s="610"/>
      <c r="AW5" s="610"/>
      <c r="AX5" s="610"/>
      <c r="AY5" s="610"/>
      <c r="AZ5" s="610"/>
      <c r="BA5" s="610"/>
      <c r="BB5" s="610"/>
      <c r="BC5" s="610"/>
      <c r="BD5" s="610"/>
      <c r="BE5" s="610"/>
      <c r="BF5" s="611"/>
      <c r="BG5" s="623">
        <v>1600651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136709</v>
      </c>
      <c r="S6" s="624"/>
      <c r="T6" s="624"/>
      <c r="U6" s="624"/>
      <c r="V6" s="624"/>
      <c r="W6" s="624"/>
      <c r="X6" s="624"/>
      <c r="Y6" s="625"/>
      <c r="Z6" s="626">
        <v>1.1000000000000001</v>
      </c>
      <c r="AA6" s="626"/>
      <c r="AB6" s="626"/>
      <c r="AC6" s="626"/>
      <c r="AD6" s="627">
        <v>136709</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1600651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114949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114949</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439</v>
      </c>
      <c r="S7" s="624"/>
      <c r="T7" s="624"/>
      <c r="U7" s="624"/>
      <c r="V7" s="624"/>
      <c r="W7" s="624"/>
      <c r="X7" s="624"/>
      <c r="Y7" s="625"/>
      <c r="Z7" s="626">
        <v>0</v>
      </c>
      <c r="AA7" s="626"/>
      <c r="AB7" s="626"/>
      <c r="AC7" s="626"/>
      <c r="AD7" s="627">
        <v>439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726089</v>
      </c>
      <c r="BH7" s="624"/>
      <c r="BI7" s="624"/>
      <c r="BJ7" s="624"/>
      <c r="BK7" s="624"/>
      <c r="BL7" s="624"/>
      <c r="BM7" s="624"/>
      <c r="BN7" s="625"/>
      <c r="BO7" s="626">
        <v>45.4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1855840</v>
      </c>
      <c r="CS7" s="624"/>
      <c r="CT7" s="624"/>
      <c r="CU7" s="624"/>
      <c r="CV7" s="624"/>
      <c r="CW7" s="624"/>
      <c r="CX7" s="624"/>
      <c r="CY7" s="625"/>
      <c r="CZ7" s="626">
        <v>15.5</v>
      </c>
      <c r="DA7" s="626"/>
      <c r="DB7" s="626"/>
      <c r="DC7" s="626"/>
      <c r="DD7" s="632">
        <v>55133</v>
      </c>
      <c r="DE7" s="624"/>
      <c r="DF7" s="624"/>
      <c r="DG7" s="624"/>
      <c r="DH7" s="624"/>
      <c r="DI7" s="624"/>
      <c r="DJ7" s="624"/>
      <c r="DK7" s="624"/>
      <c r="DL7" s="624"/>
      <c r="DM7" s="624"/>
      <c r="DN7" s="624"/>
      <c r="DO7" s="624"/>
      <c r="DP7" s="625"/>
      <c r="DQ7" s="632">
        <v>1667389</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9044</v>
      </c>
      <c r="S8" s="624"/>
      <c r="T8" s="624"/>
      <c r="U8" s="624"/>
      <c r="V8" s="624"/>
      <c r="W8" s="624"/>
      <c r="X8" s="624"/>
      <c r="Y8" s="625"/>
      <c r="Z8" s="626">
        <v>0.1</v>
      </c>
      <c r="AA8" s="626"/>
      <c r="AB8" s="626"/>
      <c r="AC8" s="626"/>
      <c r="AD8" s="627">
        <v>9044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27751</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3556323</v>
      </c>
      <c r="CS8" s="624"/>
      <c r="CT8" s="624"/>
      <c r="CU8" s="624"/>
      <c r="CV8" s="624"/>
      <c r="CW8" s="624"/>
      <c r="CX8" s="624"/>
      <c r="CY8" s="625"/>
      <c r="CZ8" s="626">
        <v>29.7</v>
      </c>
      <c r="DA8" s="626"/>
      <c r="DB8" s="626"/>
      <c r="DC8" s="626"/>
      <c r="DD8" s="632">
        <v>35175</v>
      </c>
      <c r="DE8" s="624"/>
      <c r="DF8" s="624"/>
      <c r="DG8" s="624"/>
      <c r="DH8" s="624"/>
      <c r="DI8" s="624"/>
      <c r="DJ8" s="624"/>
      <c r="DK8" s="624"/>
      <c r="DL8" s="624"/>
      <c r="DM8" s="624"/>
      <c r="DN8" s="624"/>
      <c r="DO8" s="624"/>
      <c r="DP8" s="625"/>
      <c r="DQ8" s="632">
        <v>2082530</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11176</v>
      </c>
      <c r="S9" s="624"/>
      <c r="T9" s="624"/>
      <c r="U9" s="624"/>
      <c r="V9" s="624"/>
      <c r="W9" s="624"/>
      <c r="X9" s="624"/>
      <c r="Y9" s="625"/>
      <c r="Z9" s="626">
        <v>0.1</v>
      </c>
      <c r="AA9" s="626"/>
      <c r="AB9" s="626"/>
      <c r="AC9" s="626"/>
      <c r="AD9" s="627">
        <v>11176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649090</v>
      </c>
      <c r="BH9" s="624"/>
      <c r="BI9" s="624"/>
      <c r="BJ9" s="624"/>
      <c r="BK9" s="624"/>
      <c r="BL9" s="624"/>
      <c r="BM9" s="624"/>
      <c r="BN9" s="625"/>
      <c r="BO9" s="626">
        <v>40.6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1350493</v>
      </c>
      <c r="CS9" s="624"/>
      <c r="CT9" s="624"/>
      <c r="CU9" s="624"/>
      <c r="CV9" s="624"/>
      <c r="CW9" s="624"/>
      <c r="CX9" s="624"/>
      <c r="CY9" s="625"/>
      <c r="CZ9" s="626">
        <v>11.3</v>
      </c>
      <c r="DA9" s="626"/>
      <c r="DB9" s="626"/>
      <c r="DC9" s="626"/>
      <c r="DD9" s="632">
        <v>232750</v>
      </c>
      <c r="DE9" s="624"/>
      <c r="DF9" s="624"/>
      <c r="DG9" s="624"/>
      <c r="DH9" s="624"/>
      <c r="DI9" s="624"/>
      <c r="DJ9" s="624"/>
      <c r="DK9" s="624"/>
      <c r="DL9" s="624"/>
      <c r="DM9" s="624"/>
      <c r="DN9" s="624"/>
      <c r="DO9" s="624"/>
      <c r="DP9" s="625"/>
      <c r="DQ9" s="632">
        <v>769187</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28618</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402295</v>
      </c>
      <c r="S11" s="624"/>
      <c r="T11" s="624"/>
      <c r="U11" s="624"/>
      <c r="V11" s="624"/>
      <c r="W11" s="624"/>
      <c r="X11" s="624"/>
      <c r="Y11" s="625"/>
      <c r="Z11" s="628">
        <v>3.2</v>
      </c>
      <c r="AA11" s="629"/>
      <c r="AB11" s="629"/>
      <c r="AC11" s="635"/>
      <c r="AD11" s="632">
        <v>402295</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20630</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664690</v>
      </c>
      <c r="CS11" s="624"/>
      <c r="CT11" s="624"/>
      <c r="CU11" s="624"/>
      <c r="CV11" s="624"/>
      <c r="CW11" s="624"/>
      <c r="CX11" s="624"/>
      <c r="CY11" s="625"/>
      <c r="CZ11" s="626">
        <v>5.6</v>
      </c>
      <c r="DA11" s="626"/>
      <c r="DB11" s="626"/>
      <c r="DC11" s="626"/>
      <c r="DD11" s="632">
        <v>253746</v>
      </c>
      <c r="DE11" s="624"/>
      <c r="DF11" s="624"/>
      <c r="DG11" s="624"/>
      <c r="DH11" s="624"/>
      <c r="DI11" s="624"/>
      <c r="DJ11" s="624"/>
      <c r="DK11" s="624"/>
      <c r="DL11" s="624"/>
      <c r="DM11" s="624"/>
      <c r="DN11" s="624"/>
      <c r="DO11" s="624"/>
      <c r="DP11" s="625"/>
      <c r="DQ11" s="632">
        <v>332777</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12249</v>
      </c>
      <c r="S12" s="624"/>
      <c r="T12" s="624"/>
      <c r="U12" s="624"/>
      <c r="V12" s="624"/>
      <c r="W12" s="624"/>
      <c r="X12" s="624"/>
      <c r="Y12" s="625"/>
      <c r="Z12" s="626">
        <v>0.1</v>
      </c>
      <c r="AA12" s="626"/>
      <c r="AB12" s="626"/>
      <c r="AC12" s="626"/>
      <c r="AD12" s="627">
        <v>12249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675994</v>
      </c>
      <c r="BH12" s="624"/>
      <c r="BI12" s="624"/>
      <c r="BJ12" s="624"/>
      <c r="BK12" s="624"/>
      <c r="BL12" s="624"/>
      <c r="BM12" s="624"/>
      <c r="BN12" s="625"/>
      <c r="BO12" s="626">
        <v>42.2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66236</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60013</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668587</v>
      </c>
      <c r="BH13" s="624"/>
      <c r="BI13" s="624"/>
      <c r="BJ13" s="624"/>
      <c r="BK13" s="624"/>
      <c r="BL13" s="624"/>
      <c r="BM13" s="624"/>
      <c r="BN13" s="625"/>
      <c r="BO13" s="626">
        <v>41.8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1255647</v>
      </c>
      <c r="CS13" s="624"/>
      <c r="CT13" s="624"/>
      <c r="CU13" s="624"/>
      <c r="CV13" s="624"/>
      <c r="CW13" s="624"/>
      <c r="CX13" s="624"/>
      <c r="CY13" s="625"/>
      <c r="CZ13" s="626">
        <v>10.5</v>
      </c>
      <c r="DA13" s="626"/>
      <c r="DB13" s="626"/>
      <c r="DC13" s="626"/>
      <c r="DD13" s="632">
        <v>610885</v>
      </c>
      <c r="DE13" s="624"/>
      <c r="DF13" s="624"/>
      <c r="DG13" s="624"/>
      <c r="DH13" s="624"/>
      <c r="DI13" s="624"/>
      <c r="DJ13" s="624"/>
      <c r="DK13" s="624"/>
      <c r="DL13" s="624"/>
      <c r="DM13" s="624"/>
      <c r="DN13" s="624"/>
      <c r="DO13" s="624"/>
      <c r="DP13" s="625"/>
      <c r="DQ13" s="632">
        <v>768704</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1272</v>
      </c>
      <c r="S14" s="624"/>
      <c r="T14" s="624"/>
      <c r="U14" s="624"/>
      <c r="V14" s="624"/>
      <c r="W14" s="624"/>
      <c r="X14" s="624"/>
      <c r="Y14" s="625"/>
      <c r="Z14" s="626">
        <v>0</v>
      </c>
      <c r="AA14" s="626"/>
      <c r="AB14" s="626"/>
      <c r="AC14" s="626"/>
      <c r="AD14" s="627">
        <v>1272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71524</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366539</v>
      </c>
      <c r="CS14" s="624"/>
      <c r="CT14" s="624"/>
      <c r="CU14" s="624"/>
      <c r="CV14" s="624"/>
      <c r="CW14" s="624"/>
      <c r="CX14" s="624"/>
      <c r="CY14" s="625"/>
      <c r="CZ14" s="626">
        <v>3.1</v>
      </c>
      <c r="DA14" s="626"/>
      <c r="DB14" s="626"/>
      <c r="DC14" s="626"/>
      <c r="DD14" s="632">
        <v>36889</v>
      </c>
      <c r="DE14" s="624"/>
      <c r="DF14" s="624"/>
      <c r="DG14" s="624"/>
      <c r="DH14" s="624"/>
      <c r="DI14" s="624"/>
      <c r="DJ14" s="624"/>
      <c r="DK14" s="624"/>
      <c r="DL14" s="624"/>
      <c r="DM14" s="624"/>
      <c r="DN14" s="624"/>
      <c r="DO14" s="624"/>
      <c r="DP14" s="625"/>
      <c r="DQ14" s="632">
        <v>347632</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127044</v>
      </c>
      <c r="BH15" s="624"/>
      <c r="BI15" s="624"/>
      <c r="BJ15" s="624"/>
      <c r="BK15" s="624"/>
      <c r="BL15" s="624"/>
      <c r="BM15" s="624"/>
      <c r="BN15" s="625"/>
      <c r="BO15" s="626">
        <v>7.9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1375140</v>
      </c>
      <c r="CS15" s="624"/>
      <c r="CT15" s="624"/>
      <c r="CU15" s="624"/>
      <c r="CV15" s="624"/>
      <c r="CW15" s="624"/>
      <c r="CX15" s="624"/>
      <c r="CY15" s="625"/>
      <c r="CZ15" s="626">
        <v>11.5</v>
      </c>
      <c r="DA15" s="626"/>
      <c r="DB15" s="626"/>
      <c r="DC15" s="626"/>
      <c r="DD15" s="632">
        <v>236155</v>
      </c>
      <c r="DE15" s="624"/>
      <c r="DF15" s="624"/>
      <c r="DG15" s="624"/>
      <c r="DH15" s="624"/>
      <c r="DI15" s="624"/>
      <c r="DJ15" s="624"/>
      <c r="DK15" s="624"/>
      <c r="DL15" s="624"/>
      <c r="DM15" s="624"/>
      <c r="DN15" s="624"/>
      <c r="DO15" s="624"/>
      <c r="DP15" s="625"/>
      <c r="DQ15" s="632">
        <v>1055085</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22645</v>
      </c>
      <c r="S16" s="624"/>
      <c r="T16" s="624"/>
      <c r="U16" s="624"/>
      <c r="V16" s="624"/>
      <c r="W16" s="624"/>
      <c r="X16" s="624"/>
      <c r="Y16" s="625"/>
      <c r="Z16" s="626">
        <v>0.2</v>
      </c>
      <c r="AA16" s="626"/>
      <c r="AB16" s="626"/>
      <c r="AC16" s="626"/>
      <c r="AD16" s="627">
        <v>22645</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71327</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39577</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35763</v>
      </c>
      <c r="S17" s="624"/>
      <c r="T17" s="624"/>
      <c r="U17" s="624"/>
      <c r="V17" s="624"/>
      <c r="W17" s="624"/>
      <c r="X17" s="624"/>
      <c r="Y17" s="625"/>
      <c r="Z17" s="626">
        <v>0.3</v>
      </c>
      <c r="AA17" s="626"/>
      <c r="AB17" s="626"/>
      <c r="AC17" s="626"/>
      <c r="AD17" s="627">
        <v>35763</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1290662</v>
      </c>
      <c r="CS17" s="624"/>
      <c r="CT17" s="624"/>
      <c r="CU17" s="624"/>
      <c r="CV17" s="624"/>
      <c r="CW17" s="624"/>
      <c r="CX17" s="624"/>
      <c r="CY17" s="625"/>
      <c r="CZ17" s="626">
        <v>10.8</v>
      </c>
      <c r="DA17" s="626"/>
      <c r="DB17" s="626"/>
      <c r="DC17" s="626"/>
      <c r="DD17" s="632" t="s">
        <v>122</v>
      </c>
      <c r="DE17" s="624"/>
      <c r="DF17" s="624"/>
      <c r="DG17" s="624"/>
      <c r="DH17" s="624"/>
      <c r="DI17" s="624"/>
      <c r="DJ17" s="624"/>
      <c r="DK17" s="624"/>
      <c r="DL17" s="624"/>
      <c r="DM17" s="624"/>
      <c r="DN17" s="624"/>
      <c r="DO17" s="624"/>
      <c r="DP17" s="625"/>
      <c r="DQ17" s="632">
        <v>1255929</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9168</v>
      </c>
      <c r="S18" s="624"/>
      <c r="T18" s="624"/>
      <c r="U18" s="624"/>
      <c r="V18" s="624"/>
      <c r="W18" s="624"/>
      <c r="X18" s="624"/>
      <c r="Y18" s="625"/>
      <c r="Z18" s="626">
        <v>0.1</v>
      </c>
      <c r="AA18" s="626"/>
      <c r="AB18" s="626"/>
      <c r="AC18" s="626"/>
      <c r="AD18" s="627">
        <v>9168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9168</v>
      </c>
      <c r="S19" s="624"/>
      <c r="T19" s="624"/>
      <c r="U19" s="624"/>
      <c r="V19" s="624"/>
      <c r="W19" s="624"/>
      <c r="X19" s="624"/>
      <c r="Y19" s="625"/>
      <c r="Z19" s="626">
        <v>0.1</v>
      </c>
      <c r="AA19" s="626"/>
      <c r="AB19" s="626"/>
      <c r="AC19" s="626"/>
      <c r="AD19" s="627">
        <v>9168</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11967846</v>
      </c>
      <c r="CS20" s="624"/>
      <c r="CT20" s="624"/>
      <c r="CU20" s="624"/>
      <c r="CV20" s="624"/>
      <c r="CW20" s="624"/>
      <c r="CX20" s="624"/>
      <c r="CY20" s="625"/>
      <c r="CZ20" s="626">
        <v>100</v>
      </c>
      <c r="DA20" s="626"/>
      <c r="DB20" s="626"/>
      <c r="DC20" s="626"/>
      <c r="DD20" s="632">
        <v>1460733</v>
      </c>
      <c r="DE20" s="624"/>
      <c r="DF20" s="624"/>
      <c r="DG20" s="624"/>
      <c r="DH20" s="624"/>
      <c r="DI20" s="624"/>
      <c r="DJ20" s="624"/>
      <c r="DK20" s="624"/>
      <c r="DL20" s="624"/>
      <c r="DM20" s="624"/>
      <c r="DN20" s="624"/>
      <c r="DO20" s="624"/>
      <c r="DP20" s="625"/>
      <c r="DQ20" s="632">
        <v>8493772</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4437268</v>
      </c>
      <c r="S21" s="624"/>
      <c r="T21" s="624"/>
      <c r="U21" s="624"/>
      <c r="V21" s="624"/>
      <c r="W21" s="624"/>
      <c r="X21" s="624"/>
      <c r="Y21" s="625"/>
      <c r="Z21" s="626">
        <v>35</v>
      </c>
      <c r="AA21" s="626"/>
      <c r="AB21" s="626"/>
      <c r="AC21" s="626"/>
      <c r="AD21" s="627">
        <v>3817021</v>
      </c>
      <c r="AE21" s="627"/>
      <c r="AF21" s="627"/>
      <c r="AG21" s="627"/>
      <c r="AH21" s="627"/>
      <c r="AI21" s="627"/>
      <c r="AJ21" s="627"/>
      <c r="AK21" s="627"/>
      <c r="AL21" s="628">
        <v>60.4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3817021</v>
      </c>
      <c r="S22" s="624"/>
      <c r="T22" s="624"/>
      <c r="U22" s="624"/>
      <c r="V22" s="624"/>
      <c r="W22" s="624"/>
      <c r="X22" s="624"/>
      <c r="Y22" s="625"/>
      <c r="Z22" s="626">
        <v>30.1</v>
      </c>
      <c r="AA22" s="626"/>
      <c r="AB22" s="626"/>
      <c r="AC22" s="626"/>
      <c r="AD22" s="627">
        <v>3817021</v>
      </c>
      <c r="AE22" s="627"/>
      <c r="AF22" s="627"/>
      <c r="AG22" s="627"/>
      <c r="AH22" s="627"/>
      <c r="AI22" s="627"/>
      <c r="AJ22" s="627"/>
      <c r="AK22" s="627"/>
      <c r="AL22" s="628">
        <v>60.4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620247</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4875865</v>
      </c>
      <c r="CS24" s="613"/>
      <c r="CT24" s="613"/>
      <c r="CU24" s="613"/>
      <c r="CV24" s="613"/>
      <c r="CW24" s="613"/>
      <c r="CX24" s="613"/>
      <c r="CY24" s="614"/>
      <c r="CZ24" s="617">
        <v>40.700000000000003</v>
      </c>
      <c r="DA24" s="618"/>
      <c r="DB24" s="618"/>
      <c r="DC24" s="634"/>
      <c r="DD24" s="658">
        <v>3581356</v>
      </c>
      <c r="DE24" s="613"/>
      <c r="DF24" s="613"/>
      <c r="DG24" s="613"/>
      <c r="DH24" s="613"/>
      <c r="DI24" s="613"/>
      <c r="DJ24" s="613"/>
      <c r="DK24" s="614"/>
      <c r="DL24" s="658">
        <v>3314432</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6678679</v>
      </c>
      <c r="S25" s="624"/>
      <c r="T25" s="624"/>
      <c r="U25" s="624"/>
      <c r="V25" s="624"/>
      <c r="W25" s="624"/>
      <c r="X25" s="624"/>
      <c r="Y25" s="625"/>
      <c r="Z25" s="626">
        <v>52.6</v>
      </c>
      <c r="AA25" s="626"/>
      <c r="AB25" s="626"/>
      <c r="AC25" s="626"/>
      <c r="AD25" s="627">
        <v>6058432</v>
      </c>
      <c r="AE25" s="627"/>
      <c r="AF25" s="627"/>
      <c r="AG25" s="627"/>
      <c r="AH25" s="627"/>
      <c r="AI25" s="627"/>
      <c r="AJ25" s="627"/>
      <c r="AK25" s="627"/>
      <c r="AL25" s="628">
        <v>95.8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1764615</v>
      </c>
      <c r="CS25" s="655"/>
      <c r="CT25" s="655"/>
      <c r="CU25" s="655"/>
      <c r="CV25" s="655"/>
      <c r="CW25" s="655"/>
      <c r="CX25" s="655"/>
      <c r="CY25" s="656"/>
      <c r="CZ25" s="628">
        <v>14.7</v>
      </c>
      <c r="DA25" s="653"/>
      <c r="DB25" s="653"/>
      <c r="DC25" s="657"/>
      <c r="DD25" s="632">
        <v>1585890</v>
      </c>
      <c r="DE25" s="655"/>
      <c r="DF25" s="655"/>
      <c r="DG25" s="655"/>
      <c r="DH25" s="655"/>
      <c r="DI25" s="655"/>
      <c r="DJ25" s="655"/>
      <c r="DK25" s="656"/>
      <c r="DL25" s="632">
        <v>1576703</v>
      </c>
      <c r="DM25" s="655"/>
      <c r="DN25" s="655"/>
      <c r="DO25" s="655"/>
      <c r="DP25" s="655"/>
      <c r="DQ25" s="655"/>
      <c r="DR25" s="655"/>
      <c r="DS25" s="655"/>
      <c r="DT25" s="655"/>
      <c r="DU25" s="655"/>
      <c r="DV25" s="656"/>
      <c r="DW25" s="628">
        <v>24.8</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3160</v>
      </c>
      <c r="S26" s="624"/>
      <c r="T26" s="624"/>
      <c r="U26" s="624"/>
      <c r="V26" s="624"/>
      <c r="W26" s="624"/>
      <c r="X26" s="624"/>
      <c r="Y26" s="625"/>
      <c r="Z26" s="626">
        <v>0</v>
      </c>
      <c r="AA26" s="626"/>
      <c r="AB26" s="626"/>
      <c r="AC26" s="626"/>
      <c r="AD26" s="627">
        <v>3160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982549</v>
      </c>
      <c r="CS26" s="624"/>
      <c r="CT26" s="624"/>
      <c r="CU26" s="624"/>
      <c r="CV26" s="624"/>
      <c r="CW26" s="624"/>
      <c r="CX26" s="624"/>
      <c r="CY26" s="625"/>
      <c r="CZ26" s="628">
        <v>8.1999999999999993</v>
      </c>
      <c r="DA26" s="653"/>
      <c r="DB26" s="653"/>
      <c r="DC26" s="657"/>
      <c r="DD26" s="632">
        <v>873327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65401</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1600651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1820588</v>
      </c>
      <c r="CS27" s="655"/>
      <c r="CT27" s="655"/>
      <c r="CU27" s="655"/>
      <c r="CV27" s="655"/>
      <c r="CW27" s="655"/>
      <c r="CX27" s="655"/>
      <c r="CY27" s="656"/>
      <c r="CZ27" s="628">
        <v>15.2</v>
      </c>
      <c r="DA27" s="653"/>
      <c r="DB27" s="653"/>
      <c r="DC27" s="657"/>
      <c r="DD27" s="632">
        <v>739537</v>
      </c>
      <c r="DE27" s="655"/>
      <c r="DF27" s="655"/>
      <c r="DG27" s="655"/>
      <c r="DH27" s="655"/>
      <c r="DI27" s="655"/>
      <c r="DJ27" s="655"/>
      <c r="DK27" s="656"/>
      <c r="DL27" s="632">
        <v>481800</v>
      </c>
      <c r="DM27" s="655"/>
      <c r="DN27" s="655"/>
      <c r="DO27" s="655"/>
      <c r="DP27" s="655"/>
      <c r="DQ27" s="655"/>
      <c r="DR27" s="655"/>
      <c r="DS27" s="655"/>
      <c r="DT27" s="655"/>
      <c r="DU27" s="655"/>
      <c r="DV27" s="656"/>
      <c r="DW27" s="628">
        <v>7.6</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139112</v>
      </c>
      <c r="S28" s="624"/>
      <c r="T28" s="624"/>
      <c r="U28" s="624"/>
      <c r="V28" s="624"/>
      <c r="W28" s="624"/>
      <c r="X28" s="624"/>
      <c r="Y28" s="625"/>
      <c r="Z28" s="626">
        <v>1.1000000000000001</v>
      </c>
      <c r="AA28" s="626"/>
      <c r="AB28" s="626"/>
      <c r="AC28" s="626"/>
      <c r="AD28" s="627">
        <v>3434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1290662</v>
      </c>
      <c r="CS28" s="624"/>
      <c r="CT28" s="624"/>
      <c r="CU28" s="624"/>
      <c r="CV28" s="624"/>
      <c r="CW28" s="624"/>
      <c r="CX28" s="624"/>
      <c r="CY28" s="625"/>
      <c r="CZ28" s="628">
        <v>10.8</v>
      </c>
      <c r="DA28" s="653"/>
      <c r="DB28" s="653"/>
      <c r="DC28" s="657"/>
      <c r="DD28" s="632">
        <v>1255929</v>
      </c>
      <c r="DE28" s="624"/>
      <c r="DF28" s="624"/>
      <c r="DG28" s="624"/>
      <c r="DH28" s="624"/>
      <c r="DI28" s="624"/>
      <c r="DJ28" s="624"/>
      <c r="DK28" s="625"/>
      <c r="DL28" s="632">
        <v>1255929</v>
      </c>
      <c r="DM28" s="624"/>
      <c r="DN28" s="624"/>
      <c r="DO28" s="624"/>
      <c r="DP28" s="624"/>
      <c r="DQ28" s="624"/>
      <c r="DR28" s="624"/>
      <c r="DS28" s="624"/>
      <c r="DT28" s="624"/>
      <c r="DU28" s="624"/>
      <c r="DV28" s="625"/>
      <c r="DW28" s="628">
        <v>19.8</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10463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1290623</v>
      </c>
      <c r="CS29" s="655"/>
      <c r="CT29" s="655"/>
      <c r="CU29" s="655"/>
      <c r="CV29" s="655"/>
      <c r="CW29" s="655"/>
      <c r="CX29" s="655"/>
      <c r="CY29" s="656"/>
      <c r="CZ29" s="628">
        <v>10.8</v>
      </c>
      <c r="DA29" s="653"/>
      <c r="DB29" s="653"/>
      <c r="DC29" s="657"/>
      <c r="DD29" s="632">
        <v>1255890</v>
      </c>
      <c r="DE29" s="655"/>
      <c r="DF29" s="655"/>
      <c r="DG29" s="655"/>
      <c r="DH29" s="655"/>
      <c r="DI29" s="655"/>
      <c r="DJ29" s="655"/>
      <c r="DK29" s="656"/>
      <c r="DL29" s="632">
        <v>1255890</v>
      </c>
      <c r="DM29" s="655"/>
      <c r="DN29" s="655"/>
      <c r="DO29" s="655"/>
      <c r="DP29" s="655"/>
      <c r="DQ29" s="655"/>
      <c r="DR29" s="655"/>
      <c r="DS29" s="655"/>
      <c r="DT29" s="655"/>
      <c r="DU29" s="655"/>
      <c r="DV29" s="656"/>
      <c r="DW29" s="628">
        <v>19.8</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2166573</v>
      </c>
      <c r="S30" s="624"/>
      <c r="T30" s="624"/>
      <c r="U30" s="624"/>
      <c r="V30" s="624"/>
      <c r="W30" s="624"/>
      <c r="X30" s="624"/>
      <c r="Y30" s="625"/>
      <c r="Z30" s="626">
        <v>17.100000000000001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1264082</v>
      </c>
      <c r="CS30" s="624"/>
      <c r="CT30" s="624"/>
      <c r="CU30" s="624"/>
      <c r="CV30" s="624"/>
      <c r="CW30" s="624"/>
      <c r="CX30" s="624"/>
      <c r="CY30" s="625"/>
      <c r="CZ30" s="628">
        <v>10.6</v>
      </c>
      <c r="DA30" s="653"/>
      <c r="DB30" s="653"/>
      <c r="DC30" s="657"/>
      <c r="DD30" s="632">
        <v>1237293</v>
      </c>
      <c r="DE30" s="624"/>
      <c r="DF30" s="624"/>
      <c r="DG30" s="624"/>
      <c r="DH30" s="624"/>
      <c r="DI30" s="624"/>
      <c r="DJ30" s="624"/>
      <c r="DK30" s="625"/>
      <c r="DL30" s="632">
        <v>1237293</v>
      </c>
      <c r="DM30" s="624"/>
      <c r="DN30" s="624"/>
      <c r="DO30" s="624"/>
      <c r="DP30" s="624"/>
      <c r="DQ30" s="624"/>
      <c r="DR30" s="624"/>
      <c r="DS30" s="624"/>
      <c r="DT30" s="624"/>
      <c r="DU30" s="624"/>
      <c r="DV30" s="625"/>
      <c r="DW30" s="628">
        <v>19.5</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v>248671</v>
      </c>
      <c r="S31" s="624"/>
      <c r="T31" s="624"/>
      <c r="U31" s="624"/>
      <c r="V31" s="624"/>
      <c r="W31" s="624"/>
      <c r="X31" s="624"/>
      <c r="Y31" s="625"/>
      <c r="Z31" s="626">
        <v>2</v>
      </c>
      <c r="AA31" s="626"/>
      <c r="AB31" s="626"/>
      <c r="AC31" s="626"/>
      <c r="AD31" s="627">
        <v>248671</v>
      </c>
      <c r="AE31" s="627"/>
      <c r="AF31" s="627"/>
      <c r="AG31" s="627"/>
      <c r="AH31" s="627"/>
      <c r="AI31" s="627"/>
      <c r="AJ31" s="627"/>
      <c r="AK31" s="627"/>
      <c r="AL31" s="628">
        <v>3.9</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98.4</v>
      </c>
      <c r="BH31" s="667"/>
      <c r="BI31" s="667"/>
      <c r="BJ31" s="667"/>
      <c r="BK31" s="667"/>
      <c r="BL31" s="667"/>
      <c r="BM31" s="618">
        <v>91.9</v>
      </c>
      <c r="BN31" s="667"/>
      <c r="BO31" s="667"/>
      <c r="BP31" s="667"/>
      <c r="BQ31" s="668"/>
      <c r="BR31" s="679">
        <v>98.4</v>
      </c>
      <c r="BS31" s="667"/>
      <c r="BT31" s="667"/>
      <c r="BU31" s="667"/>
      <c r="BV31" s="667"/>
      <c r="BW31" s="667"/>
      <c r="BX31" s="618">
        <v>91.3</v>
      </c>
      <c r="BY31" s="667"/>
      <c r="BZ31" s="667"/>
      <c r="CA31" s="667"/>
      <c r="CB31" s="668"/>
      <c r="CD31" s="661"/>
      <c r="CE31" s="662"/>
      <c r="CF31" s="620" t="s">
        <v>300</v>
      </c>
      <c r="CG31" s="621"/>
      <c r="CH31" s="621"/>
      <c r="CI31" s="621"/>
      <c r="CJ31" s="621"/>
      <c r="CK31" s="621"/>
      <c r="CL31" s="621"/>
      <c r="CM31" s="621"/>
      <c r="CN31" s="621"/>
      <c r="CO31" s="621"/>
      <c r="CP31" s="621"/>
      <c r="CQ31" s="622"/>
      <c r="CR31" s="623">
        <v>26541</v>
      </c>
      <c r="CS31" s="655"/>
      <c r="CT31" s="655"/>
      <c r="CU31" s="655"/>
      <c r="CV31" s="655"/>
      <c r="CW31" s="655"/>
      <c r="CX31" s="655"/>
      <c r="CY31" s="656"/>
      <c r="CZ31" s="628">
        <v>0.2</v>
      </c>
      <c r="DA31" s="653"/>
      <c r="DB31" s="653"/>
      <c r="DC31" s="657"/>
      <c r="DD31" s="632">
        <v>18597</v>
      </c>
      <c r="DE31" s="655"/>
      <c r="DF31" s="655"/>
      <c r="DG31" s="655"/>
      <c r="DH31" s="655"/>
      <c r="DI31" s="655"/>
      <c r="DJ31" s="655"/>
      <c r="DK31" s="656"/>
      <c r="DL31" s="632">
        <v>18597</v>
      </c>
      <c r="DM31" s="655"/>
      <c r="DN31" s="655"/>
      <c r="DO31" s="655"/>
      <c r="DP31" s="655"/>
      <c r="DQ31" s="655"/>
      <c r="DR31" s="655"/>
      <c r="DS31" s="655"/>
      <c r="DT31" s="655"/>
      <c r="DU31" s="655"/>
      <c r="DV31" s="656"/>
      <c r="DW31" s="628">
        <v>0.3</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861479</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98.5</v>
      </c>
      <c r="BH32" s="655"/>
      <c r="BI32" s="655"/>
      <c r="BJ32" s="655"/>
      <c r="BK32" s="655"/>
      <c r="BL32" s="655"/>
      <c r="BM32" s="629">
        <v>93</v>
      </c>
      <c r="BN32" s="655"/>
      <c r="BO32" s="655"/>
      <c r="BP32" s="655"/>
      <c r="BQ32" s="678"/>
      <c r="BR32" s="680">
        <v>98.5</v>
      </c>
      <c r="BS32" s="655"/>
      <c r="BT32" s="655"/>
      <c r="BU32" s="655"/>
      <c r="BV32" s="655"/>
      <c r="BW32" s="655"/>
      <c r="BX32" s="629">
        <v>92.6</v>
      </c>
      <c r="BY32" s="655"/>
      <c r="BZ32" s="655"/>
      <c r="CA32" s="655"/>
      <c r="CB32" s="678"/>
      <c r="CD32" s="663"/>
      <c r="CE32" s="664"/>
      <c r="CF32" s="620" t="s">
        <v>304</v>
      </c>
      <c r="CG32" s="621"/>
      <c r="CH32" s="621"/>
      <c r="CI32" s="621"/>
      <c r="CJ32" s="621"/>
      <c r="CK32" s="621"/>
      <c r="CL32" s="621"/>
      <c r="CM32" s="621"/>
      <c r="CN32" s="621"/>
      <c r="CO32" s="621"/>
      <c r="CP32" s="621"/>
      <c r="CQ32" s="622"/>
      <c r="CR32" s="623">
        <v>39</v>
      </c>
      <c r="CS32" s="624"/>
      <c r="CT32" s="624"/>
      <c r="CU32" s="624"/>
      <c r="CV32" s="624"/>
      <c r="CW32" s="624"/>
      <c r="CX32" s="624"/>
      <c r="CY32" s="625"/>
      <c r="CZ32" s="628">
        <v>0</v>
      </c>
      <c r="DA32" s="653"/>
      <c r="DB32" s="653"/>
      <c r="DC32" s="657"/>
      <c r="DD32" s="632">
        <v>39</v>
      </c>
      <c r="DE32" s="624"/>
      <c r="DF32" s="624"/>
      <c r="DG32" s="624"/>
      <c r="DH32" s="624"/>
      <c r="DI32" s="624"/>
      <c r="DJ32" s="624"/>
      <c r="DK32" s="625"/>
      <c r="DL32" s="632">
        <v>39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22941</v>
      </c>
      <c r="S33" s="624"/>
      <c r="T33" s="624"/>
      <c r="U33" s="624"/>
      <c r="V33" s="624"/>
      <c r="W33" s="624"/>
      <c r="X33" s="624"/>
      <c r="Y33" s="625"/>
      <c r="Z33" s="626">
        <v>0.2</v>
      </c>
      <c r="AA33" s="626"/>
      <c r="AB33" s="626"/>
      <c r="AC33" s="626"/>
      <c r="AD33" s="627">
        <v>8179</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98.2</v>
      </c>
      <c r="BH33" s="682"/>
      <c r="BI33" s="682"/>
      <c r="BJ33" s="682"/>
      <c r="BK33" s="682"/>
      <c r="BL33" s="682"/>
      <c r="BM33" s="683">
        <v>89.5</v>
      </c>
      <c r="BN33" s="682"/>
      <c r="BO33" s="682"/>
      <c r="BP33" s="682"/>
      <c r="BQ33" s="684"/>
      <c r="BR33" s="681">
        <v>98.1</v>
      </c>
      <c r="BS33" s="682"/>
      <c r="BT33" s="682"/>
      <c r="BU33" s="682"/>
      <c r="BV33" s="682"/>
      <c r="BW33" s="682"/>
      <c r="BX33" s="683">
        <v>88.7</v>
      </c>
      <c r="BY33" s="682"/>
      <c r="BZ33" s="682"/>
      <c r="CA33" s="682"/>
      <c r="CB33" s="684"/>
      <c r="CD33" s="620" t="s">
        <v>307</v>
      </c>
      <c r="CE33" s="621"/>
      <c r="CF33" s="621"/>
      <c r="CG33" s="621"/>
      <c r="CH33" s="621"/>
      <c r="CI33" s="621"/>
      <c r="CJ33" s="621"/>
      <c r="CK33" s="621"/>
      <c r="CL33" s="621"/>
      <c r="CM33" s="621"/>
      <c r="CN33" s="621"/>
      <c r="CO33" s="621"/>
      <c r="CP33" s="621"/>
      <c r="CQ33" s="622"/>
      <c r="CR33" s="623">
        <v>5559921</v>
      </c>
      <c r="CS33" s="655"/>
      <c r="CT33" s="655"/>
      <c r="CU33" s="655"/>
      <c r="CV33" s="655"/>
      <c r="CW33" s="655"/>
      <c r="CX33" s="655"/>
      <c r="CY33" s="656"/>
      <c r="CZ33" s="628">
        <v>46.5</v>
      </c>
      <c r="DA33" s="653"/>
      <c r="DB33" s="653"/>
      <c r="DC33" s="657"/>
      <c r="DD33" s="632">
        <v>4303102</v>
      </c>
      <c r="DE33" s="655"/>
      <c r="DF33" s="655"/>
      <c r="DG33" s="655"/>
      <c r="DH33" s="655"/>
      <c r="DI33" s="655"/>
      <c r="DJ33" s="655"/>
      <c r="DK33" s="656"/>
      <c r="DL33" s="632">
        <v>3027064</v>
      </c>
      <c r="DM33" s="655"/>
      <c r="DN33" s="655"/>
      <c r="DO33" s="655"/>
      <c r="DP33" s="655"/>
      <c r="DQ33" s="655"/>
      <c r="DR33" s="655"/>
      <c r="DS33" s="655"/>
      <c r="DT33" s="655"/>
      <c r="DU33" s="655"/>
      <c r="DV33" s="656"/>
      <c r="DW33" s="628">
        <v>47.6</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227602</v>
      </c>
      <c r="S34" s="624"/>
      <c r="T34" s="624"/>
      <c r="U34" s="624"/>
      <c r="V34" s="624"/>
      <c r="W34" s="624"/>
      <c r="X34" s="624"/>
      <c r="Y34" s="625"/>
      <c r="Z34" s="626">
        <v>1.8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1942001</v>
      </c>
      <c r="CS34" s="624"/>
      <c r="CT34" s="624"/>
      <c r="CU34" s="624"/>
      <c r="CV34" s="624"/>
      <c r="CW34" s="624"/>
      <c r="CX34" s="624"/>
      <c r="CY34" s="625"/>
      <c r="CZ34" s="628">
        <v>16.2</v>
      </c>
      <c r="DA34" s="653"/>
      <c r="DB34" s="653"/>
      <c r="DC34" s="657"/>
      <c r="DD34" s="632">
        <v>1275953</v>
      </c>
      <c r="DE34" s="624"/>
      <c r="DF34" s="624"/>
      <c r="DG34" s="624"/>
      <c r="DH34" s="624"/>
      <c r="DI34" s="624"/>
      <c r="DJ34" s="624"/>
      <c r="DK34" s="625"/>
      <c r="DL34" s="632">
        <v>1132522</v>
      </c>
      <c r="DM34" s="624"/>
      <c r="DN34" s="624"/>
      <c r="DO34" s="624"/>
      <c r="DP34" s="624"/>
      <c r="DQ34" s="624"/>
      <c r="DR34" s="624"/>
      <c r="DS34" s="624"/>
      <c r="DT34" s="624"/>
      <c r="DU34" s="624"/>
      <c r="DV34" s="625"/>
      <c r="DW34" s="628">
        <v>17.8</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475842</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381580</v>
      </c>
      <c r="CS35" s="655"/>
      <c r="CT35" s="655"/>
      <c r="CU35" s="655"/>
      <c r="CV35" s="655"/>
      <c r="CW35" s="655"/>
      <c r="CX35" s="655"/>
      <c r="CY35" s="656"/>
      <c r="CZ35" s="628">
        <v>3.2</v>
      </c>
      <c r="DA35" s="653"/>
      <c r="DB35" s="653"/>
      <c r="DC35" s="657"/>
      <c r="DD35" s="632">
        <v>174690</v>
      </c>
      <c r="DE35" s="655"/>
      <c r="DF35" s="655"/>
      <c r="DG35" s="655"/>
      <c r="DH35" s="655"/>
      <c r="DI35" s="655"/>
      <c r="DJ35" s="655"/>
      <c r="DK35" s="656"/>
      <c r="DL35" s="632">
        <v>169477</v>
      </c>
      <c r="DM35" s="655"/>
      <c r="DN35" s="655"/>
      <c r="DO35" s="655"/>
      <c r="DP35" s="655"/>
      <c r="DQ35" s="655"/>
      <c r="DR35" s="655"/>
      <c r="DS35" s="655"/>
      <c r="DT35" s="655"/>
      <c r="DU35" s="655"/>
      <c r="DV35" s="656"/>
      <c r="DW35" s="628">
        <v>2.7</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769362</v>
      </c>
      <c r="S36" s="624"/>
      <c r="T36" s="624"/>
      <c r="U36" s="624"/>
      <c r="V36" s="624"/>
      <c r="W36" s="624"/>
      <c r="X36" s="624"/>
      <c r="Y36" s="625"/>
      <c r="Z36" s="626">
        <v>6.1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1380297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94849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1307269</v>
      </c>
      <c r="CS36" s="624"/>
      <c r="CT36" s="624"/>
      <c r="CU36" s="624"/>
      <c r="CV36" s="624"/>
      <c r="CW36" s="624"/>
      <c r="CX36" s="624"/>
      <c r="CY36" s="625"/>
      <c r="CZ36" s="628">
        <v>10.9</v>
      </c>
      <c r="DA36" s="653"/>
      <c r="DB36" s="653"/>
      <c r="DC36" s="657"/>
      <c r="DD36" s="632">
        <v>1133054</v>
      </c>
      <c r="DE36" s="624"/>
      <c r="DF36" s="624"/>
      <c r="DG36" s="624"/>
      <c r="DH36" s="624"/>
      <c r="DI36" s="624"/>
      <c r="DJ36" s="624"/>
      <c r="DK36" s="625"/>
      <c r="DL36" s="632">
        <v>964315</v>
      </c>
      <c r="DM36" s="624"/>
      <c r="DN36" s="624"/>
      <c r="DO36" s="624"/>
      <c r="DP36" s="624"/>
      <c r="DQ36" s="624"/>
      <c r="DR36" s="624"/>
      <c r="DS36" s="624"/>
      <c r="DT36" s="624"/>
      <c r="DU36" s="624"/>
      <c r="DV36" s="625"/>
      <c r="DW36" s="628">
        <v>15.2</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413954</v>
      </c>
      <c r="S37" s="624"/>
      <c r="T37" s="624"/>
      <c r="U37" s="624"/>
      <c r="V37" s="624"/>
      <c r="W37" s="624"/>
      <c r="X37" s="624"/>
      <c r="Y37" s="625"/>
      <c r="Z37" s="626">
        <v>3.3</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363000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63347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295619</v>
      </c>
      <c r="CS37" s="655"/>
      <c r="CT37" s="655"/>
      <c r="CU37" s="655"/>
      <c r="CV37" s="655"/>
      <c r="CW37" s="655"/>
      <c r="CX37" s="655"/>
      <c r="CY37" s="656"/>
      <c r="CZ37" s="628">
        <v>2.5</v>
      </c>
      <c r="DA37" s="653"/>
      <c r="DB37" s="653"/>
      <c r="DC37" s="657"/>
      <c r="DD37" s="632">
        <v>295619</v>
      </c>
      <c r="DE37" s="655"/>
      <c r="DF37" s="655"/>
      <c r="DG37" s="655"/>
      <c r="DH37" s="655"/>
      <c r="DI37" s="655"/>
      <c r="DJ37" s="655"/>
      <c r="DK37" s="656"/>
      <c r="DL37" s="632">
        <v>295619</v>
      </c>
      <c r="DM37" s="655"/>
      <c r="DN37" s="655"/>
      <c r="DO37" s="655"/>
      <c r="DP37" s="655"/>
      <c r="DQ37" s="655"/>
      <c r="DR37" s="655"/>
      <c r="DS37" s="655"/>
      <c r="DT37" s="655"/>
      <c r="DU37" s="655"/>
      <c r="DV37" s="656"/>
      <c r="DW37" s="628">
        <v>4.7</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611672</v>
      </c>
      <c r="S38" s="624"/>
      <c r="T38" s="624"/>
      <c r="U38" s="624"/>
      <c r="V38" s="624"/>
      <c r="W38" s="624"/>
      <c r="X38" s="624"/>
      <c r="Y38" s="625"/>
      <c r="Z38" s="626">
        <v>4.8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75872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2327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941425</v>
      </c>
      <c r="CS38" s="624"/>
      <c r="CT38" s="624"/>
      <c r="CU38" s="624"/>
      <c r="CV38" s="624"/>
      <c r="CW38" s="624"/>
      <c r="CX38" s="624"/>
      <c r="CY38" s="625"/>
      <c r="CZ38" s="628">
        <v>7.9</v>
      </c>
      <c r="DA38" s="653"/>
      <c r="DB38" s="653"/>
      <c r="DC38" s="657"/>
      <c r="DD38" s="632">
        <v>795372</v>
      </c>
      <c r="DE38" s="624"/>
      <c r="DF38" s="624"/>
      <c r="DG38" s="624"/>
      <c r="DH38" s="624"/>
      <c r="DI38" s="624"/>
      <c r="DJ38" s="624"/>
      <c r="DK38" s="625"/>
      <c r="DL38" s="632">
        <v>760750</v>
      </c>
      <c r="DM38" s="624"/>
      <c r="DN38" s="624"/>
      <c r="DO38" s="624"/>
      <c r="DP38" s="624"/>
      <c r="DQ38" s="624"/>
      <c r="DR38" s="624"/>
      <c r="DS38" s="624"/>
      <c r="DT38" s="624"/>
      <c r="DU38" s="624"/>
      <c r="DV38" s="625"/>
      <c r="DW38" s="628">
        <v>12</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3434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867295</v>
      </c>
      <c r="CS39" s="655"/>
      <c r="CT39" s="655"/>
      <c r="CU39" s="655"/>
      <c r="CV39" s="655"/>
      <c r="CW39" s="655"/>
      <c r="CX39" s="655"/>
      <c r="CY39" s="656"/>
      <c r="CZ39" s="628">
        <v>7.2</v>
      </c>
      <c r="DA39" s="653"/>
      <c r="DB39" s="653"/>
      <c r="DC39" s="657"/>
      <c r="DD39" s="632">
        <v>842862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31572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120351</v>
      </c>
      <c r="CS40" s="624"/>
      <c r="CT40" s="624"/>
      <c r="CU40" s="624"/>
      <c r="CV40" s="624"/>
      <c r="CW40" s="624"/>
      <c r="CX40" s="624"/>
      <c r="CY40" s="625"/>
      <c r="CZ40" s="628">
        <v>1</v>
      </c>
      <c r="DA40" s="653"/>
      <c r="DB40" s="653"/>
      <c r="DC40" s="657"/>
      <c r="DD40" s="632">
        <v>81171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12694911</v>
      </c>
      <c r="S41" s="696"/>
      <c r="T41" s="696"/>
      <c r="U41" s="696"/>
      <c r="V41" s="696"/>
      <c r="W41" s="696"/>
      <c r="X41" s="696"/>
      <c r="Y41" s="700"/>
      <c r="Z41" s="701">
        <v>100</v>
      </c>
      <c r="AA41" s="701"/>
      <c r="AB41" s="701"/>
      <c r="AC41" s="701"/>
      <c r="AD41" s="702">
        <v>6321876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205164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736261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1532060</v>
      </c>
      <c r="CS42" s="655"/>
      <c r="CT42" s="655"/>
      <c r="CU42" s="655"/>
      <c r="CV42" s="655"/>
      <c r="CW42" s="655"/>
      <c r="CX42" s="655"/>
      <c r="CY42" s="656"/>
      <c r="CZ42" s="628">
        <v>12.8</v>
      </c>
      <c r="DA42" s="653"/>
      <c r="DB42" s="653"/>
      <c r="DC42" s="657"/>
      <c r="DD42" s="632">
        <v>609314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34013</v>
      </c>
      <c r="CS43" s="655"/>
      <c r="CT43" s="655"/>
      <c r="CU43" s="655"/>
      <c r="CV43" s="655"/>
      <c r="CW43" s="655"/>
      <c r="CX43" s="655"/>
      <c r="CY43" s="656"/>
      <c r="CZ43" s="628">
        <v>0.3</v>
      </c>
      <c r="DA43" s="653"/>
      <c r="DB43" s="653"/>
      <c r="DC43" s="657"/>
      <c r="DD43" s="632">
        <v>34013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1460733</v>
      </c>
      <c r="CS44" s="624"/>
      <c r="CT44" s="624"/>
      <c r="CU44" s="624"/>
      <c r="CV44" s="624"/>
      <c r="CW44" s="624"/>
      <c r="CX44" s="624"/>
      <c r="CY44" s="625"/>
      <c r="CZ44" s="628">
        <v>12.2</v>
      </c>
      <c r="DA44" s="629"/>
      <c r="DB44" s="629"/>
      <c r="DC44" s="635"/>
      <c r="DD44" s="632">
        <v>569737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500269</v>
      </c>
      <c r="CS45" s="655"/>
      <c r="CT45" s="655"/>
      <c r="CU45" s="655"/>
      <c r="CV45" s="655"/>
      <c r="CW45" s="655"/>
      <c r="CX45" s="655"/>
      <c r="CY45" s="656"/>
      <c r="CZ45" s="628">
        <v>4.2</v>
      </c>
      <c r="DA45" s="653"/>
      <c r="DB45" s="653"/>
      <c r="DC45" s="657"/>
      <c r="DD45" s="632">
        <v>53442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910874</v>
      </c>
      <c r="CS46" s="624"/>
      <c r="CT46" s="624"/>
      <c r="CU46" s="624"/>
      <c r="CV46" s="624"/>
      <c r="CW46" s="624"/>
      <c r="CX46" s="624"/>
      <c r="CY46" s="625"/>
      <c r="CZ46" s="628">
        <v>7.6</v>
      </c>
      <c r="DA46" s="629"/>
      <c r="DB46" s="629"/>
      <c r="DC46" s="635"/>
      <c r="DD46" s="632">
        <v>495425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71327</v>
      </c>
      <c r="CS47" s="655"/>
      <c r="CT47" s="655"/>
      <c r="CU47" s="655"/>
      <c r="CV47" s="655"/>
      <c r="CW47" s="655"/>
      <c r="CX47" s="655"/>
      <c r="CY47" s="656"/>
      <c r="CZ47" s="628">
        <v>0.6</v>
      </c>
      <c r="DA47" s="653"/>
      <c r="DB47" s="653"/>
      <c r="DC47" s="657"/>
      <c r="DD47" s="632">
        <v>39577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11967846</v>
      </c>
      <c r="CS49" s="682"/>
      <c r="CT49" s="682"/>
      <c r="CU49" s="682"/>
      <c r="CV49" s="682"/>
      <c r="CW49" s="682"/>
      <c r="CX49" s="682"/>
      <c r="CY49" s="711"/>
      <c r="CZ49" s="703">
        <v>100</v>
      </c>
      <c r="DA49" s="712"/>
      <c r="DB49" s="712"/>
      <c r="DC49" s="713"/>
      <c r="DD49" s="714">
        <v>8493772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34JKqnLpz9Q30ecKq7bKlGA5inSnIBEMGWW9bNTak4+XSsxTtN2C0gxK1NXyvb1RfBVCcC9I7fc9XcECb26eQ==" saltValue="Z5wjKYp5wpXmJ5gm26uM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31"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12791</v>
      </c>
      <c r="R7" s="753"/>
      <c r="S7" s="753"/>
      <c r="T7" s="753"/>
      <c r="U7" s="753"/>
      <c r="V7" s="753">
        <v>11963</v>
      </c>
      <c r="W7" s="753"/>
      <c r="X7" s="753"/>
      <c r="Y7" s="753"/>
      <c r="Z7" s="753"/>
      <c r="AA7" s="753">
        <v>828</v>
      </c>
      <c r="AB7" s="753"/>
      <c r="AC7" s="753"/>
      <c r="AD7" s="753"/>
      <c r="AE7" s="754"/>
      <c r="AF7" s="755">
        <v>803</v>
      </c>
      <c r="AG7" s="756"/>
      <c r="AH7" s="756"/>
      <c r="AI7" s="756"/>
      <c r="AJ7" s="757"/>
      <c r="AK7" s="758">
        <v>476</v>
      </c>
      <c r="AL7" s="759"/>
      <c r="AM7" s="759"/>
      <c r="AN7" s="759"/>
      <c r="AO7" s="759"/>
      <c r="AP7" s="759">
        <v>11410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39</v>
      </c>
      <c r="CN7" s="744"/>
      <c r="CO7" s="744"/>
      <c r="CP7" s="744"/>
      <c r="CQ7" s="745"/>
      <c r="CR7" s="743">
        <v>32</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-102</v>
      </c>
      <c r="R8" s="784"/>
      <c r="S8" s="784"/>
      <c r="T8" s="784"/>
      <c r="U8" s="784"/>
      <c r="V8" s="784">
        <v>0</v>
      </c>
      <c r="W8" s="784"/>
      <c r="X8" s="784"/>
      <c r="Y8" s="784"/>
      <c r="Z8" s="784"/>
      <c r="AA8" s="784">
        <v>-102</v>
      </c>
      <c r="AB8" s="784"/>
      <c r="AC8" s="784"/>
      <c r="AD8" s="784"/>
      <c r="AE8" s="785"/>
      <c r="AF8" s="786">
        <v>-102</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0</v>
      </c>
      <c r="CI8" s="777"/>
      <c r="CJ8" s="777"/>
      <c r="CK8" s="777"/>
      <c r="CL8" s="778"/>
      <c r="CM8" s="776">
        <v>22</v>
      </c>
      <c r="CN8" s="777"/>
      <c r="CO8" s="777"/>
      <c r="CP8" s="777"/>
      <c r="CQ8" s="778"/>
      <c r="CR8" s="776">
        <v>9</v>
      </c>
      <c r="CS8" s="777"/>
      <c r="CT8" s="777"/>
      <c r="CU8" s="777"/>
      <c r="CV8" s="778"/>
      <c r="CW8" s="776" t="s">
        <v>557</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4</v>
      </c>
      <c r="R9" s="784"/>
      <c r="S9" s="784"/>
      <c r="T9" s="784"/>
      <c r="U9" s="784"/>
      <c r="V9" s="784">
        <v>3</v>
      </c>
      <c r="W9" s="784"/>
      <c r="X9" s="784"/>
      <c r="Y9" s="784"/>
      <c r="Z9" s="784"/>
      <c r="AA9" s="784">
        <v>1</v>
      </c>
      <c r="AB9" s="784"/>
      <c r="AC9" s="784"/>
      <c r="AD9" s="784"/>
      <c r="AE9" s="785"/>
      <c r="AF9" s="786">
        <v>1</v>
      </c>
      <c r="AG9" s="787"/>
      <c r="AH9" s="787"/>
      <c r="AI9" s="787"/>
      <c r="AJ9" s="788"/>
      <c r="AK9" s="769" t="s">
        <v>556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4</v>
      </c>
      <c r="CI9" s="777"/>
      <c r="CJ9" s="777"/>
      <c r="CK9" s="777"/>
      <c r="CL9" s="778"/>
      <c r="CM9" s="776">
        <v>54</v>
      </c>
      <c r="CN9" s="777"/>
      <c r="CO9" s="777"/>
      <c r="CP9" s="777"/>
      <c r="CQ9" s="778"/>
      <c r="CR9" s="776">
        <v>9</v>
      </c>
      <c r="CS9" s="777"/>
      <c r="CT9" s="777"/>
      <c r="CU9" s="777"/>
      <c r="CV9" s="778"/>
      <c r="CW9" s="776" t="s">
        <v>556</v>
      </c>
      <c r="CX9" s="777"/>
      <c r="CY9" s="777"/>
      <c r="CZ9" s="777"/>
      <c r="DA9" s="778"/>
      <c r="DB9" s="776" t="s">
        <v>556</v>
      </c>
      <c r="DC9" s="777"/>
      <c r="DD9" s="777"/>
      <c r="DE9" s="777"/>
      <c r="DF9" s="778"/>
      <c r="DG9" s="776" t="s">
        <v>556</v>
      </c>
      <c r="DH9" s="777"/>
      <c r="DI9" s="777"/>
      <c r="DJ9" s="777"/>
      <c r="DK9" s="778"/>
      <c r="DL9" s="776" t="s">
        <v>556</v>
      </c>
      <c r="DM9" s="777"/>
      <c r="DN9" s="777"/>
      <c r="DO9" s="777"/>
      <c r="DP9" s="778"/>
      <c r="DQ9" s="776" t="s">
        <v>556</v>
      </c>
      <c r="DR9" s="777"/>
      <c r="DS9" s="777"/>
      <c r="DT9" s="777"/>
      <c r="DU9" s="778"/>
      <c r="DV9" s="773"/>
      <c r="DW9" s="774"/>
      <c r="DX9" s="774"/>
      <c r="DY9" s="774"/>
      <c r="DZ9" s="779"/>
      <c r="EA9" s="234"/>
    </row>
    <row r="10" spans="1:131" s="235" customFormat="1" ht="26.25" customHeight="1">
      <c r="A10" s="238">
        <v>4</v>
      </c>
      <c r="B10" s="780" t="s">
        <v>377</v>
      </c>
      <c r="C10" s="781"/>
      <c r="D10" s="781"/>
      <c r="E10" s="781"/>
      <c r="F10" s="781"/>
      <c r="G10" s="781"/>
      <c r="H10" s="781"/>
      <c r="I10" s="781"/>
      <c r="J10" s="781"/>
      <c r="K10" s="781"/>
      <c r="L10" s="781"/>
      <c r="M10" s="781"/>
      <c r="N10" s="781"/>
      <c r="O10" s="781"/>
      <c r="P10" s="782"/>
      <c r="Q10" s="783">
        <v>0</v>
      </c>
      <c r="R10" s="784"/>
      <c r="S10" s="784"/>
      <c r="T10" s="784"/>
      <c r="U10" s="784"/>
      <c r="V10" s="784">
        <v>0</v>
      </c>
      <c r="W10" s="784"/>
      <c r="X10" s="784"/>
      <c r="Y10" s="784"/>
      <c r="Z10" s="784"/>
      <c r="AA10" s="784">
        <v>0</v>
      </c>
      <c r="AB10" s="784"/>
      <c r="AC10" s="784"/>
      <c r="AD10" s="784"/>
      <c r="AE10" s="785"/>
      <c r="AF10" s="786">
        <v>0</v>
      </c>
      <c r="AG10" s="787"/>
      <c r="AH10" s="787"/>
      <c r="AI10" s="787"/>
      <c r="AJ10" s="788"/>
      <c r="AK10" s="769" t="s">
        <v>556</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t="s">
        <v>378</v>
      </c>
      <c r="C11" s="781"/>
      <c r="D11" s="781"/>
      <c r="E11" s="781"/>
      <c r="F11" s="781"/>
      <c r="G11" s="781"/>
      <c r="H11" s="781"/>
      <c r="I11" s="781"/>
      <c r="J11" s="781"/>
      <c r="K11" s="781"/>
      <c r="L11" s="781"/>
      <c r="M11" s="781"/>
      <c r="N11" s="781"/>
      <c r="O11" s="781"/>
      <c r="P11" s="782"/>
      <c r="Q11" s="783">
        <v>2</v>
      </c>
      <c r="R11" s="784"/>
      <c r="S11" s="784"/>
      <c r="T11" s="784"/>
      <c r="U11" s="784"/>
      <c r="V11" s="784">
        <v>2</v>
      </c>
      <c r="W11" s="784"/>
      <c r="X11" s="784"/>
      <c r="Y11" s="784"/>
      <c r="Z11" s="784"/>
      <c r="AA11" s="784">
        <v>0</v>
      </c>
      <c r="AB11" s="784"/>
      <c r="AC11" s="784"/>
      <c r="AD11" s="784"/>
      <c r="AE11" s="785"/>
      <c r="AF11" s="786">
        <v>0</v>
      </c>
      <c r="AG11" s="787"/>
      <c r="AH11" s="787"/>
      <c r="AI11" s="787"/>
      <c r="AJ11" s="788"/>
      <c r="AK11" s="769" t="s">
        <v>556</v>
      </c>
      <c r="AL11" s="770"/>
      <c r="AM11" s="770"/>
      <c r="AN11" s="770"/>
      <c r="AO11" s="770"/>
      <c r="AP11" s="770" t="s">
        <v>556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380</v>
      </c>
      <c r="B23" s="789" t="s">
        <v>381</v>
      </c>
      <c r="C23" s="790"/>
      <c r="D23" s="790"/>
      <c r="E23" s="790"/>
      <c r="F23" s="790"/>
      <c r="G23" s="790"/>
      <c r="H23" s="790"/>
      <c r="I23" s="790"/>
      <c r="J23" s="790"/>
      <c r="K23" s="790"/>
      <c r="L23" s="790"/>
      <c r="M23" s="790"/>
      <c r="N23" s="790"/>
      <c r="O23" s="790"/>
      <c r="P23" s="791"/>
      <c r="Q23" s="792">
        <v>12965</v>
      </c>
      <c r="R23" s="793"/>
      <c r="S23" s="793"/>
      <c r="T23" s="793"/>
      <c r="U23" s="793"/>
      <c r="V23" s="793">
        <v>11968</v>
      </c>
      <c r="W23" s="793"/>
      <c r="X23" s="793"/>
      <c r="Y23" s="793"/>
      <c r="Z23" s="793"/>
      <c r="AA23" s="793">
        <v>727</v>
      </c>
      <c r="AB23" s="793"/>
      <c r="AC23" s="793"/>
      <c r="AD23" s="793"/>
      <c r="AE23" s="794"/>
      <c r="AF23" s="795">
        <v>703</v>
      </c>
      <c r="AG23" s="793"/>
      <c r="AH23" s="793"/>
      <c r="AI23" s="793"/>
      <c r="AJ23" s="796"/>
      <c r="AK23" s="797"/>
      <c r="AL23" s="798"/>
      <c r="AM23" s="798"/>
      <c r="AN23" s="798"/>
      <c r="AO23" s="798"/>
      <c r="AP23" s="793">
        <f>SUM(AP7:AT22)</f>
        <v>11410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392</v>
      </c>
      <c r="C28" s="750"/>
      <c r="D28" s="750"/>
      <c r="E28" s="750"/>
      <c r="F28" s="750"/>
      <c r="G28" s="750"/>
      <c r="H28" s="750"/>
      <c r="I28" s="750"/>
      <c r="J28" s="750"/>
      <c r="K28" s="750"/>
      <c r="L28" s="750"/>
      <c r="M28" s="750"/>
      <c r="N28" s="750"/>
      <c r="O28" s="750"/>
      <c r="P28" s="751"/>
      <c r="Q28" s="822">
        <v>2040</v>
      </c>
      <c r="R28" s="823"/>
      <c r="S28" s="823"/>
      <c r="T28" s="823"/>
      <c r="U28" s="823"/>
      <c r="V28" s="823">
        <v>1945</v>
      </c>
      <c r="W28" s="823"/>
      <c r="X28" s="823"/>
      <c r="Y28" s="823"/>
      <c r="Z28" s="823"/>
      <c r="AA28" s="823">
        <v>95</v>
      </c>
      <c r="AB28" s="823"/>
      <c r="AC28" s="823"/>
      <c r="AD28" s="823"/>
      <c r="AE28" s="824"/>
      <c r="AF28" s="825">
        <v>95</v>
      </c>
      <c r="AG28" s="823"/>
      <c r="AH28" s="823"/>
      <c r="AI28" s="823"/>
      <c r="AJ28" s="826"/>
      <c r="AK28" s="827">
        <v>205</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393</v>
      </c>
      <c r="C29" s="781"/>
      <c r="D29" s="781"/>
      <c r="E29" s="781"/>
      <c r="F29" s="781"/>
      <c r="G29" s="781"/>
      <c r="H29" s="781"/>
      <c r="I29" s="781"/>
      <c r="J29" s="781"/>
      <c r="K29" s="781"/>
      <c r="L29" s="781"/>
      <c r="M29" s="781"/>
      <c r="N29" s="781"/>
      <c r="O29" s="781"/>
      <c r="P29" s="782"/>
      <c r="Q29" s="783">
        <v>375</v>
      </c>
      <c r="R29" s="784"/>
      <c r="S29" s="784"/>
      <c r="T29" s="784"/>
      <c r="U29" s="784"/>
      <c r="V29" s="784">
        <v>362</v>
      </c>
      <c r="W29" s="784"/>
      <c r="X29" s="784"/>
      <c r="Y29" s="784"/>
      <c r="Z29" s="784"/>
      <c r="AA29" s="784">
        <v>13</v>
      </c>
      <c r="AB29" s="784"/>
      <c r="AC29" s="784"/>
      <c r="AD29" s="784"/>
      <c r="AE29" s="785"/>
      <c r="AF29" s="786">
        <v>13</v>
      </c>
      <c r="AG29" s="787"/>
      <c r="AH29" s="787"/>
      <c r="AI29" s="787"/>
      <c r="AJ29" s="788"/>
      <c r="AK29" s="834">
        <v>115</v>
      </c>
      <c r="AL29" s="830"/>
      <c r="AM29" s="830"/>
      <c r="AN29" s="830"/>
      <c r="AO29" s="830"/>
      <c r="AP29" s="830" t="s">
        <v>557</v>
      </c>
      <c r="AQ29" s="830"/>
      <c r="AR29" s="830"/>
      <c r="AS29" s="830"/>
      <c r="AT29" s="830"/>
      <c r="AU29" s="830" t="s">
        <v>557</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394</v>
      </c>
      <c r="C30" s="781"/>
      <c r="D30" s="781"/>
      <c r="E30" s="781"/>
      <c r="F30" s="781"/>
      <c r="G30" s="781"/>
      <c r="H30" s="781"/>
      <c r="I30" s="781"/>
      <c r="J30" s="781"/>
      <c r="K30" s="781"/>
      <c r="L30" s="781"/>
      <c r="M30" s="781"/>
      <c r="N30" s="781"/>
      <c r="O30" s="781"/>
      <c r="P30" s="782"/>
      <c r="Q30" s="783">
        <v>414</v>
      </c>
      <c r="R30" s="784"/>
      <c r="S30" s="784"/>
      <c r="T30" s="784"/>
      <c r="U30" s="784"/>
      <c r="V30" s="784">
        <v>418</v>
      </c>
      <c r="W30" s="784"/>
      <c r="X30" s="784"/>
      <c r="Y30" s="784"/>
      <c r="Z30" s="784"/>
      <c r="AA30" s="784">
        <v>-4</v>
      </c>
      <c r="AB30" s="784"/>
      <c r="AC30" s="784"/>
      <c r="AD30" s="784"/>
      <c r="AE30" s="785"/>
      <c r="AF30" s="786">
        <v>600</v>
      </c>
      <c r="AG30" s="787"/>
      <c r="AH30" s="787"/>
      <c r="AI30" s="787"/>
      <c r="AJ30" s="788"/>
      <c r="AK30" s="834">
        <v>76</v>
      </c>
      <c r="AL30" s="830"/>
      <c r="AM30" s="830"/>
      <c r="AN30" s="830"/>
      <c r="AO30" s="830"/>
      <c r="AP30" s="830">
        <v>998</v>
      </c>
      <c r="AQ30" s="830"/>
      <c r="AR30" s="830"/>
      <c r="AS30" s="830"/>
      <c r="AT30" s="830"/>
      <c r="AU30" s="830">
        <v>537</v>
      </c>
      <c r="AV30" s="830"/>
      <c r="AW30" s="830"/>
      <c r="AX30" s="830"/>
      <c r="AY30" s="830"/>
      <c r="AZ30" s="831" t="s">
        <v>557</v>
      </c>
      <c r="BA30" s="831"/>
      <c r="BB30" s="831"/>
      <c r="BC30" s="831"/>
      <c r="BD30" s="831"/>
      <c r="BE30" s="832" t="s">
        <v>395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396</v>
      </c>
      <c r="C31" s="781"/>
      <c r="D31" s="781"/>
      <c r="E31" s="781"/>
      <c r="F31" s="781"/>
      <c r="G31" s="781"/>
      <c r="H31" s="781"/>
      <c r="I31" s="781"/>
      <c r="J31" s="781"/>
      <c r="K31" s="781"/>
      <c r="L31" s="781"/>
      <c r="M31" s="781"/>
      <c r="N31" s="781"/>
      <c r="O31" s="781"/>
      <c r="P31" s="782"/>
      <c r="Q31" s="783">
        <v>609</v>
      </c>
      <c r="R31" s="784"/>
      <c r="S31" s="784"/>
      <c r="T31" s="784"/>
      <c r="U31" s="784"/>
      <c r="V31" s="784">
        <v>554</v>
      </c>
      <c r="W31" s="784"/>
      <c r="X31" s="784"/>
      <c r="Y31" s="784"/>
      <c r="Z31" s="784"/>
      <c r="AA31" s="784">
        <v>55</v>
      </c>
      <c r="AB31" s="784"/>
      <c r="AC31" s="784"/>
      <c r="AD31" s="784"/>
      <c r="AE31" s="785"/>
      <c r="AF31" s="786">
        <v>927</v>
      </c>
      <c r="AG31" s="787"/>
      <c r="AH31" s="787"/>
      <c r="AI31" s="787"/>
      <c r="AJ31" s="788"/>
      <c r="AK31" s="834">
        <v>363</v>
      </c>
      <c r="AL31" s="830"/>
      <c r="AM31" s="830"/>
      <c r="AN31" s="830"/>
      <c r="AO31" s="830"/>
      <c r="AP31" s="830">
        <v>3176</v>
      </c>
      <c r="AQ31" s="830"/>
      <c r="AR31" s="830"/>
      <c r="AS31" s="830"/>
      <c r="AT31" s="830"/>
      <c r="AU31" s="830">
        <v>3087</v>
      </c>
      <c r="AV31" s="830"/>
      <c r="AW31" s="830"/>
      <c r="AX31" s="830"/>
      <c r="AY31" s="830"/>
      <c r="AZ31" s="831" t="s">
        <v>557</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380</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1634</v>
      </c>
      <c r="AG63" s="844"/>
      <c r="AH63" s="844"/>
      <c r="AI63" s="844"/>
      <c r="AJ63" s="845"/>
      <c r="AK63" s="846"/>
      <c r="AL63" s="841"/>
      <c r="AM63" s="841"/>
      <c r="AN63" s="841"/>
      <c r="AO63" s="841"/>
      <c r="AP63" s="844">
        <f>SUM(AP28:AT62)</f>
        <v>4174</v>
      </c>
      <c r="AQ63" s="844"/>
      <c r="AR63" s="844"/>
      <c r="AS63" s="844"/>
      <c r="AT63" s="844"/>
      <c r="AU63" s="844">
        <f>SUM(AU28:AY62)</f>
        <v>3624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566</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580</v>
      </c>
      <c r="AL68" s="866"/>
      <c r="AM68" s="866"/>
      <c r="AN68" s="866"/>
      <c r="AO68" s="866"/>
      <c r="AP68" s="866" t="s">
        <v>581</v>
      </c>
      <c r="AQ68" s="866"/>
      <c r="AR68" s="866"/>
      <c r="AS68" s="866"/>
      <c r="AT68" s="866"/>
      <c r="AU68" s="866" t="s">
        <v>581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567</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77" t="s">
        <v>580</v>
      </c>
      <c r="AL69" s="878"/>
      <c r="AM69" s="878"/>
      <c r="AN69" s="878"/>
      <c r="AO69" s="834"/>
      <c r="AP69" s="830" t="s">
        <v>581</v>
      </c>
      <c r="AQ69" s="830"/>
      <c r="AR69" s="830"/>
      <c r="AS69" s="830"/>
      <c r="AT69" s="830"/>
      <c r="AU69" s="830" t="s">
        <v>581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568</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580</v>
      </c>
      <c r="AB70" s="830"/>
      <c r="AC70" s="830"/>
      <c r="AD70" s="830"/>
      <c r="AE70" s="830"/>
      <c r="AF70" s="830" t="s">
        <v>581</v>
      </c>
      <c r="AG70" s="830"/>
      <c r="AH70" s="830"/>
      <c r="AI70" s="830"/>
      <c r="AJ70" s="830"/>
      <c r="AK70" s="877" t="s">
        <v>580</v>
      </c>
      <c r="AL70" s="878"/>
      <c r="AM70" s="878"/>
      <c r="AN70" s="878"/>
      <c r="AO70" s="834"/>
      <c r="AP70" s="830" t="s">
        <v>581</v>
      </c>
      <c r="AQ70" s="830"/>
      <c r="AR70" s="830"/>
      <c r="AS70" s="830"/>
      <c r="AT70" s="830"/>
      <c r="AU70" s="830" t="s">
        <v>581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569</v>
      </c>
      <c r="C71" s="874"/>
      <c r="D71" s="874"/>
      <c r="E71" s="874"/>
      <c r="F71" s="874"/>
      <c r="G71" s="874"/>
      <c r="H71" s="874"/>
      <c r="I71" s="874"/>
      <c r="J71" s="874"/>
      <c r="K71" s="874"/>
      <c r="L71" s="874"/>
      <c r="M71" s="874"/>
      <c r="N71" s="874"/>
      <c r="O71" s="874"/>
      <c r="P71" s="875"/>
      <c r="Q71" s="876">
        <v>202</v>
      </c>
      <c r="R71" s="830"/>
      <c r="S71" s="830"/>
      <c r="T71" s="830"/>
      <c r="U71" s="830"/>
      <c r="V71" s="830">
        <v>187</v>
      </c>
      <c r="W71" s="830"/>
      <c r="X71" s="830"/>
      <c r="Y71" s="830"/>
      <c r="Z71" s="830"/>
      <c r="AA71" s="830">
        <v>15</v>
      </c>
      <c r="AB71" s="830"/>
      <c r="AC71" s="830"/>
      <c r="AD71" s="830"/>
      <c r="AE71" s="830"/>
      <c r="AF71" s="830">
        <v>15</v>
      </c>
      <c r="AG71" s="830"/>
      <c r="AH71" s="830"/>
      <c r="AI71" s="830"/>
      <c r="AJ71" s="830"/>
      <c r="AK71" s="877" t="s">
        <v>580</v>
      </c>
      <c r="AL71" s="878"/>
      <c r="AM71" s="878"/>
      <c r="AN71" s="878"/>
      <c r="AO71" s="834"/>
      <c r="AP71" s="830" t="s">
        <v>581</v>
      </c>
      <c r="AQ71" s="830"/>
      <c r="AR71" s="830"/>
      <c r="AS71" s="830"/>
      <c r="AT71" s="830"/>
      <c r="AU71" s="830" t="s">
        <v>581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570</v>
      </c>
      <c r="C72" s="874"/>
      <c r="D72" s="874"/>
      <c r="E72" s="874"/>
      <c r="F72" s="874"/>
      <c r="G72" s="874"/>
      <c r="H72" s="874"/>
      <c r="I72" s="874"/>
      <c r="J72" s="874"/>
      <c r="K72" s="874"/>
      <c r="L72" s="874"/>
      <c r="M72" s="874"/>
      <c r="N72" s="874"/>
      <c r="O72" s="874"/>
      <c r="P72" s="875"/>
      <c r="Q72" s="876">
        <v>1351</v>
      </c>
      <c r="R72" s="830"/>
      <c r="S72" s="830"/>
      <c r="T72" s="830"/>
      <c r="U72" s="830"/>
      <c r="V72" s="830">
        <v>1322</v>
      </c>
      <c r="W72" s="830"/>
      <c r="X72" s="830"/>
      <c r="Y72" s="830"/>
      <c r="Z72" s="830"/>
      <c r="AA72" s="830">
        <v>29</v>
      </c>
      <c r="AB72" s="830"/>
      <c r="AC72" s="830"/>
      <c r="AD72" s="830"/>
      <c r="AE72" s="830"/>
      <c r="AF72" s="830">
        <v>21</v>
      </c>
      <c r="AG72" s="830"/>
      <c r="AH72" s="830"/>
      <c r="AI72" s="830"/>
      <c r="AJ72" s="830"/>
      <c r="AK72" s="830">
        <v>28</v>
      </c>
      <c r="AL72" s="830"/>
      <c r="AM72" s="830"/>
      <c r="AN72" s="830"/>
      <c r="AO72" s="830"/>
      <c r="AP72" s="830">
        <v>251</v>
      </c>
      <c r="AQ72" s="830"/>
      <c r="AR72" s="830"/>
      <c r="AS72" s="830"/>
      <c r="AT72" s="830"/>
      <c r="AU72" s="830">
        <v>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571</v>
      </c>
      <c r="C73" s="874"/>
      <c r="D73" s="874"/>
      <c r="E73" s="874"/>
      <c r="F73" s="874"/>
      <c r="G73" s="874"/>
      <c r="H73" s="874"/>
      <c r="I73" s="874"/>
      <c r="J73" s="874"/>
      <c r="K73" s="874"/>
      <c r="L73" s="874"/>
      <c r="M73" s="874"/>
      <c r="N73" s="874"/>
      <c r="O73" s="874"/>
      <c r="P73" s="875"/>
      <c r="Q73" s="876">
        <v>3</v>
      </c>
      <c r="R73" s="830"/>
      <c r="S73" s="830"/>
      <c r="T73" s="830"/>
      <c r="U73" s="830"/>
      <c r="V73" s="830">
        <v>1</v>
      </c>
      <c r="W73" s="830"/>
      <c r="X73" s="830"/>
      <c r="Y73" s="830"/>
      <c r="Z73" s="830"/>
      <c r="AA73" s="830">
        <v>2</v>
      </c>
      <c r="AB73" s="830"/>
      <c r="AC73" s="830"/>
      <c r="AD73" s="830"/>
      <c r="AE73" s="830"/>
      <c r="AF73" s="830">
        <v>2</v>
      </c>
      <c r="AG73" s="830"/>
      <c r="AH73" s="830"/>
      <c r="AI73" s="830"/>
      <c r="AJ73" s="830"/>
      <c r="AK73" s="877" t="s">
        <v>580</v>
      </c>
      <c r="AL73" s="878"/>
      <c r="AM73" s="878"/>
      <c r="AN73" s="878"/>
      <c r="AO73" s="834"/>
      <c r="AP73" s="830" t="s">
        <v>581</v>
      </c>
      <c r="AQ73" s="830"/>
      <c r="AR73" s="830"/>
      <c r="AS73" s="830"/>
      <c r="AT73" s="830"/>
      <c r="AU73" s="830" t="s">
        <v>581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572</v>
      </c>
      <c r="C74" s="874"/>
      <c r="D74" s="874"/>
      <c r="E74" s="874"/>
      <c r="F74" s="874"/>
      <c r="G74" s="874"/>
      <c r="H74" s="874"/>
      <c r="I74" s="874"/>
      <c r="J74" s="874"/>
      <c r="K74" s="874"/>
      <c r="L74" s="874"/>
      <c r="M74" s="874"/>
      <c r="N74" s="874"/>
      <c r="O74" s="874"/>
      <c r="P74" s="875"/>
      <c r="Q74" s="876">
        <v>211</v>
      </c>
      <c r="R74" s="830"/>
      <c r="S74" s="830"/>
      <c r="T74" s="830"/>
      <c r="U74" s="830"/>
      <c r="V74" s="830">
        <v>206</v>
      </c>
      <c r="W74" s="830"/>
      <c r="X74" s="830"/>
      <c r="Y74" s="830"/>
      <c r="Z74" s="830"/>
      <c r="AA74" s="830">
        <v>5</v>
      </c>
      <c r="AB74" s="830"/>
      <c r="AC74" s="830"/>
      <c r="AD74" s="830"/>
      <c r="AE74" s="830"/>
      <c r="AF74" s="830">
        <v>5</v>
      </c>
      <c r="AG74" s="830"/>
      <c r="AH74" s="830"/>
      <c r="AI74" s="830"/>
      <c r="AJ74" s="830"/>
      <c r="AK74" s="830">
        <v>15</v>
      </c>
      <c r="AL74" s="830"/>
      <c r="AM74" s="830"/>
      <c r="AN74" s="830"/>
      <c r="AO74" s="830"/>
      <c r="AP74" s="830" t="s">
        <v>581</v>
      </c>
      <c r="AQ74" s="830"/>
      <c r="AR74" s="830"/>
      <c r="AS74" s="830"/>
      <c r="AT74" s="830"/>
      <c r="AU74" s="830" t="s">
        <v>581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573</v>
      </c>
      <c r="C75" s="874"/>
      <c r="D75" s="874"/>
      <c r="E75" s="874"/>
      <c r="F75" s="874"/>
      <c r="G75" s="874"/>
      <c r="H75" s="874"/>
      <c r="I75" s="874"/>
      <c r="J75" s="874"/>
      <c r="K75" s="874"/>
      <c r="L75" s="874"/>
      <c r="M75" s="874"/>
      <c r="N75" s="874"/>
      <c r="O75" s="874"/>
      <c r="P75" s="875"/>
      <c r="Q75" s="879">
        <v>70</v>
      </c>
      <c r="R75" s="878"/>
      <c r="S75" s="878"/>
      <c r="T75" s="878"/>
      <c r="U75" s="834"/>
      <c r="V75" s="877">
        <v>70</v>
      </c>
      <c r="W75" s="878"/>
      <c r="X75" s="878"/>
      <c r="Y75" s="878"/>
      <c r="Z75" s="834"/>
      <c r="AA75" s="877" t="s">
        <v>580</v>
      </c>
      <c r="AB75" s="878"/>
      <c r="AC75" s="878"/>
      <c r="AD75" s="878"/>
      <c r="AE75" s="834"/>
      <c r="AF75" s="877" t="s">
        <v>581</v>
      </c>
      <c r="AG75" s="878"/>
      <c r="AH75" s="878"/>
      <c r="AI75" s="878"/>
      <c r="AJ75" s="834"/>
      <c r="AK75" s="877" t="s">
        <v>580</v>
      </c>
      <c r="AL75" s="878"/>
      <c r="AM75" s="878"/>
      <c r="AN75" s="878"/>
      <c r="AO75" s="834"/>
      <c r="AP75" s="830" t="s">
        <v>581</v>
      </c>
      <c r="AQ75" s="830"/>
      <c r="AR75" s="830"/>
      <c r="AS75" s="830"/>
      <c r="AT75" s="830"/>
      <c r="AU75" s="830" t="s">
        <v>581</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574</v>
      </c>
      <c r="C76" s="874"/>
      <c r="D76" s="874"/>
      <c r="E76" s="874"/>
      <c r="F76" s="874"/>
      <c r="G76" s="874"/>
      <c r="H76" s="874"/>
      <c r="I76" s="874"/>
      <c r="J76" s="874"/>
      <c r="K76" s="874"/>
      <c r="L76" s="874"/>
      <c r="M76" s="874"/>
      <c r="N76" s="874"/>
      <c r="O76" s="874"/>
      <c r="P76" s="875"/>
      <c r="Q76" s="879">
        <v>1881</v>
      </c>
      <c r="R76" s="878"/>
      <c r="S76" s="878"/>
      <c r="T76" s="878"/>
      <c r="U76" s="834"/>
      <c r="V76" s="877">
        <v>1841</v>
      </c>
      <c r="W76" s="878"/>
      <c r="X76" s="878"/>
      <c r="Y76" s="878"/>
      <c r="Z76" s="834"/>
      <c r="AA76" s="877">
        <v>40</v>
      </c>
      <c r="AB76" s="878"/>
      <c r="AC76" s="878"/>
      <c r="AD76" s="878"/>
      <c r="AE76" s="834"/>
      <c r="AF76" s="877">
        <v>40</v>
      </c>
      <c r="AG76" s="878"/>
      <c r="AH76" s="878"/>
      <c r="AI76" s="878"/>
      <c r="AJ76" s="834"/>
      <c r="AK76" s="877" t="s">
        <v>580</v>
      </c>
      <c r="AL76" s="878"/>
      <c r="AM76" s="878"/>
      <c r="AN76" s="878"/>
      <c r="AO76" s="834"/>
      <c r="AP76" s="830" t="s">
        <v>581</v>
      </c>
      <c r="AQ76" s="830"/>
      <c r="AR76" s="830"/>
      <c r="AS76" s="830"/>
      <c r="AT76" s="830"/>
      <c r="AU76" s="830" t="s">
        <v>581</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575</v>
      </c>
      <c r="C77" s="874"/>
      <c r="D77" s="874"/>
      <c r="E77" s="874"/>
      <c r="F77" s="874"/>
      <c r="G77" s="874"/>
      <c r="H77" s="874"/>
      <c r="I77" s="874"/>
      <c r="J77" s="874"/>
      <c r="K77" s="874"/>
      <c r="L77" s="874"/>
      <c r="M77" s="874"/>
      <c r="N77" s="874"/>
      <c r="O77" s="874"/>
      <c r="P77" s="875"/>
      <c r="Q77" s="879">
        <v>74476</v>
      </c>
      <c r="R77" s="878"/>
      <c r="S77" s="878"/>
      <c r="T77" s="878"/>
      <c r="U77" s="834"/>
      <c r="V77" s="877">
        <v>71449</v>
      </c>
      <c r="W77" s="878"/>
      <c r="X77" s="878"/>
      <c r="Y77" s="878"/>
      <c r="Z77" s="834"/>
      <c r="AA77" s="877">
        <v>3027</v>
      </c>
      <c r="AB77" s="878"/>
      <c r="AC77" s="878"/>
      <c r="AD77" s="878"/>
      <c r="AE77" s="834"/>
      <c r="AF77" s="877">
        <v>3027</v>
      </c>
      <c r="AG77" s="878"/>
      <c r="AH77" s="878"/>
      <c r="AI77" s="878"/>
      <c r="AJ77" s="834"/>
      <c r="AK77" s="877">
        <v>1043</v>
      </c>
      <c r="AL77" s="878"/>
      <c r="AM77" s="878"/>
      <c r="AN77" s="878"/>
      <c r="AO77" s="834"/>
      <c r="AP77" s="830" t="s">
        <v>581</v>
      </c>
      <c r="AQ77" s="830"/>
      <c r="AR77" s="830"/>
      <c r="AS77" s="830"/>
      <c r="AT77" s="830"/>
      <c r="AU77" s="830" t="s">
        <v>581</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576</v>
      </c>
      <c r="C78" s="874"/>
      <c r="D78" s="874"/>
      <c r="E78" s="874"/>
      <c r="F78" s="874"/>
      <c r="G78" s="874"/>
      <c r="H78" s="874"/>
      <c r="I78" s="874"/>
      <c r="J78" s="874"/>
      <c r="K78" s="874"/>
      <c r="L78" s="874"/>
      <c r="M78" s="874"/>
      <c r="N78" s="874"/>
      <c r="O78" s="874"/>
      <c r="P78" s="875"/>
      <c r="Q78" s="876">
        <v>204</v>
      </c>
      <c r="R78" s="830"/>
      <c r="S78" s="830"/>
      <c r="T78" s="830"/>
      <c r="U78" s="830"/>
      <c r="V78" s="830">
        <v>176</v>
      </c>
      <c r="W78" s="830"/>
      <c r="X78" s="830"/>
      <c r="Y78" s="830"/>
      <c r="Z78" s="830"/>
      <c r="AA78" s="830">
        <v>28</v>
      </c>
      <c r="AB78" s="830"/>
      <c r="AC78" s="830"/>
      <c r="AD78" s="830"/>
      <c r="AE78" s="830"/>
      <c r="AF78" s="830">
        <v>28</v>
      </c>
      <c r="AG78" s="830"/>
      <c r="AH78" s="830"/>
      <c r="AI78" s="830"/>
      <c r="AJ78" s="830"/>
      <c r="AK78" s="877" t="s">
        <v>580</v>
      </c>
      <c r="AL78" s="878"/>
      <c r="AM78" s="878"/>
      <c r="AN78" s="878"/>
      <c r="AO78" s="834"/>
      <c r="AP78" s="830" t="s">
        <v>581</v>
      </c>
      <c r="AQ78" s="830"/>
      <c r="AR78" s="830"/>
      <c r="AS78" s="830"/>
      <c r="AT78" s="830"/>
      <c r="AU78" s="830" t="s">
        <v>581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577</v>
      </c>
      <c r="C79" s="874"/>
      <c r="D79" s="874"/>
      <c r="E79" s="874"/>
      <c r="F79" s="874"/>
      <c r="G79" s="874"/>
      <c r="H79" s="874"/>
      <c r="I79" s="874"/>
      <c r="J79" s="874"/>
      <c r="K79" s="874"/>
      <c r="L79" s="874"/>
      <c r="M79" s="874"/>
      <c r="N79" s="874"/>
      <c r="O79" s="874"/>
      <c r="P79" s="875"/>
      <c r="Q79" s="876">
        <v>854731</v>
      </c>
      <c r="R79" s="830"/>
      <c r="S79" s="830"/>
      <c r="T79" s="830"/>
      <c r="U79" s="830"/>
      <c r="V79" s="830">
        <v>844450</v>
      </c>
      <c r="W79" s="830"/>
      <c r="X79" s="830"/>
      <c r="Y79" s="830"/>
      <c r="Z79" s="830"/>
      <c r="AA79" s="830">
        <v>10282</v>
      </c>
      <c r="AB79" s="830"/>
      <c r="AC79" s="830"/>
      <c r="AD79" s="830"/>
      <c r="AE79" s="830"/>
      <c r="AF79" s="830">
        <v>10056</v>
      </c>
      <c r="AG79" s="830"/>
      <c r="AH79" s="830"/>
      <c r="AI79" s="830"/>
      <c r="AJ79" s="830"/>
      <c r="AK79" s="877" t="s">
        <v>580</v>
      </c>
      <c r="AL79" s="878"/>
      <c r="AM79" s="878"/>
      <c r="AN79" s="878"/>
      <c r="AO79" s="834"/>
      <c r="AP79" s="830" t="s">
        <v>581</v>
      </c>
      <c r="AQ79" s="830"/>
      <c r="AR79" s="830"/>
      <c r="AS79" s="830"/>
      <c r="AT79" s="830"/>
      <c r="AU79" s="830" t="s">
        <v>581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578</v>
      </c>
      <c r="C80" s="874"/>
      <c r="D80" s="874"/>
      <c r="E80" s="874"/>
      <c r="F80" s="874"/>
      <c r="G80" s="874"/>
      <c r="H80" s="874"/>
      <c r="I80" s="874"/>
      <c r="J80" s="874"/>
      <c r="K80" s="874"/>
      <c r="L80" s="874"/>
      <c r="M80" s="874"/>
      <c r="N80" s="874"/>
      <c r="O80" s="874"/>
      <c r="P80" s="875"/>
      <c r="Q80" s="876">
        <v>994</v>
      </c>
      <c r="R80" s="830"/>
      <c r="S80" s="830"/>
      <c r="T80" s="830"/>
      <c r="U80" s="830"/>
      <c r="V80" s="830">
        <v>867</v>
      </c>
      <c r="W80" s="830"/>
      <c r="X80" s="830"/>
      <c r="Y80" s="830"/>
      <c r="Z80" s="830"/>
      <c r="AA80" s="830">
        <v>127</v>
      </c>
      <c r="AB80" s="830"/>
      <c r="AC80" s="830"/>
      <c r="AD80" s="830"/>
      <c r="AE80" s="830"/>
      <c r="AF80" s="830">
        <v>1309</v>
      </c>
      <c r="AG80" s="830"/>
      <c r="AH80" s="830"/>
      <c r="AI80" s="830"/>
      <c r="AJ80" s="830"/>
      <c r="AK80" s="830">
        <v>2</v>
      </c>
      <c r="AL80" s="830"/>
      <c r="AM80" s="830"/>
      <c r="AN80" s="830"/>
      <c r="AO80" s="830"/>
      <c r="AP80" s="830">
        <v>2622</v>
      </c>
      <c r="AQ80" s="830"/>
      <c r="AR80" s="830"/>
      <c r="AS80" s="830"/>
      <c r="AT80" s="830"/>
      <c r="AU80" s="830" t="s">
        <v>581</v>
      </c>
      <c r="AV80" s="830"/>
      <c r="AW80" s="830"/>
      <c r="AX80" s="830"/>
      <c r="AY80" s="830"/>
      <c r="AZ80" s="832" t="s">
        <v>579</v>
      </c>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380</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14510</v>
      </c>
      <c r="AG88" s="844"/>
      <c r="AH88" s="844"/>
      <c r="AI88" s="844"/>
      <c r="AJ88" s="844"/>
      <c r="AK88" s="841"/>
      <c r="AL88" s="841"/>
      <c r="AM88" s="841"/>
      <c r="AN88" s="841"/>
      <c r="AO88" s="841"/>
      <c r="AP88" s="844">
        <f t="shared" ref="AP88" si="0">SUM(AP68:AT87)</f>
        <v>2873</v>
      </c>
      <c r="AQ88" s="844"/>
      <c r="AR88" s="844"/>
      <c r="AS88" s="844"/>
      <c r="AT88" s="844"/>
      <c r="AU88" s="844">
        <f t="shared" ref="AU88" si="1">SUM(AU68:AY87)</f>
        <v>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50</v>
      </c>
      <c r="CS102" s="852"/>
      <c r="CT102" s="852"/>
      <c r="CU102" s="852"/>
      <c r="CV102" s="891"/>
      <c r="CW102" s="890" t="s">
        <v>557</v>
      </c>
      <c r="CX102" s="852"/>
      <c r="CY102" s="852"/>
      <c r="CZ102" s="852"/>
      <c r="DA102" s="891"/>
      <c r="DB102" s="890" t="s">
        <v>557</v>
      </c>
      <c r="DC102" s="852"/>
      <c r="DD102" s="852"/>
      <c r="DE102" s="852"/>
      <c r="DF102" s="891"/>
      <c r="DG102" s="890" t="s">
        <v>557</v>
      </c>
      <c r="DH102" s="852"/>
      <c r="DI102" s="852"/>
      <c r="DJ102" s="852"/>
      <c r="DK102" s="891"/>
      <c r="DL102" s="890" t="s">
        <v>557</v>
      </c>
      <c r="DM102" s="852"/>
      <c r="DN102" s="852"/>
      <c r="DO102" s="852"/>
      <c r="DP102" s="891"/>
      <c r="DQ102" s="890" t="s">
        <v>557</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1159313</v>
      </c>
      <c r="AB110" s="900"/>
      <c r="AC110" s="900"/>
      <c r="AD110" s="900"/>
      <c r="AE110" s="901"/>
      <c r="AF110" s="902">
        <v>1287955</v>
      </c>
      <c r="AG110" s="900"/>
      <c r="AH110" s="900"/>
      <c r="AI110" s="900"/>
      <c r="AJ110" s="901"/>
      <c r="AK110" s="902">
        <v>1290623</v>
      </c>
      <c r="AL110" s="900"/>
      <c r="AM110" s="900"/>
      <c r="AN110" s="900"/>
      <c r="AO110" s="901"/>
      <c r="AP110" s="903">
        <v>25.2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12733251</v>
      </c>
      <c r="BR110" s="931"/>
      <c r="BS110" s="931"/>
      <c r="BT110" s="931"/>
      <c r="BU110" s="931"/>
      <c r="BV110" s="931">
        <v>12062808</v>
      </c>
      <c r="BW110" s="931"/>
      <c r="BX110" s="931"/>
      <c r="BY110" s="931"/>
      <c r="BZ110" s="931"/>
      <c r="CA110" s="931">
        <v>11410398</v>
      </c>
      <c r="CB110" s="931"/>
      <c r="CC110" s="931"/>
      <c r="CD110" s="931"/>
      <c r="CE110" s="931"/>
      <c r="CF110" s="944">
        <v>223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3576805</v>
      </c>
      <c r="BR112" s="926"/>
      <c r="BS112" s="926"/>
      <c r="BT112" s="926"/>
      <c r="BU112" s="926"/>
      <c r="BV112" s="926">
        <v>3744380</v>
      </c>
      <c r="BW112" s="926"/>
      <c r="BX112" s="926"/>
      <c r="BY112" s="926"/>
      <c r="BZ112" s="926"/>
      <c r="CA112" s="926">
        <v>3624124</v>
      </c>
      <c r="CB112" s="926"/>
      <c r="CC112" s="926"/>
      <c r="CD112" s="926"/>
      <c r="CE112" s="926"/>
      <c r="CF112" s="920">
        <v>70.8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276211</v>
      </c>
      <c r="AB113" s="938"/>
      <c r="AC113" s="938"/>
      <c r="AD113" s="938"/>
      <c r="AE113" s="939"/>
      <c r="AF113" s="940">
        <v>274903</v>
      </c>
      <c r="AG113" s="938"/>
      <c r="AH113" s="938"/>
      <c r="AI113" s="938"/>
      <c r="AJ113" s="939"/>
      <c r="AK113" s="940">
        <v>254586</v>
      </c>
      <c r="AL113" s="938"/>
      <c r="AM113" s="938"/>
      <c r="AN113" s="938"/>
      <c r="AO113" s="939"/>
      <c r="AP113" s="941">
        <v>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78224</v>
      </c>
      <c r="BR113" s="926"/>
      <c r="BS113" s="926"/>
      <c r="BT113" s="926"/>
      <c r="BU113" s="926"/>
      <c r="BV113" s="926">
        <v>69370</v>
      </c>
      <c r="BW113" s="926"/>
      <c r="BX113" s="926"/>
      <c r="BY113" s="926"/>
      <c r="BZ113" s="926"/>
      <c r="CA113" s="926">
        <v>55614</v>
      </c>
      <c r="CB113" s="926"/>
      <c r="CC113" s="926"/>
      <c r="CD113" s="926"/>
      <c r="CE113" s="926"/>
      <c r="CF113" s="920">
        <v>1.1000000000000001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260</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2078285</v>
      </c>
      <c r="BR114" s="926"/>
      <c r="BS114" s="926"/>
      <c r="BT114" s="926"/>
      <c r="BU114" s="926"/>
      <c r="BV114" s="926">
        <v>2083939</v>
      </c>
      <c r="BW114" s="926"/>
      <c r="BX114" s="926"/>
      <c r="BY114" s="926"/>
      <c r="BZ114" s="926"/>
      <c r="CA114" s="926">
        <v>2090780</v>
      </c>
      <c r="CB114" s="926"/>
      <c r="CC114" s="926"/>
      <c r="CD114" s="926"/>
      <c r="CE114" s="926"/>
      <c r="CF114" s="920">
        <v>40.9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17314</v>
      </c>
      <c r="AB115" s="938"/>
      <c r="AC115" s="938"/>
      <c r="AD115" s="938"/>
      <c r="AE115" s="939"/>
      <c r="AF115" s="940">
        <v>16317</v>
      </c>
      <c r="AG115" s="938"/>
      <c r="AH115" s="938"/>
      <c r="AI115" s="938"/>
      <c r="AJ115" s="939"/>
      <c r="AK115" s="940">
        <v>20032</v>
      </c>
      <c r="AL115" s="938"/>
      <c r="AM115" s="938"/>
      <c r="AN115" s="938"/>
      <c r="AO115" s="939"/>
      <c r="AP115" s="941">
        <v>0.4</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19</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1453117</v>
      </c>
      <c r="AB117" s="979"/>
      <c r="AC117" s="979"/>
      <c r="AD117" s="979"/>
      <c r="AE117" s="980"/>
      <c r="AF117" s="981">
        <v>1579175</v>
      </c>
      <c r="AG117" s="979"/>
      <c r="AH117" s="979"/>
      <c r="AI117" s="979"/>
      <c r="AJ117" s="980"/>
      <c r="AK117" s="981">
        <v>1565241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18466565</v>
      </c>
      <c r="BR119" s="1000"/>
      <c r="BS119" s="1000"/>
      <c r="BT119" s="1000"/>
      <c r="BU119" s="1000"/>
      <c r="BV119" s="1000">
        <v>17960497</v>
      </c>
      <c r="BW119" s="1000"/>
      <c r="BX119" s="1000"/>
      <c r="BY119" s="1000"/>
      <c r="BZ119" s="1000"/>
      <c r="CA119" s="1000">
        <v>17180916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4312036</v>
      </c>
      <c r="BR120" s="931"/>
      <c r="BS120" s="931"/>
      <c r="BT120" s="931"/>
      <c r="BU120" s="931"/>
      <c r="BV120" s="931">
        <v>4487452</v>
      </c>
      <c r="BW120" s="931"/>
      <c r="BX120" s="931"/>
      <c r="BY120" s="931"/>
      <c r="BZ120" s="931"/>
      <c r="CA120" s="931">
        <v>4787481</v>
      </c>
      <c r="CB120" s="931"/>
      <c r="CC120" s="931"/>
      <c r="CD120" s="931"/>
      <c r="CE120" s="931"/>
      <c r="CF120" s="944">
        <v>93.5</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2890681</v>
      </c>
      <c r="DH120" s="931"/>
      <c r="DI120" s="931"/>
      <c r="DJ120" s="931"/>
      <c r="DK120" s="931"/>
      <c r="DL120" s="931">
        <v>3126167</v>
      </c>
      <c r="DM120" s="931"/>
      <c r="DN120" s="931"/>
      <c r="DO120" s="931"/>
      <c r="DP120" s="931"/>
      <c r="DQ120" s="931">
        <v>3087367</v>
      </c>
      <c r="DR120" s="931"/>
      <c r="DS120" s="931"/>
      <c r="DT120" s="931"/>
      <c r="DU120" s="931"/>
      <c r="DV120" s="932">
        <v>60.3</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219245</v>
      </c>
      <c r="BR121" s="926"/>
      <c r="BS121" s="926"/>
      <c r="BT121" s="926"/>
      <c r="BU121" s="926"/>
      <c r="BV121" s="926">
        <v>161273</v>
      </c>
      <c r="BW121" s="926"/>
      <c r="BX121" s="926"/>
      <c r="BY121" s="926"/>
      <c r="BZ121" s="926"/>
      <c r="CA121" s="926">
        <v>142132</v>
      </c>
      <c r="CB121" s="926"/>
      <c r="CC121" s="926"/>
      <c r="CD121" s="926"/>
      <c r="CE121" s="926"/>
      <c r="CF121" s="920">
        <v>2.8</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686124</v>
      </c>
      <c r="DH121" s="926"/>
      <c r="DI121" s="926"/>
      <c r="DJ121" s="926"/>
      <c r="DK121" s="926"/>
      <c r="DL121" s="926">
        <v>618213</v>
      </c>
      <c r="DM121" s="926"/>
      <c r="DN121" s="926"/>
      <c r="DO121" s="926"/>
      <c r="DP121" s="926"/>
      <c r="DQ121" s="926">
        <v>536757</v>
      </c>
      <c r="DR121" s="926"/>
      <c r="DS121" s="926"/>
      <c r="DT121" s="926"/>
      <c r="DU121" s="926"/>
      <c r="DV121" s="927">
        <v>10.5</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11819301</v>
      </c>
      <c r="BR122" s="1000"/>
      <c r="BS122" s="1000"/>
      <c r="BT122" s="1000"/>
      <c r="BU122" s="1000"/>
      <c r="BV122" s="1000">
        <v>11387354</v>
      </c>
      <c r="BW122" s="1000"/>
      <c r="BX122" s="1000"/>
      <c r="BY122" s="1000"/>
      <c r="BZ122" s="1000"/>
      <c r="CA122" s="1000">
        <v>10923082</v>
      </c>
      <c r="CB122" s="1000"/>
      <c r="CC122" s="1000"/>
      <c r="CD122" s="1000"/>
      <c r="CE122" s="1000"/>
      <c r="CF122" s="1017">
        <v>213.4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16350582</v>
      </c>
      <c r="BR123" s="1064"/>
      <c r="BS123" s="1064"/>
      <c r="BT123" s="1064"/>
      <c r="BU123" s="1064"/>
      <c r="BV123" s="1064">
        <v>16036079</v>
      </c>
      <c r="BW123" s="1064"/>
      <c r="BX123" s="1064"/>
      <c r="BY123" s="1064"/>
      <c r="BZ123" s="1064"/>
      <c r="CA123" s="1064">
        <v>15852695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39.700000000000003</v>
      </c>
      <c r="BR124" s="1027"/>
      <c r="BS124" s="1027"/>
      <c r="BT124" s="1027"/>
      <c r="BU124" s="1027"/>
      <c r="BV124" s="1027">
        <v>37.700000000000003</v>
      </c>
      <c r="BW124" s="1027"/>
      <c r="BX124" s="1027"/>
      <c r="BY124" s="1027"/>
      <c r="BZ124" s="1027"/>
      <c r="CA124" s="1027">
        <v>25.9</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17314</v>
      </c>
      <c r="AB127" s="959"/>
      <c r="AC127" s="959"/>
      <c r="AD127" s="959"/>
      <c r="AE127" s="960"/>
      <c r="AF127" s="961">
        <v>16317</v>
      </c>
      <c r="AG127" s="959"/>
      <c r="AH127" s="959"/>
      <c r="AI127" s="959"/>
      <c r="AJ127" s="960"/>
      <c r="AK127" s="961">
        <v>20032</v>
      </c>
      <c r="AL127" s="959"/>
      <c r="AM127" s="959"/>
      <c r="AN127" s="959"/>
      <c r="AO127" s="960"/>
      <c r="AP127" s="962">
        <v>0.4</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29929</v>
      </c>
      <c r="AB128" s="1046"/>
      <c r="AC128" s="1046"/>
      <c r="AD128" s="1046"/>
      <c r="AE128" s="1047"/>
      <c r="AF128" s="1048">
        <v>26063</v>
      </c>
      <c r="AG128" s="1046"/>
      <c r="AH128" s="1046"/>
      <c r="AI128" s="1046"/>
      <c r="AJ128" s="1047"/>
      <c r="AK128" s="1048">
        <v>34733</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6224954</v>
      </c>
      <c r="AB129" s="959"/>
      <c r="AC129" s="959"/>
      <c r="AD129" s="959"/>
      <c r="AE129" s="960"/>
      <c r="AF129" s="961">
        <v>6059743</v>
      </c>
      <c r="AG129" s="959"/>
      <c r="AH129" s="959"/>
      <c r="AI129" s="959"/>
      <c r="AJ129" s="960"/>
      <c r="AK129" s="961">
        <v>6094588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902534</v>
      </c>
      <c r="AB130" s="959"/>
      <c r="AC130" s="959"/>
      <c r="AD130" s="959"/>
      <c r="AE130" s="960"/>
      <c r="AF130" s="961">
        <v>967594</v>
      </c>
      <c r="AG130" s="959"/>
      <c r="AH130" s="959"/>
      <c r="AI130" s="959"/>
      <c r="AJ130" s="960"/>
      <c r="AK130" s="961">
        <v>976846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5322420</v>
      </c>
      <c r="AB131" s="986"/>
      <c r="AC131" s="986"/>
      <c r="AD131" s="986"/>
      <c r="AE131" s="987"/>
      <c r="AF131" s="985">
        <v>5092149</v>
      </c>
      <c r="AG131" s="986"/>
      <c r="AH131" s="986"/>
      <c r="AI131" s="986"/>
      <c r="AJ131" s="987"/>
      <c r="AK131" s="985">
        <v>5117742</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9.7822794890000004</v>
      </c>
      <c r="AB132" s="1097"/>
      <c r="AC132" s="1097"/>
      <c r="AD132" s="1097"/>
      <c r="AE132" s="1098"/>
      <c r="AF132" s="1099">
        <v>11.49844594</v>
      </c>
      <c r="AG132" s="1097"/>
      <c r="AH132" s="1097"/>
      <c r="AI132" s="1097"/>
      <c r="AJ132" s="1098"/>
      <c r="AK132" s="1099">
        <v>10.818482059999999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9.3000000000000007</v>
      </c>
      <c r="AB133" s="1080"/>
      <c r="AC133" s="1080"/>
      <c r="AD133" s="1080"/>
      <c r="AE133" s="1081"/>
      <c r="AF133" s="1079">
        <v>10.1</v>
      </c>
      <c r="AG133" s="1080"/>
      <c r="AH133" s="1080"/>
      <c r="AI133" s="1080"/>
      <c r="AJ133" s="1081"/>
      <c r="AK133" s="1079">
        <v>10.6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piDn+y/xkGKt/D6OYDtaynp0aEDwf188BTh9jC7H40sskGrgxddUKCT0gK1ha/VFn6JLeLR/Lefkwp3bEncIg==" saltValue="EqVbUXww0CRyKHHIQ7G0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m58I9tm/SewK8t/IiRgwbM+fYntuWj2Mk+7uY/NWx4RWBnNgTjdxDJ5JjVaiTVN14Le+3eU++vEs+o1XJp0+mw==" saltValue="mQHC//VLd+IyejfxR/xO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O14HT27DIUcGP/xbwEkc7Zzzs6CWVcVwv70lbZc6ortEeLfekxfgZd2f/BEjFQkEh58pyJkh8i0NJp5d8J9yA==" saltValue="5CmPTt5Cr+PTsb6HX5D/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1764615</v>
      </c>
      <c r="AP9" s="281">
        <v>104626</v>
      </c>
      <c r="AQ9" s="282">
        <v>93942</v>
      </c>
      <c r="AR9" s="283">
        <v>11.4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221415</v>
      </c>
      <c r="AP10" s="284">
        <v>13128</v>
      </c>
      <c r="AQ10" s="285">
        <v>12590</v>
      </c>
      <c r="AR10" s="286">
        <v>4.3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6874</v>
      </c>
      <c r="AP11" s="284">
        <v>408</v>
      </c>
      <c r="AQ11" s="285">
        <v>461</v>
      </c>
      <c r="AR11" s="286">
        <v>-11.5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v>3726</v>
      </c>
      <c r="AP12" s="284">
        <v>221</v>
      </c>
      <c r="AQ12" s="285">
        <v>24</v>
      </c>
      <c r="AR12" s="286">
        <v>820.8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32260</v>
      </c>
      <c r="AP13" s="284">
        <v>1913</v>
      </c>
      <c r="AQ13" s="285">
        <v>3962</v>
      </c>
      <c r="AR13" s="286">
        <v>-51.7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34013</v>
      </c>
      <c r="AP14" s="284">
        <v>2017</v>
      </c>
      <c r="AQ14" s="285">
        <v>1657</v>
      </c>
      <c r="AR14" s="286">
        <v>21.7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-87562</v>
      </c>
      <c r="AP15" s="284">
        <v>-5192</v>
      </c>
      <c r="AQ15" s="285">
        <v>-5526</v>
      </c>
      <c r="AR15" s="286">
        <v>-6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1975341</v>
      </c>
      <c r="AP16" s="284">
        <v>117120</v>
      </c>
      <c r="AQ16" s="285">
        <v>107111</v>
      </c>
      <c r="AR16" s="286">
        <v>9.3000000000000007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11.03</v>
      </c>
      <c r="AP21" s="298">
        <v>9.3000000000000007</v>
      </c>
      <c r="AQ21" s="299">
        <v>1.73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98.8</v>
      </c>
      <c r="AP22" s="303">
        <v>96.8</v>
      </c>
      <c r="AQ22" s="304">
        <v>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1290623</v>
      </c>
      <c r="AP32" s="312">
        <v>76522</v>
      </c>
      <c r="AQ32" s="313">
        <v>49869</v>
      </c>
      <c r="AR32" s="314">
        <v>53.4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503</v>
      </c>
      <c r="AP33" s="312" t="s">
        <v>503</v>
      </c>
      <c r="AQ33" s="313" t="s">
        <v>503</v>
      </c>
      <c r="AR33" s="314" t="s">
        <v>503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503</v>
      </c>
      <c r="AP34" s="312" t="s">
        <v>503</v>
      </c>
      <c r="AQ34" s="313" t="s">
        <v>503</v>
      </c>
      <c r="AR34" s="314" t="s">
        <v>503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254586</v>
      </c>
      <c r="AP35" s="312">
        <v>15095</v>
      </c>
      <c r="AQ35" s="313">
        <v>14647</v>
      </c>
      <c r="AR35" s="314">
        <v>3.1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503</v>
      </c>
      <c r="AP36" s="312" t="s">
        <v>503</v>
      </c>
      <c r="AQ36" s="313">
        <v>2417</v>
      </c>
      <c r="AR36" s="314" t="s">
        <v>503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20032</v>
      </c>
      <c r="AP37" s="312">
        <v>1188</v>
      </c>
      <c r="AQ37" s="313">
        <v>490</v>
      </c>
      <c r="AR37" s="314">
        <v>142.4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503</v>
      </c>
      <c r="AP38" s="315" t="s">
        <v>503</v>
      </c>
      <c r="AQ38" s="316">
        <v>2</v>
      </c>
      <c r="AR38" s="304" t="s">
        <v>503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-34733</v>
      </c>
      <c r="AP39" s="312">
        <v>-2059</v>
      </c>
      <c r="AQ39" s="313">
        <v>-2755</v>
      </c>
      <c r="AR39" s="314">
        <v>-25.3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-976846</v>
      </c>
      <c r="AP40" s="312">
        <v>-57918</v>
      </c>
      <c r="AQ40" s="313">
        <v>-44075</v>
      </c>
      <c r="AR40" s="314">
        <v>31.4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553662</v>
      </c>
      <c r="AP41" s="312">
        <v>32827</v>
      </c>
      <c r="AQ41" s="313">
        <v>20595</v>
      </c>
      <c r="AR41" s="314">
        <v>59.4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3173371</v>
      </c>
      <c r="AN51" s="334">
        <v>175141</v>
      </c>
      <c r="AO51" s="335">
        <v>154.9</v>
      </c>
      <c r="AP51" s="336">
        <v>87464</v>
      </c>
      <c r="AQ51" s="337">
        <v>19</v>
      </c>
      <c r="AR51" s="338">
        <v>135.9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2340865</v>
      </c>
      <c r="AN52" s="342">
        <v>129194</v>
      </c>
      <c r="AO52" s="343">
        <v>159.80000000000001</v>
      </c>
      <c r="AP52" s="344">
        <v>47479</v>
      </c>
      <c r="AQ52" s="345">
        <v>10.199999999999999</v>
      </c>
      <c r="AR52" s="346">
        <v>149.6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4211848</v>
      </c>
      <c r="AN53" s="334">
        <v>236541</v>
      </c>
      <c r="AO53" s="335">
        <v>35.1</v>
      </c>
      <c r="AP53" s="336">
        <v>96248</v>
      </c>
      <c r="AQ53" s="337">
        <v>10</v>
      </c>
      <c r="AR53" s="338">
        <v>25.1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2780227</v>
      </c>
      <c r="AN54" s="342">
        <v>156140</v>
      </c>
      <c r="AO54" s="343">
        <v>20.9</v>
      </c>
      <c r="AP54" s="344">
        <v>55768</v>
      </c>
      <c r="AQ54" s="345">
        <v>17.5</v>
      </c>
      <c r="AR54" s="346">
        <v>3.4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2306043</v>
      </c>
      <c r="AN55" s="334">
        <v>131857</v>
      </c>
      <c r="AO55" s="335">
        <v>-44.3</v>
      </c>
      <c r="AP55" s="336">
        <v>76413</v>
      </c>
      <c r="AQ55" s="337">
        <v>-20.6</v>
      </c>
      <c r="AR55" s="338">
        <v>-23.7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1126096</v>
      </c>
      <c r="AN56" s="342">
        <v>64389</v>
      </c>
      <c r="AO56" s="343">
        <v>-58.8</v>
      </c>
      <c r="AP56" s="344">
        <v>39658</v>
      </c>
      <c r="AQ56" s="345">
        <v>-28.9</v>
      </c>
      <c r="AR56" s="346">
        <v>-29.9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1722048</v>
      </c>
      <c r="AN57" s="334">
        <v>99489</v>
      </c>
      <c r="AO57" s="335">
        <v>-24.5</v>
      </c>
      <c r="AP57" s="336">
        <v>66481</v>
      </c>
      <c r="AQ57" s="337">
        <v>-13</v>
      </c>
      <c r="AR57" s="338">
        <v>-11.5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778153</v>
      </c>
      <c r="AN58" s="342">
        <v>44957</v>
      </c>
      <c r="AO58" s="343">
        <v>-30.2</v>
      </c>
      <c r="AP58" s="344">
        <v>36120</v>
      </c>
      <c r="AQ58" s="345">
        <v>-8.9</v>
      </c>
      <c r="AR58" s="346">
        <v>-21.3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1460733</v>
      </c>
      <c r="AN59" s="334">
        <v>86608</v>
      </c>
      <c r="AO59" s="335">
        <v>-12.9</v>
      </c>
      <c r="AP59" s="336">
        <v>67825</v>
      </c>
      <c r="AQ59" s="337">
        <v>2</v>
      </c>
      <c r="AR59" s="338">
        <v>-14.9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910874</v>
      </c>
      <c r="AN60" s="342">
        <v>54007</v>
      </c>
      <c r="AO60" s="343">
        <v>20.100000000000001</v>
      </c>
      <c r="AP60" s="344">
        <v>39417</v>
      </c>
      <c r="AQ60" s="345">
        <v>9.1</v>
      </c>
      <c r="AR60" s="346">
        <v>11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2574809</v>
      </c>
      <c r="AN61" s="349">
        <v>145927</v>
      </c>
      <c r="AO61" s="350">
        <v>21.7</v>
      </c>
      <c r="AP61" s="351">
        <v>78886</v>
      </c>
      <c r="AQ61" s="352">
        <v>-0.5</v>
      </c>
      <c r="AR61" s="338">
        <v>22.2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1587243</v>
      </c>
      <c r="AN62" s="342">
        <v>89737</v>
      </c>
      <c r="AO62" s="343">
        <v>22.4</v>
      </c>
      <c r="AP62" s="344">
        <v>43688</v>
      </c>
      <c r="AQ62" s="345">
        <v>-0.2</v>
      </c>
      <c r="AR62" s="346">
        <v>22.6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ft2gKfSF9p0bX6hDPQ73rBmttQcczhyQr8Dv7Zu8EP3k4WtZBU/xoicvPWaNMTItof7hFXvxWYVmixpfuCSf7A==" saltValue="cHbqHiEHWzgoHO9ktaaL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bFqpe5OiN9Ti/Dnd1pFqlc4ZItpWOVjit1Tv+tv98/+uRNCSz3gzjXirpyi3o/iGKGB/VhHNF7pi7PdED31pNw==" saltValue="fs64toiKPH9Cwb80wWpJ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ErUkTmDy/20Qb0TIMY3oFhIuhDMisWX9BNy4YITCnuRBnRBFSwOApTIbDRDLA7Q8vhgc/VRLBxr5oxrTNv/0OQ==" saltValue="+TaejKc6PDS5+1bQRYF8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30.87</v>
      </c>
      <c r="G47" s="12">
        <v>30.2</v>
      </c>
      <c r="H47" s="12">
        <v>29.99</v>
      </c>
      <c r="I47" s="12">
        <v>30.84</v>
      </c>
      <c r="J47" s="13">
        <v>30.7</v>
      </c>
    </row>
    <row r="48" spans="2:10" ht="57.75" customHeight="1">
      <c r="B48" s="14"/>
      <c r="C48" s="1141" t="s">
        <v>4</v>
      </c>
      <c r="D48" s="1141"/>
      <c r="E48" s="1142"/>
      <c r="F48" s="15">
        <v>11.58</v>
      </c>
      <c r="G48" s="16">
        <v>9.2100000000000009</v>
      </c>
      <c r="H48" s="16">
        <v>10.86</v>
      </c>
      <c r="I48" s="16">
        <v>8.6999999999999993</v>
      </c>
      <c r="J48" s="17">
        <v>11.53</v>
      </c>
    </row>
    <row r="49" spans="2:10" ht="57.75" customHeight="1" thickBot="1">
      <c r="B49" s="18"/>
      <c r="C49" s="1143" t="s">
        <v>5</v>
      </c>
      <c r="D49" s="1143"/>
      <c r="E49" s="1144"/>
      <c r="F49" s="19" t="s">
        <v>532</v>
      </c>
      <c r="G49" s="20" t="s">
        <v>533</v>
      </c>
      <c r="H49" s="20">
        <v>4.1399999999999997</v>
      </c>
      <c r="I49" s="20" t="s">
        <v>534</v>
      </c>
      <c r="J49" s="21">
        <v>2.91</v>
      </c>
    </row>
    <row r="50" spans="2:10"/>
  </sheetData>
  <sheetProtection algorithmName="SHA-512" hashValue="biR07syJMlD/xtspSpQTjwV1lbQU0/dJ6DRPLXjSH5Hy0WPax26SkLClWpx4A5F580LZF4WX1MDmaTZJ/A2/KA==" saltValue="hNudIX14Mjj/+iUxVu+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535</v>
      </c>
      <c r="D34" s="1151"/>
      <c r="E34" s="1152"/>
      <c r="F34" s="32" t="s">
        <v>536</v>
      </c>
      <c r="G34" s="33" t="s">
        <v>537</v>
      </c>
      <c r="H34" s="33" t="s">
        <v>538</v>
      </c>
      <c r="I34" s="33" t="s">
        <v>539</v>
      </c>
      <c r="J34" s="34" t="s">
        <v>540</v>
      </c>
      <c r="K34" s="22"/>
      <c r="L34" s="22"/>
      <c r="M34" s="22"/>
      <c r="N34" s="22"/>
      <c r="O34" s="22"/>
      <c r="P34" s="22"/>
    </row>
    <row r="35" spans="1:16" ht="39" customHeight="1">
      <c r="A35" s="22"/>
      <c r="B35" s="35"/>
      <c r="C35" s="1145" t="s">
        <v>541</v>
      </c>
      <c r="D35" s="1146"/>
      <c r="E35" s="1147"/>
      <c r="F35" s="36">
        <v>0</v>
      </c>
      <c r="G35" s="37">
        <v>0</v>
      </c>
      <c r="H35" s="37">
        <v>0</v>
      </c>
      <c r="I35" s="37">
        <v>0</v>
      </c>
      <c r="J35" s="38" t="s">
        <v>542</v>
      </c>
      <c r="K35" s="22"/>
      <c r="L35" s="22"/>
      <c r="M35" s="22"/>
      <c r="N35" s="22"/>
      <c r="O35" s="22"/>
      <c r="P35" s="22"/>
    </row>
    <row r="36" spans="1:16" ht="39" customHeight="1">
      <c r="A36" s="22"/>
      <c r="B36" s="35"/>
      <c r="C36" s="1145" t="s">
        <v>543</v>
      </c>
      <c r="D36" s="1146"/>
      <c r="E36" s="1147"/>
      <c r="F36" s="36">
        <v>9.77</v>
      </c>
      <c r="G36" s="37">
        <v>11.22</v>
      </c>
      <c r="H36" s="37">
        <v>11.75</v>
      </c>
      <c r="I36" s="37">
        <v>14.08</v>
      </c>
      <c r="J36" s="38">
        <v>15.2</v>
      </c>
      <c r="K36" s="22"/>
      <c r="L36" s="22"/>
      <c r="M36" s="22"/>
      <c r="N36" s="22"/>
      <c r="O36" s="22"/>
      <c r="P36" s="22"/>
    </row>
    <row r="37" spans="1:16" ht="39" customHeight="1">
      <c r="A37" s="22"/>
      <c r="B37" s="35"/>
      <c r="C37" s="1145" t="s">
        <v>544</v>
      </c>
      <c r="D37" s="1146"/>
      <c r="E37" s="1147"/>
      <c r="F37" s="36">
        <v>14.26</v>
      </c>
      <c r="G37" s="37">
        <v>11.75</v>
      </c>
      <c r="H37" s="37">
        <v>12.97</v>
      </c>
      <c r="I37" s="37">
        <v>10.59</v>
      </c>
      <c r="J37" s="38">
        <v>13.17</v>
      </c>
      <c r="K37" s="22"/>
      <c r="L37" s="22"/>
      <c r="M37" s="22"/>
      <c r="N37" s="22"/>
      <c r="O37" s="22"/>
      <c r="P37" s="22"/>
    </row>
    <row r="38" spans="1:16" ht="39" customHeight="1">
      <c r="A38" s="22"/>
      <c r="B38" s="35"/>
      <c r="C38" s="1145" t="s">
        <v>545</v>
      </c>
      <c r="D38" s="1146"/>
      <c r="E38" s="1147"/>
      <c r="F38" s="36">
        <v>6.18</v>
      </c>
      <c r="G38" s="37">
        <v>7.93</v>
      </c>
      <c r="H38" s="37">
        <v>8.11</v>
      </c>
      <c r="I38" s="37">
        <v>9.5</v>
      </c>
      <c r="J38" s="38">
        <v>9.85</v>
      </c>
      <c r="K38" s="22"/>
      <c r="L38" s="22"/>
      <c r="M38" s="22"/>
      <c r="N38" s="22"/>
      <c r="O38" s="22"/>
      <c r="P38" s="22"/>
    </row>
    <row r="39" spans="1:16" ht="39" customHeight="1">
      <c r="A39" s="22"/>
      <c r="B39" s="35"/>
      <c r="C39" s="1145" t="s">
        <v>546</v>
      </c>
      <c r="D39" s="1146"/>
      <c r="E39" s="1147"/>
      <c r="F39" s="36">
        <v>1.27</v>
      </c>
      <c r="G39" s="37">
        <v>1.24</v>
      </c>
      <c r="H39" s="37">
        <v>1.45</v>
      </c>
      <c r="I39" s="37">
        <v>0.86</v>
      </c>
      <c r="J39" s="38">
        <v>1.55</v>
      </c>
      <c r="K39" s="22"/>
      <c r="L39" s="22"/>
      <c r="M39" s="22"/>
      <c r="N39" s="22"/>
      <c r="O39" s="22"/>
      <c r="P39" s="22"/>
    </row>
    <row r="40" spans="1:16" ht="39" customHeight="1">
      <c r="A40" s="22"/>
      <c r="B40" s="35"/>
      <c r="C40" s="1145" t="s">
        <v>547</v>
      </c>
      <c r="D40" s="1146"/>
      <c r="E40" s="1147"/>
      <c r="F40" s="36">
        <v>0.22</v>
      </c>
      <c r="G40" s="37">
        <v>0.19</v>
      </c>
      <c r="H40" s="37">
        <v>0.21</v>
      </c>
      <c r="I40" s="37">
        <v>0.18</v>
      </c>
      <c r="J40" s="38">
        <v>0.2</v>
      </c>
      <c r="K40" s="22"/>
      <c r="L40" s="22"/>
      <c r="M40" s="22"/>
      <c r="N40" s="22"/>
      <c r="O40" s="22"/>
      <c r="P40" s="22"/>
    </row>
    <row r="41" spans="1:16" ht="39" customHeight="1">
      <c r="A41" s="22"/>
      <c r="B41" s="35"/>
      <c r="C41" s="1145" t="s">
        <v>548</v>
      </c>
      <c r="D41" s="1146"/>
      <c r="E41" s="1147"/>
      <c r="F41" s="36">
        <v>0.03</v>
      </c>
      <c r="G41" s="37">
        <v>0.04</v>
      </c>
      <c r="H41" s="37">
        <v>0</v>
      </c>
      <c r="I41" s="37">
        <v>0.01</v>
      </c>
      <c r="J41" s="38">
        <v>0.02</v>
      </c>
      <c r="K41" s="22"/>
      <c r="L41" s="22"/>
      <c r="M41" s="22"/>
      <c r="N41" s="22"/>
      <c r="O41" s="22"/>
      <c r="P41" s="22"/>
    </row>
    <row r="42" spans="1:16" ht="39" customHeight="1">
      <c r="A42" s="22"/>
      <c r="B42" s="39"/>
      <c r="C42" s="1145" t="s">
        <v>549</v>
      </c>
      <c r="D42" s="1146"/>
      <c r="E42" s="1147"/>
      <c r="F42" s="36" t="s">
        <v>503</v>
      </c>
      <c r="G42" s="37" t="s">
        <v>503</v>
      </c>
      <c r="H42" s="37" t="s">
        <v>503</v>
      </c>
      <c r="I42" s="37" t="s">
        <v>503</v>
      </c>
      <c r="J42" s="38" t="s">
        <v>503</v>
      </c>
      <c r="K42" s="22"/>
      <c r="L42" s="22"/>
      <c r="M42" s="22"/>
      <c r="N42" s="22"/>
      <c r="O42" s="22"/>
      <c r="P42" s="22"/>
    </row>
    <row r="43" spans="1:16" ht="39" customHeight="1" thickBot="1">
      <c r="A43" s="22"/>
      <c r="B43" s="40"/>
      <c r="C43" s="1148" t="s">
        <v>550</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cSpPmPxnAmM33oSPCSsyn7Vn6l0pElhkDiAlbC+/axxLi6qoIlkGeyAjJJltJtyLzGG62VfnHP8TBRGYjwcGQ==" saltValue="/8gJ/Zxr8CrEFiRP9lLu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1067</v>
      </c>
      <c r="L45" s="60">
        <v>1059</v>
      </c>
      <c r="M45" s="60">
        <v>1159</v>
      </c>
      <c r="N45" s="60">
        <v>1288</v>
      </c>
      <c r="O45" s="61">
        <v>1291</v>
      </c>
      <c r="P45" s="48"/>
      <c r="Q45" s="48"/>
      <c r="R45" s="48"/>
      <c r="S45" s="48"/>
      <c r="T45" s="48"/>
      <c r="U45" s="48"/>
    </row>
    <row r="46" spans="1:21" ht="30.75" customHeight="1">
      <c r="A46" s="48"/>
      <c r="B46" s="1155"/>
      <c r="C46" s="1156"/>
      <c r="D46" s="62"/>
      <c r="E46" s="1161" t="s">
        <v>11</v>
      </c>
      <c r="F46" s="1161"/>
      <c r="G46" s="1161"/>
      <c r="H46" s="1161"/>
      <c r="I46" s="1161"/>
      <c r="J46" s="1162"/>
      <c r="K46" s="63" t="s">
        <v>503</v>
      </c>
      <c r="L46" s="64" t="s">
        <v>503</v>
      </c>
      <c r="M46" s="64" t="s">
        <v>503</v>
      </c>
      <c r="N46" s="64" t="s">
        <v>503</v>
      </c>
      <c r="O46" s="65" t="s">
        <v>503</v>
      </c>
      <c r="P46" s="48"/>
      <c r="Q46" s="48"/>
      <c r="R46" s="48"/>
      <c r="S46" s="48"/>
      <c r="T46" s="48"/>
      <c r="U46" s="48"/>
    </row>
    <row r="47" spans="1:21" ht="30.75" customHeight="1">
      <c r="A47" s="48"/>
      <c r="B47" s="1155"/>
      <c r="C47" s="1156"/>
      <c r="D47" s="62"/>
      <c r="E47" s="1161" t="s">
        <v>12</v>
      </c>
      <c r="F47" s="1161"/>
      <c r="G47" s="1161"/>
      <c r="H47" s="1161"/>
      <c r="I47" s="1161"/>
      <c r="J47" s="1162"/>
      <c r="K47" s="63" t="s">
        <v>503</v>
      </c>
      <c r="L47" s="64" t="s">
        <v>503</v>
      </c>
      <c r="M47" s="64" t="s">
        <v>503</v>
      </c>
      <c r="N47" s="64" t="s">
        <v>503</v>
      </c>
      <c r="O47" s="65" t="s">
        <v>503</v>
      </c>
      <c r="P47" s="48"/>
      <c r="Q47" s="48"/>
      <c r="R47" s="48"/>
      <c r="S47" s="48"/>
      <c r="T47" s="48"/>
      <c r="U47" s="48"/>
    </row>
    <row r="48" spans="1:21" ht="30.75" customHeight="1">
      <c r="A48" s="48"/>
      <c r="B48" s="1155"/>
      <c r="C48" s="1156"/>
      <c r="D48" s="62"/>
      <c r="E48" s="1161" t="s">
        <v>13</v>
      </c>
      <c r="F48" s="1161"/>
      <c r="G48" s="1161"/>
      <c r="H48" s="1161"/>
      <c r="I48" s="1161"/>
      <c r="J48" s="1162"/>
      <c r="K48" s="63">
        <v>255</v>
      </c>
      <c r="L48" s="64">
        <v>257</v>
      </c>
      <c r="M48" s="64">
        <v>276</v>
      </c>
      <c r="N48" s="64">
        <v>275</v>
      </c>
      <c r="O48" s="65">
        <v>255</v>
      </c>
      <c r="P48" s="48"/>
      <c r="Q48" s="48"/>
      <c r="R48" s="48"/>
      <c r="S48" s="48"/>
      <c r="T48" s="48"/>
      <c r="U48" s="48"/>
    </row>
    <row r="49" spans="1:21" ht="30.75" customHeight="1">
      <c r="A49" s="48"/>
      <c r="B49" s="1155"/>
      <c r="C49" s="1156"/>
      <c r="D49" s="62"/>
      <c r="E49" s="1161" t="s">
        <v>14</v>
      </c>
      <c r="F49" s="1161"/>
      <c r="G49" s="1161"/>
      <c r="H49" s="1161"/>
      <c r="I49" s="1161"/>
      <c r="J49" s="1162"/>
      <c r="K49" s="63">
        <v>0</v>
      </c>
      <c r="L49" s="64">
        <v>1</v>
      </c>
      <c r="M49" s="64">
        <v>0</v>
      </c>
      <c r="N49" s="64" t="s">
        <v>503</v>
      </c>
      <c r="O49" s="65" t="s">
        <v>503</v>
      </c>
      <c r="P49" s="48"/>
      <c r="Q49" s="48"/>
      <c r="R49" s="48"/>
      <c r="S49" s="48"/>
      <c r="T49" s="48"/>
      <c r="U49" s="48"/>
    </row>
    <row r="50" spans="1:21" ht="30.75" customHeight="1">
      <c r="A50" s="48"/>
      <c r="B50" s="1155"/>
      <c r="C50" s="1156"/>
      <c r="D50" s="62"/>
      <c r="E50" s="1161" t="s">
        <v>15</v>
      </c>
      <c r="F50" s="1161"/>
      <c r="G50" s="1161"/>
      <c r="H50" s="1161"/>
      <c r="I50" s="1161"/>
      <c r="J50" s="1162"/>
      <c r="K50" s="63">
        <v>18</v>
      </c>
      <c r="L50" s="64">
        <v>18</v>
      </c>
      <c r="M50" s="64">
        <v>17</v>
      </c>
      <c r="N50" s="64">
        <v>16</v>
      </c>
      <c r="O50" s="65">
        <v>20</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v>0</v>
      </c>
      <c r="N51" s="64" t="s">
        <v>503</v>
      </c>
      <c r="O51" s="65" t="s">
        <v>503</v>
      </c>
      <c r="P51" s="48"/>
      <c r="Q51" s="48"/>
      <c r="R51" s="48"/>
      <c r="S51" s="48"/>
      <c r="T51" s="48"/>
      <c r="U51" s="48"/>
    </row>
    <row r="52" spans="1:21" ht="30.75" customHeight="1">
      <c r="A52" s="48"/>
      <c r="B52" s="1163" t="s">
        <v>17</v>
      </c>
      <c r="C52" s="1164"/>
      <c r="D52" s="66"/>
      <c r="E52" s="1161" t="s">
        <v>18</v>
      </c>
      <c r="F52" s="1161"/>
      <c r="G52" s="1161"/>
      <c r="H52" s="1161"/>
      <c r="I52" s="1161"/>
      <c r="J52" s="1162"/>
      <c r="K52" s="63">
        <v>912</v>
      </c>
      <c r="L52" s="64">
        <v>876</v>
      </c>
      <c r="M52" s="64">
        <v>933</v>
      </c>
      <c r="N52" s="64">
        <v>994</v>
      </c>
      <c r="O52" s="65">
        <v>1012</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428</v>
      </c>
      <c r="L53" s="69">
        <v>459</v>
      </c>
      <c r="M53" s="69">
        <v>519</v>
      </c>
      <c r="N53" s="69">
        <v>585</v>
      </c>
      <c r="O53" s="70">
        <v>554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kCnWH8OztyVKj7btmP16wSphtBhv6F1/IhtmrKTza5XmPXalwOTnYuz9tTU+AMqfPxvOm3Ig49ZDCQ4HSqpVg==" saltValue="SBv1nHezf44evxH/wynq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11190</v>
      </c>
      <c r="J41" s="356">
        <v>12862</v>
      </c>
      <c r="K41" s="356">
        <v>12733</v>
      </c>
      <c r="L41" s="356">
        <v>12063</v>
      </c>
      <c r="M41" s="357">
        <v>11410</v>
      </c>
    </row>
    <row r="42" spans="2:13" ht="27.75" customHeight="1">
      <c r="B42" s="1186"/>
      <c r="C42" s="1187"/>
      <c r="D42" s="106"/>
      <c r="E42" s="1192" t="s">
        <v>32</v>
      </c>
      <c r="F42" s="1192"/>
      <c r="G42" s="1192"/>
      <c r="H42" s="1193"/>
      <c r="I42" s="358" t="s">
        <v>503</v>
      </c>
      <c r="J42" s="359" t="s">
        <v>503</v>
      </c>
      <c r="K42" s="359" t="s">
        <v>503</v>
      </c>
      <c r="L42" s="359" t="s">
        <v>503</v>
      </c>
      <c r="M42" s="360" t="s">
        <v>503</v>
      </c>
    </row>
    <row r="43" spans="2:13" ht="27.75" customHeight="1">
      <c r="B43" s="1186"/>
      <c r="C43" s="1187"/>
      <c r="D43" s="106"/>
      <c r="E43" s="1192" t="s">
        <v>33</v>
      </c>
      <c r="F43" s="1192"/>
      <c r="G43" s="1192"/>
      <c r="H43" s="1193"/>
      <c r="I43" s="358">
        <v>3365</v>
      </c>
      <c r="J43" s="359">
        <v>3413</v>
      </c>
      <c r="K43" s="359">
        <v>3577</v>
      </c>
      <c r="L43" s="359">
        <v>3744</v>
      </c>
      <c r="M43" s="360">
        <v>3624</v>
      </c>
    </row>
    <row r="44" spans="2:13" ht="27.75" customHeight="1">
      <c r="B44" s="1186"/>
      <c r="C44" s="1187"/>
      <c r="D44" s="106"/>
      <c r="E44" s="1192" t="s">
        <v>34</v>
      </c>
      <c r="F44" s="1192"/>
      <c r="G44" s="1192"/>
      <c r="H44" s="1193"/>
      <c r="I44" s="358">
        <v>103</v>
      </c>
      <c r="J44" s="359">
        <v>85</v>
      </c>
      <c r="K44" s="359">
        <v>78</v>
      </c>
      <c r="L44" s="359">
        <v>69</v>
      </c>
      <c r="M44" s="360">
        <v>56</v>
      </c>
    </row>
    <row r="45" spans="2:13" ht="27.75" customHeight="1">
      <c r="B45" s="1186"/>
      <c r="C45" s="1187"/>
      <c r="D45" s="106"/>
      <c r="E45" s="1192" t="s">
        <v>35</v>
      </c>
      <c r="F45" s="1192"/>
      <c r="G45" s="1192"/>
      <c r="H45" s="1193"/>
      <c r="I45" s="358">
        <v>2203</v>
      </c>
      <c r="J45" s="359">
        <v>2149</v>
      </c>
      <c r="K45" s="359">
        <v>2078</v>
      </c>
      <c r="L45" s="359">
        <v>2084</v>
      </c>
      <c r="M45" s="360">
        <v>2091</v>
      </c>
    </row>
    <row r="46" spans="2:13" ht="27.75" customHeight="1">
      <c r="B46" s="1186"/>
      <c r="C46" s="1187"/>
      <c r="D46" s="107"/>
      <c r="E46" s="1192" t="s">
        <v>36</v>
      </c>
      <c r="F46" s="1192"/>
      <c r="G46" s="1192"/>
      <c r="H46" s="1193"/>
      <c r="I46" s="358" t="s">
        <v>503</v>
      </c>
      <c r="J46" s="359" t="s">
        <v>503</v>
      </c>
      <c r="K46" s="359" t="s">
        <v>503</v>
      </c>
      <c r="L46" s="359" t="s">
        <v>503</v>
      </c>
      <c r="M46" s="360" t="s">
        <v>503</v>
      </c>
    </row>
    <row r="47" spans="2:13" ht="27.75" customHeight="1">
      <c r="B47" s="1186"/>
      <c r="C47" s="1187"/>
      <c r="D47" s="108"/>
      <c r="E47" s="1194" t="s">
        <v>37</v>
      </c>
      <c r="F47" s="1195"/>
      <c r="G47" s="1195"/>
      <c r="H47" s="1196"/>
      <c r="I47" s="358" t="s">
        <v>503</v>
      </c>
      <c r="J47" s="359" t="s">
        <v>503</v>
      </c>
      <c r="K47" s="359" t="s">
        <v>503</v>
      </c>
      <c r="L47" s="359" t="s">
        <v>503</v>
      </c>
      <c r="M47" s="360" t="s">
        <v>503</v>
      </c>
    </row>
    <row r="48" spans="2:13" ht="27.75" customHeight="1">
      <c r="B48" s="1186"/>
      <c r="C48" s="1187"/>
      <c r="D48" s="106"/>
      <c r="E48" s="1192" t="s">
        <v>38</v>
      </c>
      <c r="F48" s="1192"/>
      <c r="G48" s="1192"/>
      <c r="H48" s="1193"/>
      <c r="I48" s="358" t="s">
        <v>503</v>
      </c>
      <c r="J48" s="359" t="s">
        <v>503</v>
      </c>
      <c r="K48" s="359" t="s">
        <v>503</v>
      </c>
      <c r="L48" s="359" t="s">
        <v>503</v>
      </c>
      <c r="M48" s="360" t="s">
        <v>503</v>
      </c>
    </row>
    <row r="49" spans="2:13" ht="27.75" customHeight="1">
      <c r="B49" s="1188"/>
      <c r="C49" s="1189"/>
      <c r="D49" s="106"/>
      <c r="E49" s="1192" t="s">
        <v>39</v>
      </c>
      <c r="F49" s="1192"/>
      <c r="G49" s="1192"/>
      <c r="H49" s="1193"/>
      <c r="I49" s="358" t="s">
        <v>503</v>
      </c>
      <c r="J49" s="359" t="s">
        <v>503</v>
      </c>
      <c r="K49" s="359" t="s">
        <v>503</v>
      </c>
      <c r="L49" s="359" t="s">
        <v>503</v>
      </c>
      <c r="M49" s="360" t="s">
        <v>503</v>
      </c>
    </row>
    <row r="50" spans="2:13" ht="27.75" customHeight="1">
      <c r="B50" s="1197" t="s">
        <v>40</v>
      </c>
      <c r="C50" s="1198"/>
      <c r="D50" s="109"/>
      <c r="E50" s="1192" t="s">
        <v>41</v>
      </c>
      <c r="F50" s="1192"/>
      <c r="G50" s="1192"/>
      <c r="H50" s="1193"/>
      <c r="I50" s="358">
        <v>4338</v>
      </c>
      <c r="J50" s="359">
        <v>4078</v>
      </c>
      <c r="K50" s="359">
        <v>4312</v>
      </c>
      <c r="L50" s="359">
        <v>4487</v>
      </c>
      <c r="M50" s="360">
        <v>4787</v>
      </c>
    </row>
    <row r="51" spans="2:13" ht="27.75" customHeight="1">
      <c r="B51" s="1186"/>
      <c r="C51" s="1187"/>
      <c r="D51" s="106"/>
      <c r="E51" s="1192" t="s">
        <v>42</v>
      </c>
      <c r="F51" s="1192"/>
      <c r="G51" s="1192"/>
      <c r="H51" s="1193"/>
      <c r="I51" s="358">
        <v>276</v>
      </c>
      <c r="J51" s="359">
        <v>257</v>
      </c>
      <c r="K51" s="359">
        <v>219</v>
      </c>
      <c r="L51" s="359">
        <v>161</v>
      </c>
      <c r="M51" s="360">
        <v>142</v>
      </c>
    </row>
    <row r="52" spans="2:13" ht="27.75" customHeight="1">
      <c r="B52" s="1188"/>
      <c r="C52" s="1189"/>
      <c r="D52" s="106"/>
      <c r="E52" s="1192" t="s">
        <v>43</v>
      </c>
      <c r="F52" s="1192"/>
      <c r="G52" s="1192"/>
      <c r="H52" s="1193"/>
      <c r="I52" s="358">
        <v>10781</v>
      </c>
      <c r="J52" s="359">
        <v>12016</v>
      </c>
      <c r="K52" s="359">
        <v>11819</v>
      </c>
      <c r="L52" s="359">
        <v>11387</v>
      </c>
      <c r="M52" s="360">
        <v>10923</v>
      </c>
    </row>
    <row r="53" spans="2:13" ht="27.75" customHeight="1" thickBot="1">
      <c r="B53" s="1199" t="s">
        <v>19</v>
      </c>
      <c r="C53" s="1200"/>
      <c r="D53" s="110"/>
      <c r="E53" s="1201" t="s">
        <v>44</v>
      </c>
      <c r="F53" s="1201"/>
      <c r="G53" s="1201"/>
      <c r="H53" s="1202"/>
      <c r="I53" s="361">
        <v>1466</v>
      </c>
      <c r="J53" s="362">
        <v>2160</v>
      </c>
      <c r="K53" s="362">
        <v>2116</v>
      </c>
      <c r="L53" s="362">
        <v>1924</v>
      </c>
      <c r="M53" s="363">
        <v>1328</v>
      </c>
    </row>
    <row r="54" spans="2:13" ht="27.75" customHeight="1">
      <c r="B54" s="111"/>
      <c r="C54" s="112"/>
      <c r="D54" s="112"/>
      <c r="E54" s="113"/>
      <c r="F54" s="113"/>
      <c r="G54" s="113"/>
      <c r="H54" s="113"/>
      <c r="I54" s="114"/>
      <c r="J54" s="114"/>
      <c r="K54" s="114"/>
      <c r="L54" s="114"/>
      <c r="M54" s="114"/>
    </row>
    <row r="55" spans="2:13"/>
  </sheetData>
  <sheetProtection algorithmName="SHA-512" hashValue="giCo1XDu8TyrwVca0o9FfOVWTODIOAp/X48y+i/NCWBWS0tmdgRePM3g4btLaU/ujO795Peo+Ny74JLaigBnYw==" saltValue="JZhTFkoD2M/5ixivRyDF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1867</v>
      </c>
      <c r="G55" s="122">
        <v>1869</v>
      </c>
      <c r="H55" s="123">
        <v>1871</v>
      </c>
    </row>
    <row r="56" spans="2:8" ht="52.5" customHeight="1">
      <c r="B56" s="124"/>
      <c r="C56" s="1213" t="s">
        <v>47</v>
      </c>
      <c r="D56" s="1213"/>
      <c r="E56" s="1214"/>
      <c r="F56" s="125">
        <v>1055</v>
      </c>
      <c r="G56" s="125">
        <v>1056</v>
      </c>
      <c r="H56" s="126">
        <v>1083</v>
      </c>
    </row>
    <row r="57" spans="2:8" ht="53.25" customHeight="1">
      <c r="B57" s="124"/>
      <c r="C57" s="1215" t="s">
        <v>48</v>
      </c>
      <c r="D57" s="1215"/>
      <c r="E57" s="1216"/>
      <c r="F57" s="127">
        <v>3659</v>
      </c>
      <c r="G57" s="127">
        <v>3712</v>
      </c>
      <c r="H57" s="128">
        <v>4077</v>
      </c>
    </row>
    <row r="58" spans="2:8" ht="45.75" customHeight="1">
      <c r="B58" s="129"/>
      <c r="C58" s="1203" t="s">
        <v>561</v>
      </c>
      <c r="D58" s="1204"/>
      <c r="E58" s="1205"/>
      <c r="F58" s="130">
        <v>845</v>
      </c>
      <c r="G58" s="130">
        <v>946</v>
      </c>
      <c r="H58" s="131">
        <v>1089</v>
      </c>
    </row>
    <row r="59" spans="2:8" ht="45.75" customHeight="1">
      <c r="B59" s="129"/>
      <c r="C59" s="1203" t="s">
        <v>562</v>
      </c>
      <c r="D59" s="1204"/>
      <c r="E59" s="1205"/>
      <c r="F59" s="130">
        <v>995</v>
      </c>
      <c r="G59" s="130">
        <v>971</v>
      </c>
      <c r="H59" s="131">
        <v>940</v>
      </c>
    </row>
    <row r="60" spans="2:8" ht="45.75" customHeight="1">
      <c r="B60" s="129"/>
      <c r="C60" s="1203" t="s">
        <v>563</v>
      </c>
      <c r="D60" s="1204"/>
      <c r="E60" s="1205"/>
      <c r="F60" s="130">
        <v>244</v>
      </c>
      <c r="G60" s="130">
        <v>294</v>
      </c>
      <c r="H60" s="131">
        <v>465</v>
      </c>
    </row>
    <row r="61" spans="2:8" ht="45.75" customHeight="1">
      <c r="B61" s="129"/>
      <c r="C61" s="1203" t="s">
        <v>564</v>
      </c>
      <c r="D61" s="1204"/>
      <c r="E61" s="1205"/>
      <c r="F61" s="130">
        <v>237</v>
      </c>
      <c r="G61" s="130">
        <v>291</v>
      </c>
      <c r="H61" s="131">
        <v>401</v>
      </c>
    </row>
    <row r="62" spans="2:8" ht="45.75" customHeight="1" thickBot="1">
      <c r="B62" s="132"/>
      <c r="C62" s="1206" t="s">
        <v>565</v>
      </c>
      <c r="D62" s="1207"/>
      <c r="E62" s="1208"/>
      <c r="F62" s="133">
        <v>221</v>
      </c>
      <c r="G62" s="133">
        <v>203</v>
      </c>
      <c r="H62" s="134">
        <v>181</v>
      </c>
    </row>
    <row r="63" spans="2:8" ht="52.5" customHeight="1" thickBot="1">
      <c r="B63" s="135"/>
      <c r="C63" s="1209" t="s">
        <v>49</v>
      </c>
      <c r="D63" s="1209"/>
      <c r="E63" s="1210"/>
      <c r="F63" s="136">
        <v>6582</v>
      </c>
      <c r="G63" s="136">
        <v>6637</v>
      </c>
      <c r="H63" s="137">
        <v>7031</v>
      </c>
    </row>
    <row r="64" spans="2:8"/>
  </sheetData>
  <sheetProtection algorithmName="SHA-512" hashValue="MiakkT+sVP63WqDBMlXtxTZSUm0tBWnls2C22XfFyXn18XyfhGxXqPMSVcAPhC0zUgZ0IIgMi85otcJVRzu6og==" saltValue="YrWUwUE7P0no8rMihUXr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175141</v>
      </c>
      <c r="E3" s="156"/>
      <c r="F3" s="157">
        <v>87464</v>
      </c>
      <c r="G3" s="158"/>
      <c r="H3" s="159"/>
    </row>
    <row r="4" spans="1:8">
      <c r="A4" s="160"/>
      <c r="B4" s="161"/>
      <c r="C4" s="162"/>
      <c r="D4" s="163">
        <v>129194</v>
      </c>
      <c r="E4" s="164"/>
      <c r="F4" s="165">
        <v>47479</v>
      </c>
      <c r="G4" s="166"/>
      <c r="H4" s="167"/>
    </row>
    <row r="5" spans="1:8">
      <c r="A5" s="148" t="s">
        <v>521</v>
      </c>
      <c r="B5" s="153"/>
      <c r="C5" s="154"/>
      <c r="D5" s="155">
        <v>236541</v>
      </c>
      <c r="E5" s="156"/>
      <c r="F5" s="157">
        <v>96248</v>
      </c>
      <c r="G5" s="158"/>
      <c r="H5" s="159"/>
    </row>
    <row r="6" spans="1:8">
      <c r="A6" s="160"/>
      <c r="B6" s="161"/>
      <c r="C6" s="162"/>
      <c r="D6" s="163">
        <v>156140</v>
      </c>
      <c r="E6" s="164"/>
      <c r="F6" s="165">
        <v>55768</v>
      </c>
      <c r="G6" s="166"/>
      <c r="H6" s="167"/>
    </row>
    <row r="7" spans="1:8">
      <c r="A7" s="148" t="s">
        <v>522</v>
      </c>
      <c r="B7" s="153"/>
      <c r="C7" s="154"/>
      <c r="D7" s="155">
        <v>131857</v>
      </c>
      <c r="E7" s="156"/>
      <c r="F7" s="157">
        <v>76413</v>
      </c>
      <c r="G7" s="158"/>
      <c r="H7" s="159"/>
    </row>
    <row r="8" spans="1:8">
      <c r="A8" s="160"/>
      <c r="B8" s="161"/>
      <c r="C8" s="162"/>
      <c r="D8" s="163">
        <v>64389</v>
      </c>
      <c r="E8" s="164"/>
      <c r="F8" s="165">
        <v>39658</v>
      </c>
      <c r="G8" s="166"/>
      <c r="H8" s="167"/>
    </row>
    <row r="9" spans="1:8">
      <c r="A9" s="148" t="s">
        <v>523</v>
      </c>
      <c r="B9" s="153"/>
      <c r="C9" s="154"/>
      <c r="D9" s="155">
        <v>99489</v>
      </c>
      <c r="E9" s="156"/>
      <c r="F9" s="157">
        <v>66481</v>
      </c>
      <c r="G9" s="158"/>
      <c r="H9" s="159"/>
    </row>
    <row r="10" spans="1:8">
      <c r="A10" s="160"/>
      <c r="B10" s="161"/>
      <c r="C10" s="162"/>
      <c r="D10" s="163">
        <v>44957</v>
      </c>
      <c r="E10" s="164"/>
      <c r="F10" s="165">
        <v>36120</v>
      </c>
      <c r="G10" s="166"/>
      <c r="H10" s="167"/>
    </row>
    <row r="11" spans="1:8">
      <c r="A11" s="148" t="s">
        <v>524</v>
      </c>
      <c r="B11" s="153"/>
      <c r="C11" s="154"/>
      <c r="D11" s="155">
        <v>86608</v>
      </c>
      <c r="E11" s="156"/>
      <c r="F11" s="157">
        <v>67825</v>
      </c>
      <c r="G11" s="158"/>
      <c r="H11" s="159"/>
    </row>
    <row r="12" spans="1:8">
      <c r="A12" s="160"/>
      <c r="B12" s="161"/>
      <c r="C12" s="168"/>
      <c r="D12" s="163">
        <v>54007</v>
      </c>
      <c r="E12" s="164"/>
      <c r="F12" s="165">
        <v>39417</v>
      </c>
      <c r="G12" s="166"/>
      <c r="H12" s="167"/>
    </row>
    <row r="13" spans="1:8">
      <c r="A13" s="148"/>
      <c r="B13" s="153"/>
      <c r="C13" s="169"/>
      <c r="D13" s="170">
        <v>145927</v>
      </c>
      <c r="E13" s="171"/>
      <c r="F13" s="172">
        <v>78886</v>
      </c>
      <c r="G13" s="173"/>
      <c r="H13" s="159"/>
    </row>
    <row r="14" spans="1:8">
      <c r="A14" s="160"/>
      <c r="B14" s="161"/>
      <c r="C14" s="162"/>
      <c r="D14" s="163">
        <v>89737</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11.58</v>
      </c>
      <c r="C19" s="174">
        <f>ROUND(VALUE(SUBSTITUTE(実質収支比率等に係る経年分析!G$48,"▲","-")),2)</f>
        <v>9.2100000000000009</v>
      </c>
      <c r="D19" s="174">
        <f>ROUND(VALUE(SUBSTITUTE(実質収支比率等に係る経年分析!H$48,"▲","-")),2)</f>
        <v>10.86</v>
      </c>
      <c r="E19" s="174">
        <f>ROUND(VALUE(SUBSTITUTE(実質収支比率等に係る経年分析!I$48,"▲","-")),2)</f>
        <v>8.6999999999999993</v>
      </c>
      <c r="F19" s="174">
        <f>ROUND(VALUE(SUBSTITUTE(実質収支比率等に係る経年分析!J$48,"▲","-")),2)</f>
        <v>11.53</v>
      </c>
    </row>
    <row r="20" spans="1:11">
      <c r="A20" s="174" t="s">
        <v>53</v>
      </c>
      <c r="B20" s="174">
        <f>ROUND(VALUE(SUBSTITUTE(実質収支比率等に係る経年分析!F$47,"▲","-")),2)</f>
        <v>30.87</v>
      </c>
      <c r="C20" s="174">
        <f>ROUND(VALUE(SUBSTITUTE(実質収支比率等に係る経年分析!G$47,"▲","-")),2)</f>
        <v>30.2</v>
      </c>
      <c r="D20" s="174">
        <f>ROUND(VALUE(SUBSTITUTE(実質収支比率等に係る経年分析!H$47,"▲","-")),2)</f>
        <v>29.99</v>
      </c>
      <c r="E20" s="174">
        <f>ROUND(VALUE(SUBSTITUTE(実質収支比率等に係る経年分析!I$47,"▲","-")),2)</f>
        <v>30.84</v>
      </c>
      <c r="F20" s="174">
        <f>ROUND(VALUE(SUBSTITUTE(実質収支比率等に係る経年分析!J$47,"▲","-")),2)</f>
        <v>30.7</v>
      </c>
    </row>
    <row r="21" spans="1:11">
      <c r="A21" s="174" t="s">
        <v>54</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-2.0699999999999998</v>
      </c>
      <c r="D21" s="174">
        <f>IF(ISNUMBER(VALUE(SUBSTITUTE(実質収支比率等に係る経年分析!H$49,"▲","-"))),ROUND(VALUE(SUBSTITUTE(実質収支比率等に係る経年分析!H$49,"▲","-")),2),NA())</f>
        <v>4.1399999999999997</v>
      </c>
      <c r="E21" s="174">
        <f>IF(ISNUMBER(VALUE(SUBSTITUTE(実質収支比率等に係る経年分析!I$49,"▲","-"))),ROUND(VALUE(SUBSTITUTE(実質収支比率等に係る経年分析!I$49,"▲","-")),2),NA())</f>
        <v>-2.4300000000000002</v>
      </c>
      <c r="F21" s="174">
        <f>IF(ISNUMBER(VALUE(SUBSTITUTE(実質収支比率等に係る経年分析!J$49,"▲","-"))),ROUND(VALUE(SUBSTITUTE(実質収支比率等に係る経年分析!J$49,"▲","-")),2),NA())</f>
        <v>2.91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奨学金貸付事業特別会計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1.55</v>
      </c>
    </row>
    <row r="32" spans="1:11">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8.11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9.85</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13.17</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15.2</v>
      </c>
    </row>
    <row r="35" spans="1:16">
      <c r="A35" s="175" t="str">
        <f>IF(連結実質赤字比率に係る赤字・黒字の構成分析!C$35="",NA(),連結実質赤字比率に係る赤字・黒字の構成分析!C$35)</f>
        <v>霊園事業特別会計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2.72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2.58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1.67</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912</v>
      </c>
      <c r="E42" s="176"/>
      <c r="F42" s="176"/>
      <c r="G42" s="176">
        <f>'実質公債費比率（分子）の構造'!L$52</f>
        <v>876</v>
      </c>
      <c r="H42" s="176"/>
      <c r="I42" s="176"/>
      <c r="J42" s="176">
        <f>'実質公債費比率（分子）の構造'!M$52</f>
        <v>933</v>
      </c>
      <c r="K42" s="176"/>
      <c r="L42" s="176"/>
      <c r="M42" s="176">
        <f>'実質公債費比率（分子）の構造'!N$52</f>
        <v>994</v>
      </c>
      <c r="N42" s="176"/>
      <c r="O42" s="176"/>
      <c r="P42" s="176">
        <f>'実質公債費比率（分子）の構造'!O$52</f>
        <v>1012</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18</v>
      </c>
      <c r="C44" s="176"/>
      <c r="D44" s="176"/>
      <c r="E44" s="176">
        <f>'実質公債費比率（分子）の構造'!L$50</f>
        <v>18</v>
      </c>
      <c r="F44" s="176"/>
      <c r="G44" s="176"/>
      <c r="H44" s="176">
        <f>'実質公債費比率（分子）の構造'!M$50</f>
        <v>17</v>
      </c>
      <c r="I44" s="176"/>
      <c r="J44" s="176"/>
      <c r="K44" s="176">
        <f>'実質公債費比率（分子）の構造'!N$50</f>
        <v>16</v>
      </c>
      <c r="L44" s="176"/>
      <c r="M44" s="176"/>
      <c r="N44" s="176">
        <f>'実質公債費比率（分子）の構造'!O$50</f>
        <v>20</v>
      </c>
      <c r="O44" s="176"/>
      <c r="P44" s="176"/>
    </row>
    <row r="45" spans="1:16">
      <c r="A45" s="176" t="s">
        <v>63</v>
      </c>
      <c r="B45" s="176">
        <f>'実質公債費比率（分子）の構造'!K$49</f>
        <v>0</v>
      </c>
      <c r="C45" s="176"/>
      <c r="D45" s="176"/>
      <c r="E45" s="176">
        <f>'実質公債費比率（分子）の構造'!L$49</f>
        <v>1</v>
      </c>
      <c r="F45" s="176"/>
      <c r="G45" s="176"/>
      <c r="H45" s="176">
        <f>'実質公債費比率（分子）の構造'!M$49</f>
        <v>0</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255</v>
      </c>
      <c r="C46" s="176"/>
      <c r="D46" s="176"/>
      <c r="E46" s="176">
        <f>'実質公債費比率（分子）の構造'!L$48</f>
        <v>257</v>
      </c>
      <c r="F46" s="176"/>
      <c r="G46" s="176"/>
      <c r="H46" s="176">
        <f>'実質公債費比率（分子）の構造'!M$48</f>
        <v>276</v>
      </c>
      <c r="I46" s="176"/>
      <c r="J46" s="176"/>
      <c r="K46" s="176">
        <f>'実質公債費比率（分子）の構造'!N$48</f>
        <v>275</v>
      </c>
      <c r="L46" s="176"/>
      <c r="M46" s="176"/>
      <c r="N46" s="176">
        <f>'実質公債費比率（分子）の構造'!O$48</f>
        <v>255</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1067</v>
      </c>
      <c r="C49" s="176"/>
      <c r="D49" s="176"/>
      <c r="E49" s="176">
        <f>'実質公債費比率（分子）の構造'!L$45</f>
        <v>1059</v>
      </c>
      <c r="F49" s="176"/>
      <c r="G49" s="176"/>
      <c r="H49" s="176">
        <f>'実質公債費比率（分子）の構造'!M$45</f>
        <v>1159</v>
      </c>
      <c r="I49" s="176"/>
      <c r="J49" s="176"/>
      <c r="K49" s="176">
        <f>'実質公債費比率（分子）の構造'!N$45</f>
        <v>1288</v>
      </c>
      <c r="L49" s="176"/>
      <c r="M49" s="176"/>
      <c r="N49" s="176">
        <f>'実質公債費比率（分子）の構造'!O$45</f>
        <v>1291</v>
      </c>
      <c r="O49" s="176"/>
      <c r="P49" s="176"/>
    </row>
    <row r="50" spans="1:16">
      <c r="A50" s="176" t="s">
        <v>67</v>
      </c>
      <c r="B50" s="176" t="e">
        <f>NA()</f>
        <v>#N/A</v>
      </c>
      <c r="C50" s="176">
        <f>IF(ISNUMBER('実質公債費比率（分子）の構造'!K$53),'実質公債費比率（分子）の構造'!K$53,NA())</f>
        <v>428</v>
      </c>
      <c r="D50" s="176" t="e">
        <f>NA()</f>
        <v>#N/A</v>
      </c>
      <c r="E50" s="176" t="e">
        <f>NA()</f>
        <v>#N/A</v>
      </c>
      <c r="F50" s="176">
        <f>IF(ISNUMBER('実質公債費比率（分子）の構造'!L$53),'実質公債費比率（分子）の構造'!L$53,NA())</f>
        <v>459</v>
      </c>
      <c r="G50" s="176" t="e">
        <f>NA()</f>
        <v>#N/A</v>
      </c>
      <c r="H50" s="176" t="e">
        <f>NA()</f>
        <v>#N/A</v>
      </c>
      <c r="I50" s="176">
        <f>IF(ISNUMBER('実質公債費比率（分子）の構造'!M$53),'実質公債費比率（分子）の構造'!M$53,NA())</f>
        <v>519</v>
      </c>
      <c r="J50" s="176" t="e">
        <f>NA()</f>
        <v>#N/A</v>
      </c>
      <c r="K50" s="176" t="e">
        <f>NA()</f>
        <v>#N/A</v>
      </c>
      <c r="L50" s="176">
        <f>IF(ISNUMBER('実質公債費比率（分子）の構造'!N$53),'実質公債費比率（分子）の構造'!N$53,NA())</f>
        <v>585</v>
      </c>
      <c r="M50" s="176" t="e">
        <f>NA()</f>
        <v>#N/A</v>
      </c>
      <c r="N50" s="176" t="e">
        <f>NA()</f>
        <v>#N/A</v>
      </c>
      <c r="O50" s="176">
        <f>IF(ISNUMBER('実質公債費比率（分子）の構造'!O$53),'実質公債費比率（分子）の構造'!O$53,NA())</f>
        <v>554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10781</v>
      </c>
      <c r="E56" s="175"/>
      <c r="F56" s="175"/>
      <c r="G56" s="175">
        <f>'将来負担比率（分子）の構造'!J$52</f>
        <v>12016</v>
      </c>
      <c r="H56" s="175"/>
      <c r="I56" s="175"/>
      <c r="J56" s="175">
        <f>'将来負担比率（分子）の構造'!K$52</f>
        <v>11819</v>
      </c>
      <c r="K56" s="175"/>
      <c r="L56" s="175"/>
      <c r="M56" s="175">
        <f>'将来負担比率（分子）の構造'!L$52</f>
        <v>11387</v>
      </c>
      <c r="N56" s="175"/>
      <c r="O56" s="175"/>
      <c r="P56" s="175">
        <f>'将来負担比率（分子）の構造'!M$52</f>
        <v>10923</v>
      </c>
    </row>
    <row r="57" spans="1:16">
      <c r="A57" s="175" t="s">
        <v>42</v>
      </c>
      <c r="B57" s="175"/>
      <c r="C57" s="175"/>
      <c r="D57" s="175">
        <f>'将来負担比率（分子）の構造'!I$51</f>
        <v>276</v>
      </c>
      <c r="E57" s="175"/>
      <c r="F57" s="175"/>
      <c r="G57" s="175">
        <f>'将来負担比率（分子）の構造'!J$51</f>
        <v>257</v>
      </c>
      <c r="H57" s="175"/>
      <c r="I57" s="175"/>
      <c r="J57" s="175">
        <f>'将来負担比率（分子）の構造'!K$51</f>
        <v>219</v>
      </c>
      <c r="K57" s="175"/>
      <c r="L57" s="175"/>
      <c r="M57" s="175">
        <f>'将来負担比率（分子）の構造'!L$51</f>
        <v>161</v>
      </c>
      <c r="N57" s="175"/>
      <c r="O57" s="175"/>
      <c r="P57" s="175">
        <f>'将来負担比率（分子）の構造'!M$51</f>
        <v>142</v>
      </c>
    </row>
    <row r="58" spans="1:16">
      <c r="A58" s="175" t="s">
        <v>41</v>
      </c>
      <c r="B58" s="175"/>
      <c r="C58" s="175"/>
      <c r="D58" s="175">
        <f>'将来負担比率（分子）の構造'!I$50</f>
        <v>4338</v>
      </c>
      <c r="E58" s="175"/>
      <c r="F58" s="175"/>
      <c r="G58" s="175">
        <f>'将来負担比率（分子）の構造'!J$50</f>
        <v>4078</v>
      </c>
      <c r="H58" s="175"/>
      <c r="I58" s="175"/>
      <c r="J58" s="175">
        <f>'将来負担比率（分子）の構造'!K$50</f>
        <v>4312</v>
      </c>
      <c r="K58" s="175"/>
      <c r="L58" s="175"/>
      <c r="M58" s="175">
        <f>'将来負担比率（分子）の構造'!L$50</f>
        <v>4487</v>
      </c>
      <c r="N58" s="175"/>
      <c r="O58" s="175"/>
      <c r="P58" s="175">
        <f>'将来負担比率（分子）の構造'!M$50</f>
        <v>4787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2203</v>
      </c>
      <c r="C62" s="175"/>
      <c r="D62" s="175"/>
      <c r="E62" s="175">
        <f>'将来負担比率（分子）の構造'!J$45</f>
        <v>2149</v>
      </c>
      <c r="F62" s="175"/>
      <c r="G62" s="175"/>
      <c r="H62" s="175">
        <f>'将来負担比率（分子）の構造'!K$45</f>
        <v>2078</v>
      </c>
      <c r="I62" s="175"/>
      <c r="J62" s="175"/>
      <c r="K62" s="175">
        <f>'将来負担比率（分子）の構造'!L$45</f>
        <v>2084</v>
      </c>
      <c r="L62" s="175"/>
      <c r="M62" s="175"/>
      <c r="N62" s="175">
        <f>'将来負担比率（分子）の構造'!M$45</f>
        <v>2091</v>
      </c>
      <c r="O62" s="175"/>
      <c r="P62" s="175"/>
    </row>
    <row r="63" spans="1:16">
      <c r="A63" s="175" t="s">
        <v>34</v>
      </c>
      <c r="B63" s="175">
        <f>'将来負担比率（分子）の構造'!I$44</f>
        <v>103</v>
      </c>
      <c r="C63" s="175"/>
      <c r="D63" s="175"/>
      <c r="E63" s="175">
        <f>'将来負担比率（分子）の構造'!J$44</f>
        <v>85</v>
      </c>
      <c r="F63" s="175"/>
      <c r="G63" s="175"/>
      <c r="H63" s="175">
        <f>'将来負担比率（分子）の構造'!K$44</f>
        <v>78</v>
      </c>
      <c r="I63" s="175"/>
      <c r="J63" s="175"/>
      <c r="K63" s="175">
        <f>'将来負担比率（分子）の構造'!L$44</f>
        <v>69</v>
      </c>
      <c r="L63" s="175"/>
      <c r="M63" s="175"/>
      <c r="N63" s="175">
        <f>'将来負担比率（分子）の構造'!M$44</f>
        <v>56</v>
      </c>
      <c r="O63" s="175"/>
      <c r="P63" s="175"/>
    </row>
    <row r="64" spans="1:16">
      <c r="A64" s="175" t="s">
        <v>33</v>
      </c>
      <c r="B64" s="175">
        <f>'将来負担比率（分子）の構造'!I$43</f>
        <v>3365</v>
      </c>
      <c r="C64" s="175"/>
      <c r="D64" s="175"/>
      <c r="E64" s="175">
        <f>'将来負担比率（分子）の構造'!J$43</f>
        <v>3413</v>
      </c>
      <c r="F64" s="175"/>
      <c r="G64" s="175"/>
      <c r="H64" s="175">
        <f>'将来負担比率（分子）の構造'!K$43</f>
        <v>3577</v>
      </c>
      <c r="I64" s="175"/>
      <c r="J64" s="175"/>
      <c r="K64" s="175">
        <f>'将来負担比率（分子）の構造'!L$43</f>
        <v>3744</v>
      </c>
      <c r="L64" s="175"/>
      <c r="M64" s="175"/>
      <c r="N64" s="175">
        <f>'将来負担比率（分子）の構造'!M$43</f>
        <v>3624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11190</v>
      </c>
      <c r="C66" s="175"/>
      <c r="D66" s="175"/>
      <c r="E66" s="175">
        <f>'将来負担比率（分子）の構造'!J$41</f>
        <v>12862</v>
      </c>
      <c r="F66" s="175"/>
      <c r="G66" s="175"/>
      <c r="H66" s="175">
        <f>'将来負担比率（分子）の構造'!K$41</f>
        <v>12733</v>
      </c>
      <c r="I66" s="175"/>
      <c r="J66" s="175"/>
      <c r="K66" s="175">
        <f>'将来負担比率（分子）の構造'!L$41</f>
        <v>12063</v>
      </c>
      <c r="L66" s="175"/>
      <c r="M66" s="175"/>
      <c r="N66" s="175">
        <f>'将来負担比率（分子）の構造'!M$41</f>
        <v>11410</v>
      </c>
      <c r="O66" s="175"/>
      <c r="P66" s="175"/>
    </row>
    <row r="67" spans="1:16">
      <c r="A67" s="175" t="s">
        <v>71</v>
      </c>
      <c r="B67" s="175" t="e">
        <f>NA()</f>
        <v>#N/A</v>
      </c>
      <c r="C67" s="175">
        <f>IF(ISNUMBER('将来負担比率（分子）の構造'!I$53), IF('将来負担比率（分子）の構造'!I$53 &lt; 0, 0, '将来負担比率（分子）の構造'!I$53), NA())</f>
        <v>1466</v>
      </c>
      <c r="D67" s="175" t="e">
        <f>NA()</f>
        <v>#N/A</v>
      </c>
      <c r="E67" s="175" t="e">
        <f>NA()</f>
        <v>#N/A</v>
      </c>
      <c r="F67" s="175">
        <f>IF(ISNUMBER('将来負担比率（分子）の構造'!J$53), IF('将来負担比率（分子）の構造'!J$53 &lt; 0, 0, '将来負担比率（分子）の構造'!J$53), NA())</f>
        <v>2160</v>
      </c>
      <c r="G67" s="175" t="e">
        <f>NA()</f>
        <v>#N/A</v>
      </c>
      <c r="H67" s="175" t="e">
        <f>NA()</f>
        <v>#N/A</v>
      </c>
      <c r="I67" s="175">
        <f>IF(ISNUMBER('将来負担比率（分子）の構造'!K$53), IF('将来負担比率（分子）の構造'!K$53 &lt; 0, 0, '将来負担比率（分子）の構造'!K$53), NA())</f>
        <v>2116</v>
      </c>
      <c r="J67" s="175" t="e">
        <f>NA()</f>
        <v>#N/A</v>
      </c>
      <c r="K67" s="175" t="e">
        <f>NA()</f>
        <v>#N/A</v>
      </c>
      <c r="L67" s="175">
        <f>IF(ISNUMBER('将来負担比率（分子）の構造'!L$53), IF('将来負担比率（分子）の構造'!L$53 &lt; 0, 0, '将来負担比率（分子）の構造'!L$53), NA())</f>
        <v>1924</v>
      </c>
      <c r="M67" s="175" t="e">
        <f>NA()</f>
        <v>#N/A</v>
      </c>
      <c r="N67" s="175" t="e">
        <f>NA()</f>
        <v>#N/A</v>
      </c>
      <c r="O67" s="175">
        <f>IF(ISNUMBER('将来負担比率（分子）の構造'!M$53), IF('将来負担比率（分子）の構造'!M$53 &lt; 0, 0, '将来負担比率（分子）の構造'!M$53), NA())</f>
        <v>1328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1867</v>
      </c>
      <c r="C72" s="179">
        <f>基金残高に係る経年分析!G55</f>
        <v>1869</v>
      </c>
      <c r="D72" s="179">
        <f>基金残高に係る経年分析!H55</f>
        <v>1871</v>
      </c>
    </row>
    <row r="73" spans="1:16">
      <c r="A73" s="178" t="s">
        <v>74</v>
      </c>
      <c r="B73" s="179">
        <f>基金残高に係る経年分析!F56</f>
        <v>1055</v>
      </c>
      <c r="C73" s="179">
        <f>基金残高に係る経年分析!G56</f>
        <v>1056</v>
      </c>
      <c r="D73" s="179">
        <f>基金残高に係る経年分析!H56</f>
        <v>1083</v>
      </c>
    </row>
    <row r="74" spans="1:16">
      <c r="A74" s="178" t="s">
        <v>75</v>
      </c>
      <c r="B74" s="179">
        <f>基金残高に係る経年分析!F57</f>
        <v>3659</v>
      </c>
      <c r="C74" s="179">
        <f>基金残高に係る経年分析!G57</f>
        <v>3712</v>
      </c>
      <c r="D74" s="179">
        <f>基金残高に係る経年分析!H57</f>
        <v>4077</v>
      </c>
    </row>
  </sheetData>
  <sheetProtection algorithmName="SHA-512" hashValue="eEzygWY36Mo2JvkXorONGtbvn9QgBPNTUF24Eq3mJ2NYSvQkRx6nsp653u/KABQnZnRWepwCvUu5wHH87zBiTA==" saltValue="C5BwIX9rSY61c3M+qXqb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2025-03-24T11:19:52Z</cp:lastPrinted>
  <dcterms:created xsi:type="dcterms:W3CDTF">2025-02-19T05:00:02Z</dcterms:created>
  <dcterms:modified xsi:type="dcterms:W3CDTF">2025-03-26T04:48:29Z</dcterms:modified>
  <cp:category/>
</cp:coreProperties>
</file>