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６年度）\M_財政\M4_財政診断\M409_財政状況資料集\03　令和５年度財政状況資料集の作成・公表について\07　最終データ\"/>
    </mc:Choice>
  </mc:AlternateContent>
  <bookViews>
    <workbookView xWindow="0" yWindow="0" windowWidth="28800" windowHeight="121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88" i="12" l="1"/>
  <c r="AU88" i="12"/>
  <c r="AP88" i="12"/>
  <c r="BG35" i="10" l="1"/>
  <c r="BG34"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AM35" i="10"/>
  <c r="C35" i="10"/>
  <c r="CO34" i="10"/>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AM34" i="10"/>
  <c r="BE34" i="10" s="1"/>
  <c r="BE35" i="10" s="1"/>
  <c r="BW34" i="10" l="1"/>
  <c r="BW35" i="10" s="1"/>
  <c r="BW36" i="10" s="1"/>
  <c r="BW37" i="10" s="1"/>
  <c r="BW38" i="10" s="1"/>
  <c r="BW39" i="10" s="1"/>
  <c r="BW40" i="10" s="1"/>
  <c r="BW41" i="10" s="1"/>
  <c r="BW42" i="10" s="1"/>
  <c r="BW43" i="10" s="1"/>
</calcChain>
</file>

<file path=xl/sharedStrings.xml><?xml version="1.0" encoding="utf-8"?>
<sst xmlns="http://schemas.openxmlformats.org/spreadsheetml/2006/main" count="1147" uniqueCount="579">
  <si>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</si>
  <si>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</si>
  <si>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</si>
  <si>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</si>
  <si>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</si>
  <si>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</si>
  <si>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</si>
  <si>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</si>
  <si>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</si>
  <si>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</si>
  <si>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</si>
  <si>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</si>
  <si>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</si>
  <si>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</si>
  <si>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</si>
  <si>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</si>
  <si>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</si>
  <si>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</si>
  <si>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</si>
  <si>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</si>
  <si>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</si>
  <si>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</si>
  <si>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</si>
  <si>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</si>
  <si>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</si>
  <si>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</si>
  <si>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</si>
  <si>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</si>
  <si>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</si>
  <si>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</si>
  <si>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</si>
  <si>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</si>
  <si>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</si>
  <si>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</si>
  <si>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</si>
  <si>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</si>
  <si>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</si>
  <si>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</si>
  <si>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</si>
  <si>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</si>
  <si>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</si>
  <si>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</si>
  <si>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</si>
  <si>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</si>
  <si>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</si>
  <si>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</si>
  <si>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</si>
  <si>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</si>
  <si>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</si>
  <si>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</si>
  <si>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</si>
  <si>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</si>
  <si>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</si>
  <si>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</si>
  <si>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</si>
  <si>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</si>
  <si>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</si>
  <si>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</si>
  <si>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</si>
  <si>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</si>
  <si>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</si>
  <si>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</si>
  <si>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</si>
  <si>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</si>
  <si>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</si>
  <si>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</si>
  <si>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</si>
  <si>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</si>
  <si>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</si>
  <si>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</si>
  <si>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</si>
  <si>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</si>
  <si>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</si>
  <si>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</si>
  <si>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</si>
  <si>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</si>
  <si>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</si>
  <si>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</si>
  <si>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</si>
  <si>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</si>
  <si>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</si>
  <si>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</si>
  <si>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</si>
  <si>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</si>
  <si>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</si>
  <si>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</si>
  <si>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</si>
  <si>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</si>
  <si>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</si>
  <si>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</si>
  <si>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</si>
  <si>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</si>
  <si>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</si>
  <si>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</si>
  <si>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須恵町</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</si>
  <si>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</si>
  <si>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</si>
  <si>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</si>
  <si>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</si>
  <si>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</si>
  <si>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</si>
  <si>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</si>
  <si>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</si>
  <si>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</si>
  <si>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</si>
  <si>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</si>
  <si>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</si>
  <si>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</si>
  <si>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</si>
  <si>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</si>
  <si>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</si>
  <si>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</si>
  <si>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</si>
  <si>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</si>
  <si>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</si>
  <si>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</si>
  <si>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</si>
  <si>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</si>
  <si>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</si>
  <si>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</si>
  <si>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</si>
  <si>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</si>
  <si>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</si>
  <si>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</si>
  <si>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</si>
  <si>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</si>
  <si>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</si>
  <si>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</si>
  <si>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</si>
  <si>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</si>
  <si>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</si>
  <si>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</si>
  <si>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</si>
  <si>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</si>
  <si>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</si>
  <si>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</si>
  <si>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</si>
  <si>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</si>
  <si>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</si>
  <si>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</si>
  <si>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</si>
  <si>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</si>
  <si>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6"/>
  </si>
  <si>
    <t>うち日本人(％)</t>
    <phoneticPr fontId="5"/>
  </si>
  <si>
    <t>-0.1</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</si>
  <si>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</si>
  <si>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</si>
  <si>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</si>
  <si>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</si>
  <si>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</si>
  <si>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</si>
  <si>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</si>
  <si>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</si>
  <si>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</si>
  <si>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</si>
  <si>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</si>
  <si>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</si>
  <si>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</si>
  <si>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</si>
  <si>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</si>
  <si>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</si>
  <si>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</si>
  <si>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</si>
  <si>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</si>
  <si>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</si>
  <si>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</si>
  <si>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</si>
  <si>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</si>
  <si>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</si>
  <si>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</si>
  <si>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</si>
  <si>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</si>
  <si>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</si>
  <si>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</si>
  <si>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</si>
  <si>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</si>
  <si>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</si>
  <si>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</si>
  <si>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</si>
  <si>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</si>
  <si>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</si>
  <si>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</si>
  <si>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</si>
  <si>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</si>
  <si>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</si>
  <si>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</si>
  <si>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</si>
  <si>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</si>
  <si>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</si>
  <si>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</si>
  <si>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</si>
  <si>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</si>
  <si>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</si>
  <si>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</si>
  <si>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</si>
  <si>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</si>
  <si>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</si>
  <si>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</si>
  <si>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</si>
  <si>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</si>
  <si>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</si>
  <si>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</si>
  <si>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</si>
  <si>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福岡県須恵町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</si>
  <si>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</si>
  <si>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</si>
  <si>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</si>
  <si>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</si>
  <si>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</si>
  <si>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</si>
  <si>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</si>
  <si>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</si>
  <si>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</si>
  <si>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</si>
  <si>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</si>
  <si>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</si>
  <si>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</si>
  <si>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</si>
  <si>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</si>
  <si>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</si>
  <si>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</si>
  <si>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</si>
  <si>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</si>
  <si>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</si>
  <si>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</si>
  <si>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</si>
  <si>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</si>
  <si>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</si>
  <si>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</si>
  <si>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</si>
  <si>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</si>
  <si>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</si>
  <si>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</si>
  <si>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</si>
  <si>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</si>
  <si>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</si>
  <si>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</si>
  <si>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</si>
  <si>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</si>
  <si>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</si>
  <si>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</si>
  <si>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</si>
  <si>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</si>
  <si>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</si>
  <si>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</si>
  <si>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</si>
  <si>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</si>
  <si>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</si>
  <si>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</si>
  <si>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</si>
  <si>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</si>
  <si>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</si>
  <si>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</si>
  <si>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</si>
  <si>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</si>
  <si>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</si>
  <si>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</si>
  <si>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</si>
  <si>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</si>
  <si>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</si>
  <si>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</si>
  <si>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</si>
  <si>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</si>
  <si>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</si>
  <si>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</si>
  <si>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</si>
  <si>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</si>
  <si>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</si>
  <si>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</si>
  <si>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</si>
  <si>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</si>
  <si>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</si>
  <si>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</si>
  <si>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</si>
  <si>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</si>
  <si>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</si>
  <si>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</si>
  <si>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</si>
  <si>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</si>
  <si>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</si>
  <si>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</si>
  <si>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</si>
  <si>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</si>
  <si>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</si>
  <si>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</si>
  <si>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</si>
  <si>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</si>
  <si>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</si>
  <si>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</si>
  <si>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</si>
  <si>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</si>
  <si>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</si>
  <si>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</si>
  <si>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</si>
  <si>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</si>
  <si>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</si>
  <si>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</si>
  <si>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</si>
  <si>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</si>
  <si>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</si>
  <si>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</si>
  <si>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</si>
  <si>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</si>
  <si>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</si>
  <si>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</si>
  <si>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</si>
  <si>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</si>
  <si>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</si>
  <si>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</si>
  <si>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</si>
  <si>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</si>
  <si>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</si>
  <si>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</si>
  <si>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</si>
  <si>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</si>
  <si>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</si>
  <si>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</si>
  <si>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</si>
  <si>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</si>
  <si>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</si>
  <si>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</si>
  <si>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</si>
  <si>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</si>
  <si>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</si>
  <si>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</si>
  <si>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</si>
  <si>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</si>
  <si>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</si>
  <si>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</si>
  <si>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</si>
  <si>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</si>
  <si>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</si>
  <si>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</si>
  <si>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</si>
  <si>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</si>
  <si>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</si>
  <si>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</si>
  <si>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</si>
  <si>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</si>
  <si>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</si>
  <si>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</si>
  <si>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</si>
  <si>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</si>
  <si>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</si>
  <si>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</si>
  <si>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</si>
  <si>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</si>
  <si>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</si>
  <si>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</si>
  <si>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</si>
  <si>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</si>
  <si>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</si>
  <si>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</si>
  <si>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</si>
  <si>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福岡県須恵町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</si>
  <si>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</si>
  <si>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</si>
  <si>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</si>
  <si>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</si>
  <si>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</si>
  <si>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</si>
  <si>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</si>
  <si>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</si>
  <si>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</si>
  <si>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</si>
  <si>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</si>
  <si>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</si>
  <si>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</si>
  <si>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</si>
  <si>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</si>
  <si>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</si>
  <si>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</si>
  <si>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</si>
  <si>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</si>
  <si>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</si>
  <si>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</si>
  <si>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</si>
  <si>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</si>
  <si>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</si>
  <si>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</si>
  <si>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</si>
  <si>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</si>
  <si>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</si>
  <si>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</si>
  <si>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</si>
  <si>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</si>
  <si>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</si>
  <si>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</si>
  <si>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</si>
  <si>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</si>
  <si>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</si>
  <si>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</si>
  <si>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</si>
  <si>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</si>
  <si>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</si>
  <si>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</si>
  <si>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</si>
  <si>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</si>
  <si>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</si>
  <si>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</si>
  <si>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</si>
  <si>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</si>
  <si>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</si>
  <si>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</si>
  <si>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</si>
  <si>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</si>
  <si>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</si>
  <si>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</si>
  <si>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</si>
  <si>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</si>
  <si>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</si>
  <si>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</si>
  <si>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</si>
  <si>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</si>
  <si>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</si>
  <si>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</si>
  <si>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</si>
  <si>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</si>
  <si>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</si>
  <si>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</si>
  <si>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</si>
  <si>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</si>
  <si>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</si>
  <si>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</si>
  <si>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</si>
  <si>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</si>
  <si>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</si>
  <si>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</si>
  <si>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</si>
  <si>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</si>
  <si>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</si>
  <si>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</si>
  <si>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</si>
  <si>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</si>
  <si>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</si>
  <si>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</si>
  <si>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</si>
  <si>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</si>
  <si>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</si>
  <si>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</si>
  <si>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</si>
  <si>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</si>
  <si>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</si>
  <si>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</si>
  <si>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</si>
  <si>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</si>
  <si>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</si>
  <si>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</si>
  <si>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</si>
  <si>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</si>
  <si>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</si>
  <si>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</si>
  <si>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</si>
  <si>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</si>
  <si>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</si>
  <si>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</si>
  <si>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</si>
  <si>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</si>
  <si>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</si>
  <si>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</si>
  <si>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</si>
  <si>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</si>
  <si>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</si>
  <si>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</si>
  <si>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</si>
  <si>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</si>
  <si>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</si>
  <si>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</si>
  <si>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</si>
  <si>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</si>
  <si>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</si>
  <si>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</si>
  <si>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</si>
  <si>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</si>
  <si>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</si>
  <si>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</si>
  <si>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</si>
  <si>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</si>
  <si>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</si>
  <si>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</si>
  <si>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</si>
  <si>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</si>
  <si>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</si>
  <si>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</si>
  <si>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</si>
  <si>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</si>
  <si>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</si>
  <si>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</si>
  <si>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</si>
  <si>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</si>
  <si>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</si>
  <si>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</si>
  <si>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</si>
  <si>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</si>
  <si>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</si>
  <si>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</si>
  <si>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</si>
  <si>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</si>
  <si>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</si>
  <si>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</si>
  <si>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</si>
  <si>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</si>
  <si>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</si>
  <si>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</si>
  <si>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</si>
  <si>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</si>
  <si>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</si>
  <si>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</si>
  <si>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</si>
  <si>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</si>
  <si>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</si>
  <si>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</si>
  <si>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</si>
  <si>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</si>
  <si>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</si>
  <si>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</si>
  <si>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</si>
  <si>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</si>
  <si>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</si>
  <si>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</si>
  <si>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</si>
  <si>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</si>
  <si>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</si>
  <si>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</si>
  <si>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</si>
  <si>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</si>
  <si>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</si>
  <si>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</si>
  <si>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</si>
  <si>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</si>
  <si>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9.24</t>
  </si>
  <si>
    <t>水道事業会計</t>
  </si>
  <si>
    <t>一般会計</t>
  </si>
  <si>
    <t>公共下水道事業特別会計</t>
  </si>
  <si>
    <t>後期高齢者医療特別会計</t>
  </si>
  <si>
    <t>農業集落排水事業特別会計</t>
  </si>
  <si>
    <t>国民健康保険特別会計</t>
  </si>
  <si>
    <t>その他会計（赤字）</t>
  </si>
  <si>
    <t>その他会計（黒字）</t>
  </si>
  <si>
    <t>R01</t>
    <phoneticPr fontId="5"/>
  </si>
  <si>
    <t>R02</t>
    <phoneticPr fontId="5"/>
  </si>
  <si>
    <t>R03</t>
    <phoneticPr fontId="5"/>
  </si>
  <si>
    <t>R04</t>
    <phoneticPr fontId="5"/>
  </si>
  <si>
    <t>R05</t>
    <phoneticPr fontId="5"/>
  </si>
  <si>
    <t>福岡県市町村消防団員等公務災害補償組合（一般会計）</t>
    <rPh sb="20" eb="22">
      <t>イッパン</t>
    </rPh>
    <rPh sb="22" eb="24">
      <t>カイケイ</t>
    </rPh>
    <phoneticPr fontId="34"/>
  </si>
  <si>
    <t>福岡県市町村職員退職手当組合（一般会計）</t>
    <rPh sb="15" eb="17">
      <t>イッパン</t>
    </rPh>
    <rPh sb="17" eb="19">
      <t>カイケイ</t>
    </rPh>
    <phoneticPr fontId="34"/>
  </si>
  <si>
    <t>福岡県市町村職員退職手当組合（基金特別会計）</t>
    <rPh sb="15" eb="17">
      <t>キキン</t>
    </rPh>
    <rPh sb="17" eb="19">
      <t>トクベツ</t>
    </rPh>
    <rPh sb="19" eb="21">
      <t>カイケイ</t>
    </rPh>
    <phoneticPr fontId="34"/>
  </si>
  <si>
    <t>福岡県自治会館管理組合(一般会計）</t>
    <rPh sb="12" eb="14">
      <t>イッパン</t>
    </rPh>
    <rPh sb="14" eb="16">
      <t>カイケイ</t>
    </rPh>
    <phoneticPr fontId="34"/>
  </si>
  <si>
    <t>糟屋郡自治会館組合（一般会計）</t>
    <rPh sb="10" eb="12">
      <t>イッパン</t>
    </rPh>
    <rPh sb="12" eb="14">
      <t>カイケイ</t>
    </rPh>
    <phoneticPr fontId="34"/>
  </si>
  <si>
    <t>糟屋郡篠栗町外一市五町財産組合（一般会計）</t>
    <rPh sb="16" eb="18">
      <t>イッパン</t>
    </rPh>
    <rPh sb="18" eb="20">
      <t>カイケイ</t>
    </rPh>
    <phoneticPr fontId="34"/>
  </si>
  <si>
    <t>北筑昇華苑組合（一般会計）</t>
    <rPh sb="8" eb="12">
      <t>イッパンカイケイ</t>
    </rPh>
    <phoneticPr fontId="34"/>
  </si>
  <si>
    <t>粕屋南部消防組合（一般会計）</t>
    <rPh sb="9" eb="13">
      <t>イッパンカイケイ</t>
    </rPh>
    <phoneticPr fontId="34"/>
  </si>
  <si>
    <t>粕屋南部消防組合（粕屋中南部休日診療所事業特別会計）</t>
    <rPh sb="9" eb="11">
      <t>カスヤ</t>
    </rPh>
    <rPh sb="11" eb="14">
      <t>チュウナンブ</t>
    </rPh>
    <rPh sb="14" eb="16">
      <t>キュウジツ</t>
    </rPh>
    <rPh sb="16" eb="18">
      <t>シンリョウ</t>
    </rPh>
    <rPh sb="18" eb="19">
      <t>ショ</t>
    </rPh>
    <rPh sb="19" eb="21">
      <t>ジギョウ</t>
    </rPh>
    <rPh sb="21" eb="23">
      <t>トクベツ</t>
    </rPh>
    <rPh sb="23" eb="25">
      <t>カイケイ</t>
    </rPh>
    <phoneticPr fontId="34"/>
  </si>
  <si>
    <t>須恵町外二ヶ町清掃施設組合（一般会計）</t>
    <rPh sb="14" eb="18">
      <t>イッパンカイケイ</t>
    </rPh>
    <phoneticPr fontId="34"/>
  </si>
  <si>
    <t>福岡県自治振興組合（一般会計）</t>
    <rPh sb="10" eb="14">
      <t>イッパンカイケイ</t>
    </rPh>
    <phoneticPr fontId="34"/>
  </si>
  <si>
    <t>福岡県自治振興組合（公文書館事業特別会計）</t>
    <rPh sb="10" eb="14">
      <t>コウブンショカン</t>
    </rPh>
    <rPh sb="14" eb="16">
      <t>ジギョウ</t>
    </rPh>
    <rPh sb="16" eb="18">
      <t>トクベツ</t>
    </rPh>
    <rPh sb="18" eb="20">
      <t>カイケイ</t>
    </rPh>
    <phoneticPr fontId="34"/>
  </si>
  <si>
    <t>福岡都市圏広域行政事業組合（一般会計）</t>
    <rPh sb="14" eb="18">
      <t>イッパンカイケイ</t>
    </rPh>
    <phoneticPr fontId="34"/>
  </si>
  <si>
    <t>福岡都市圏広域行政事業組合（流域連携事業特別会計）</t>
    <rPh sb="14" eb="16">
      <t>リュウイキ</t>
    </rPh>
    <rPh sb="16" eb="18">
      <t>レンケイ</t>
    </rPh>
    <rPh sb="18" eb="20">
      <t>ジギョウ</t>
    </rPh>
    <rPh sb="20" eb="22">
      <t>トクベツ</t>
    </rPh>
    <rPh sb="22" eb="24">
      <t>カイケイ</t>
    </rPh>
    <phoneticPr fontId="34"/>
  </si>
  <si>
    <t>福岡都市圏広域行政事業組合（競艇事業特別会計）</t>
    <rPh sb="14" eb="16">
      <t>キョウテイ</t>
    </rPh>
    <rPh sb="16" eb="18">
      <t>ジギョウ</t>
    </rPh>
    <rPh sb="18" eb="20">
      <t>トクベツ</t>
    </rPh>
    <rPh sb="20" eb="22">
      <t>カイケイ</t>
    </rPh>
    <phoneticPr fontId="34"/>
  </si>
  <si>
    <t>福岡県介護保険広域連合（一般会計）</t>
    <rPh sb="12" eb="16">
      <t>イッパンカイケイ</t>
    </rPh>
    <phoneticPr fontId="34"/>
  </si>
  <si>
    <t>福岡県介護保険広域連合（介護保険事業特別会計）</t>
    <rPh sb="12" eb="14">
      <t>カイゴ</t>
    </rPh>
    <rPh sb="14" eb="16">
      <t>ホケン</t>
    </rPh>
    <rPh sb="16" eb="18">
      <t>ジギョウ</t>
    </rPh>
    <rPh sb="18" eb="20">
      <t>トクベツ</t>
    </rPh>
    <rPh sb="20" eb="22">
      <t>カイケイ</t>
    </rPh>
    <phoneticPr fontId="34"/>
  </si>
  <si>
    <t>福岡県後期高齢者医療広域連合（一般会計）</t>
    <rPh sb="15" eb="19">
      <t>イッパンカイケイ</t>
    </rPh>
    <phoneticPr fontId="34"/>
  </si>
  <si>
    <t>福岡県後期高齢者医療広域連合（後期高齢者医療特別会計）</t>
    <rPh sb="15" eb="17">
      <t>コウキ</t>
    </rPh>
    <rPh sb="17" eb="20">
      <t>コウレイシャ</t>
    </rPh>
    <rPh sb="20" eb="22">
      <t>イリョウ</t>
    </rPh>
    <rPh sb="22" eb="24">
      <t>トクベツ</t>
    </rPh>
    <rPh sb="24" eb="26">
      <t>カイケイ</t>
    </rPh>
    <phoneticPr fontId="34"/>
  </si>
  <si>
    <t>福岡地区水道企業団</t>
    <rPh sb="0" eb="2">
      <t>フクオカ</t>
    </rPh>
    <rPh sb="2" eb="4">
      <t>チク</t>
    </rPh>
    <rPh sb="4" eb="6">
      <t>スイドウ</t>
    </rPh>
    <rPh sb="6" eb="8">
      <t>キギョウ</t>
    </rPh>
    <rPh sb="8" eb="9">
      <t>ダン</t>
    </rPh>
    <phoneticPr fontId="34"/>
  </si>
  <si>
    <t>-</t>
    <phoneticPr fontId="2"/>
  </si>
  <si>
    <t>ふるさと応援基金</t>
    <rPh sb="4" eb="6">
      <t>オウエン</t>
    </rPh>
    <rPh sb="6" eb="8">
      <t>キキン</t>
    </rPh>
    <phoneticPr fontId="5"/>
  </si>
  <si>
    <t>公共施設等整備基金</t>
    <rPh sb="0" eb="2">
      <t>コウキョウ</t>
    </rPh>
    <rPh sb="2" eb="4">
      <t>シセツ</t>
    </rPh>
    <rPh sb="4" eb="5">
      <t>トウ</t>
    </rPh>
    <rPh sb="5" eb="7">
      <t>セイビ</t>
    </rPh>
    <rPh sb="7" eb="9">
      <t>キキン</t>
    </rPh>
    <phoneticPr fontId="2"/>
  </si>
  <si>
    <t>水道水源保全基金</t>
    <rPh sb="0" eb="2">
      <t>スイドウ</t>
    </rPh>
    <rPh sb="2" eb="4">
      <t>スイゲン</t>
    </rPh>
    <rPh sb="4" eb="6">
      <t>ホゼン</t>
    </rPh>
    <rPh sb="6" eb="8">
      <t>キキン</t>
    </rPh>
    <phoneticPr fontId="2"/>
  </si>
  <si>
    <t>森林環境譲与税基金</t>
    <rPh sb="0" eb="2">
      <t>シンリン</t>
    </rPh>
    <rPh sb="2" eb="4">
      <t>カンキョウ</t>
    </rPh>
    <rPh sb="4" eb="6">
      <t>ジョウヨ</t>
    </rPh>
    <rPh sb="6" eb="7">
      <t>ゼイ</t>
    </rPh>
    <rPh sb="7" eb="9">
      <t>キキン</t>
    </rPh>
    <phoneticPr fontId="2"/>
  </si>
  <si>
    <t>自然教育林基金</t>
    <rPh sb="0" eb="2">
      <t>シゼン</t>
    </rPh>
    <rPh sb="2" eb="4">
      <t>キョウイク</t>
    </rPh>
    <rPh sb="4" eb="5">
      <t>リン</t>
    </rPh>
    <rPh sb="5" eb="7">
      <t>キキン</t>
    </rPh>
    <phoneticPr fontId="2"/>
  </si>
  <si>
    <t>-</t>
    <phoneticPr fontId="2"/>
  </si>
  <si>
    <t>-</t>
    <phoneticPr fontId="2"/>
  </si>
  <si>
    <t>-</t>
    <phoneticPr fontId="2"/>
  </si>
  <si>
    <t>-</t>
    <phoneticPr fontId="2"/>
  </si>
  <si>
    <t>法適用企業</t>
    <rPh sb="0" eb="5">
      <t>ホウテキヨウキギョウ</t>
    </rPh>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</si>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</sst>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xmlns:c16r2="http://schemas.microsoft.com/office/drawing/2015/06/chart">
            <c:ext xmlns:c16="http://schemas.microsoft.com/office/drawing/2014/chart" uri="{C3380CC4-5D6E-409C-BE32-E72D297353CC}">
              <c16:uniqueId val="{00000000-8B00-4EE9-A47C-03D1FF8E29F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47779</c:v>
                </c:pt>
                <c:pt idx="1">
                  <c:v>34347</c:v>
                </c:pt>
                <c:pt idx="2">
                  <c:v>18773</c:v>
                </c:pt>
                <c:pt idx="3">
                  <c:v>27152</c:v>
                </c:pt>
                <c:pt idx="4">
                  <c:v>45780</c:v>
                </c:pt>
              </c:numCache>
            </c:numRef>
          </c:val>
          <c:smooth val="0"/>
          <c:extLst xmlns:c16r2="http://schemas.microsoft.com/office/drawing/2015/06/chart">
            <c:ext xmlns:c16="http://schemas.microsoft.com/office/drawing/2014/chart" uri="{C3380CC4-5D6E-409C-BE32-E72D297353CC}">
              <c16:uniqueId val="{00000001-8B00-4EE9-A47C-03D1FF8E29F4}"/>
            </c:ext>
          </c:extLst>
        </c:ser>
        <c:dLbls>
          <c:showLegendKey val="0"/>
          <c:showVal val="0"/>
          <c:showCatName val="0"/>
          <c:showSerName val="0"/>
          <c:showPercent val="0"/>
          <c:showBubbleSize val="0"/>
        </c:dLbls>
        <c:marker val="1"/>
        <c:smooth val="0"/>
        <c:axId val="507630256"/>
        <c:axId val="507629472"/>
      </c:lineChart>
      <c:catAx>
        <c:axId val="50763025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7629472"/>
        <c:crosses val="autoZero"/>
        <c:auto val="1"/>
        <c:lblAlgn val="ctr"/>
        <c:lblOffset val="100"/>
        <c:tickLblSkip val="1"/>
        <c:tickMarkSkip val="1"/>
        <c:noMultiLvlLbl val="0"/>
      </c:catAx>
      <c:valAx>
        <c:axId val="507629472"/>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076302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7.31</c:v>
                </c:pt>
                <c:pt idx="1">
                  <c:v>7.08</c:v>
                </c:pt>
                <c:pt idx="2">
                  <c:v>6</c:v>
                </c:pt>
                <c:pt idx="3">
                  <c:v>6.06</c:v>
                </c:pt>
                <c:pt idx="4">
                  <c:v>4.5599999999999996</c:v>
                </c:pt>
              </c:numCache>
            </c:numRef>
          </c:val>
          <c:extLst xmlns:c16r2="http://schemas.microsoft.com/office/drawing/2015/06/chart">
            <c:ext xmlns:c16="http://schemas.microsoft.com/office/drawing/2014/chart" uri="{C3380CC4-5D6E-409C-BE32-E72D297353CC}">
              <c16:uniqueId val="{00000000-AD2B-48DE-BE38-D3447AD2F44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45.49</c:v>
                </c:pt>
                <c:pt idx="1">
                  <c:v>43.2</c:v>
                </c:pt>
                <c:pt idx="2">
                  <c:v>49.43</c:v>
                </c:pt>
                <c:pt idx="3">
                  <c:v>42.64</c:v>
                </c:pt>
                <c:pt idx="4">
                  <c:v>42.74</c:v>
                </c:pt>
              </c:numCache>
            </c:numRef>
          </c:val>
          <c:extLst xmlns:c16r2="http://schemas.microsoft.com/office/drawing/2015/06/chart">
            <c:ext xmlns:c16="http://schemas.microsoft.com/office/drawing/2014/chart" uri="{C3380CC4-5D6E-409C-BE32-E72D297353CC}">
              <c16:uniqueId val="{00000001-AD2B-48DE-BE38-D3447AD2F445}"/>
            </c:ext>
          </c:extLst>
        </c:ser>
        <c:dLbls>
          <c:showLegendKey val="0"/>
          <c:showVal val="0"/>
          <c:showCatName val="0"/>
          <c:showSerName val="0"/>
          <c:showPercent val="0"/>
          <c:showBubbleSize val="0"/>
        </c:dLbls>
        <c:gapWidth val="250"/>
        <c:overlap val="100"/>
        <c:axId val="507631824"/>
        <c:axId val="5076322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0.84</c:v>
                </c:pt>
                <c:pt idx="1">
                  <c:v>0.04</c:v>
                </c:pt>
                <c:pt idx="2">
                  <c:v>8.99</c:v>
                </c:pt>
                <c:pt idx="3">
                  <c:v>-9.24</c:v>
                </c:pt>
                <c:pt idx="4">
                  <c:v>0.36</c:v>
                </c:pt>
              </c:numCache>
            </c:numRef>
          </c:val>
          <c:smooth val="0"/>
          <c:extLst xmlns:c16r2="http://schemas.microsoft.com/office/drawing/2015/06/chart">
            <c:ext xmlns:c16="http://schemas.microsoft.com/office/drawing/2014/chart" uri="{C3380CC4-5D6E-409C-BE32-E72D297353CC}">
              <c16:uniqueId val="{00000002-AD2B-48DE-BE38-D3447AD2F445}"/>
            </c:ext>
          </c:extLst>
        </c:ser>
        <c:dLbls>
          <c:showLegendKey val="0"/>
          <c:showVal val="0"/>
          <c:showCatName val="0"/>
          <c:showSerName val="0"/>
          <c:showPercent val="0"/>
          <c:showBubbleSize val="0"/>
        </c:dLbls>
        <c:marker val="1"/>
        <c:smooth val="0"/>
        <c:axId val="507631824"/>
        <c:axId val="507632216"/>
      </c:lineChart>
      <c:catAx>
        <c:axId val="50763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07632216"/>
        <c:crosses val="autoZero"/>
        <c:auto val="1"/>
        <c:lblAlgn val="ctr"/>
        <c:lblOffset val="100"/>
        <c:tickLblSkip val="1"/>
        <c:tickMarkSkip val="1"/>
        <c:noMultiLvlLbl val="0"/>
      </c:catAx>
      <c:valAx>
        <c:axId val="5076322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6318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8AC-4C0D-940F-9497FB8734D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8AC-4C0D-940F-9497FB8734D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8AC-4C0D-940F-9497FB8734D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78AC-4C0D-940F-9497FB8734D0}"/>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1.18</c:v>
                </c:pt>
                <c:pt idx="2">
                  <c:v>#N/A</c:v>
                </c:pt>
                <c:pt idx="3">
                  <c:v>0.11</c:v>
                </c:pt>
                <c:pt idx="4">
                  <c:v>#N/A</c:v>
                </c:pt>
                <c:pt idx="5">
                  <c:v>0.06</c:v>
                </c:pt>
                <c:pt idx="6">
                  <c:v>#N/A</c:v>
                </c:pt>
                <c:pt idx="7">
                  <c:v>0.11</c:v>
                </c:pt>
                <c:pt idx="8">
                  <c:v>#N/A</c:v>
                </c:pt>
                <c:pt idx="9">
                  <c:v>0.04</c:v>
                </c:pt>
              </c:numCache>
            </c:numRef>
          </c:val>
          <c:extLst xmlns:c16r2="http://schemas.microsoft.com/office/drawing/2015/06/chart">
            <c:ext xmlns:c16="http://schemas.microsoft.com/office/drawing/2014/chart" uri="{C3380CC4-5D6E-409C-BE32-E72D297353CC}">
              <c16:uniqueId val="{00000004-78AC-4C0D-940F-9497FB8734D0}"/>
            </c:ext>
          </c:extLst>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0.06</c:v>
                </c:pt>
                <c:pt idx="2">
                  <c:v>#N/A</c:v>
                </c:pt>
                <c:pt idx="3">
                  <c:v>0.05</c:v>
                </c:pt>
                <c:pt idx="4">
                  <c:v>#N/A</c:v>
                </c:pt>
                <c:pt idx="5">
                  <c:v>0.04</c:v>
                </c:pt>
                <c:pt idx="6">
                  <c:v>#N/A</c:v>
                </c:pt>
                <c:pt idx="7">
                  <c:v>0.05</c:v>
                </c:pt>
                <c:pt idx="8">
                  <c:v>#N/A</c:v>
                </c:pt>
                <c:pt idx="9">
                  <c:v>0.25</c:v>
                </c:pt>
              </c:numCache>
            </c:numRef>
          </c:val>
          <c:extLst xmlns:c16r2="http://schemas.microsoft.com/office/drawing/2015/06/chart">
            <c:ext xmlns:c16="http://schemas.microsoft.com/office/drawing/2014/chart" uri="{C3380CC4-5D6E-409C-BE32-E72D297353CC}">
              <c16:uniqueId val="{00000005-78AC-4C0D-940F-9497FB8734D0}"/>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0.32</c:v>
                </c:pt>
                <c:pt idx="2">
                  <c:v>#N/A</c:v>
                </c:pt>
                <c:pt idx="3">
                  <c:v>0.3</c:v>
                </c:pt>
                <c:pt idx="4">
                  <c:v>#N/A</c:v>
                </c:pt>
                <c:pt idx="5">
                  <c:v>0.35</c:v>
                </c:pt>
                <c:pt idx="6">
                  <c:v>#N/A</c:v>
                </c:pt>
                <c:pt idx="7">
                  <c:v>0.44</c:v>
                </c:pt>
                <c:pt idx="8">
                  <c:v>#N/A</c:v>
                </c:pt>
                <c:pt idx="9">
                  <c:v>0.49</c:v>
                </c:pt>
              </c:numCache>
            </c:numRef>
          </c:val>
          <c:extLst xmlns:c16r2="http://schemas.microsoft.com/office/drawing/2015/06/chart">
            <c:ext xmlns:c16="http://schemas.microsoft.com/office/drawing/2014/chart" uri="{C3380CC4-5D6E-409C-BE32-E72D297353CC}">
              <c16:uniqueId val="{00000006-78AC-4C0D-940F-9497FB8734D0}"/>
            </c:ext>
          </c:extLst>
        </c:ser>
        <c:ser>
          <c:idx val="7"/>
          <c:order val="7"/>
          <c:tx>
            <c:strRef>
              <c:f>データシート!$A$34</c:f>
              <c:strCache>
                <c:ptCount val="1"/>
                <c:pt idx="0">
                  <c:v>公共下水道事業特別会計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0.12</c:v>
                </c:pt>
                <c:pt idx="2">
                  <c:v>#N/A</c:v>
                </c:pt>
                <c:pt idx="3">
                  <c:v>0.11</c:v>
                </c:pt>
                <c:pt idx="4">
                  <c:v>#N/A</c:v>
                </c:pt>
                <c:pt idx="5">
                  <c:v>0.1</c:v>
                </c:pt>
                <c:pt idx="6">
                  <c:v>#N/A</c:v>
                </c:pt>
                <c:pt idx="7">
                  <c:v>0.11</c:v>
                </c:pt>
                <c:pt idx="8">
                  <c:v>#N/A</c:v>
                </c:pt>
                <c:pt idx="9">
                  <c:v>1.39</c:v>
                </c:pt>
              </c:numCache>
            </c:numRef>
          </c:val>
          <c:extLst xmlns:c16r2="http://schemas.microsoft.com/office/drawing/2015/06/chart">
            <c:ext xmlns:c16="http://schemas.microsoft.com/office/drawing/2014/chart" uri="{C3380CC4-5D6E-409C-BE32-E72D297353CC}">
              <c16:uniqueId val="{00000007-78AC-4C0D-940F-9497FB8734D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7.31</c:v>
                </c:pt>
                <c:pt idx="2">
                  <c:v>#N/A</c:v>
                </c:pt>
                <c:pt idx="3">
                  <c:v>7.08</c:v>
                </c:pt>
                <c:pt idx="4">
                  <c:v>#N/A</c:v>
                </c:pt>
                <c:pt idx="5">
                  <c:v>6</c:v>
                </c:pt>
                <c:pt idx="6">
                  <c:v>#N/A</c:v>
                </c:pt>
                <c:pt idx="7">
                  <c:v>6.05</c:v>
                </c:pt>
                <c:pt idx="8">
                  <c:v>#N/A</c:v>
                </c:pt>
                <c:pt idx="9">
                  <c:v>4.55</c:v>
                </c:pt>
              </c:numCache>
            </c:numRef>
          </c:val>
          <c:extLst xmlns:c16r2="http://schemas.microsoft.com/office/drawing/2015/06/chart">
            <c:ext xmlns:c16="http://schemas.microsoft.com/office/drawing/2014/chart" uri="{C3380CC4-5D6E-409C-BE32-E72D297353CC}">
              <c16:uniqueId val="{00000008-78AC-4C0D-940F-9497FB8734D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8.6999999999999993</c:v>
                </c:pt>
                <c:pt idx="2">
                  <c:v>#N/A</c:v>
                </c:pt>
                <c:pt idx="3">
                  <c:v>10.039999999999999</c:v>
                </c:pt>
                <c:pt idx="4">
                  <c:v>#N/A</c:v>
                </c:pt>
                <c:pt idx="5">
                  <c:v>10.33</c:v>
                </c:pt>
                <c:pt idx="6">
                  <c:v>#N/A</c:v>
                </c:pt>
                <c:pt idx="7">
                  <c:v>11.2</c:v>
                </c:pt>
                <c:pt idx="8">
                  <c:v>#N/A</c:v>
                </c:pt>
                <c:pt idx="9">
                  <c:v>12.01</c:v>
                </c:pt>
              </c:numCache>
            </c:numRef>
          </c:val>
          <c:extLst xmlns:c16r2="http://schemas.microsoft.com/office/drawing/2015/06/chart">
            <c:ext xmlns:c16="http://schemas.microsoft.com/office/drawing/2014/chart" uri="{C3380CC4-5D6E-409C-BE32-E72D297353CC}">
              <c16:uniqueId val="{00000009-78AC-4C0D-940F-9497FB8734D0}"/>
            </c:ext>
          </c:extLst>
        </c:ser>
        <c:dLbls>
          <c:showLegendKey val="0"/>
          <c:showVal val="0"/>
          <c:showCatName val="0"/>
          <c:showSerName val="0"/>
          <c:showPercent val="0"/>
          <c:showBubbleSize val="0"/>
        </c:dLbls>
        <c:gapWidth val="150"/>
        <c:overlap val="100"/>
        <c:axId val="507631040"/>
        <c:axId val="507632608"/>
      </c:barChart>
      <c:catAx>
        <c:axId val="507631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7632608"/>
        <c:crosses val="autoZero"/>
        <c:auto val="1"/>
        <c:lblAlgn val="ctr"/>
        <c:lblOffset val="100"/>
        <c:tickLblSkip val="1"/>
        <c:tickMarkSkip val="1"/>
        <c:noMultiLvlLbl val="0"/>
      </c:catAx>
      <c:valAx>
        <c:axId val="507632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631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572</c:v>
                </c:pt>
                <c:pt idx="5">
                  <c:v>575</c:v>
                </c:pt>
                <c:pt idx="8">
                  <c:v>583</c:v>
                </c:pt>
                <c:pt idx="11">
                  <c:v>580</c:v>
                </c:pt>
                <c:pt idx="14">
                  <c:v>599</c:v>
                </c:pt>
              </c:numCache>
            </c:numRef>
          </c:val>
          <c:extLst xmlns:c16r2="http://schemas.microsoft.com/office/drawing/2015/06/chart">
            <c:ext xmlns:c16="http://schemas.microsoft.com/office/drawing/2014/chart" uri="{C3380CC4-5D6E-409C-BE32-E72D297353CC}">
              <c16:uniqueId val="{00000000-4E99-4F9D-A634-47FBCECCAE5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E99-4F9D-A634-47FBCECCAE5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47</c:v>
                </c:pt>
                <c:pt idx="3">
                  <c:v>47</c:v>
                </c:pt>
                <c:pt idx="6">
                  <c:v>34</c:v>
                </c:pt>
                <c:pt idx="9">
                  <c:v>35</c:v>
                </c:pt>
                <c:pt idx="12">
                  <c:v>23</c:v>
                </c:pt>
              </c:numCache>
            </c:numRef>
          </c:val>
          <c:extLst xmlns:c16r2="http://schemas.microsoft.com/office/drawing/2015/06/chart">
            <c:ext xmlns:c16="http://schemas.microsoft.com/office/drawing/2014/chart" uri="{C3380CC4-5D6E-409C-BE32-E72D297353CC}">
              <c16:uniqueId val="{00000002-4E99-4F9D-A634-47FBCECCAE5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1</c:v>
                </c:pt>
                <c:pt idx="12">
                  <c:v>2</c:v>
                </c:pt>
              </c:numCache>
            </c:numRef>
          </c:val>
          <c:extLst xmlns:c16r2="http://schemas.microsoft.com/office/drawing/2015/06/chart">
            <c:ext xmlns:c16="http://schemas.microsoft.com/office/drawing/2014/chart" uri="{C3380CC4-5D6E-409C-BE32-E72D297353CC}">
              <c16:uniqueId val="{00000003-4E99-4F9D-A634-47FBCECCAE5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327</c:v>
                </c:pt>
                <c:pt idx="3">
                  <c:v>333</c:v>
                </c:pt>
                <c:pt idx="6">
                  <c:v>309</c:v>
                </c:pt>
                <c:pt idx="9">
                  <c:v>298</c:v>
                </c:pt>
                <c:pt idx="12">
                  <c:v>296</c:v>
                </c:pt>
              </c:numCache>
            </c:numRef>
          </c:val>
          <c:extLst xmlns:c16r2="http://schemas.microsoft.com/office/drawing/2015/06/chart">
            <c:ext xmlns:c16="http://schemas.microsoft.com/office/drawing/2014/chart" uri="{C3380CC4-5D6E-409C-BE32-E72D297353CC}">
              <c16:uniqueId val="{00000004-4E99-4F9D-A634-47FBCECCAE5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E99-4F9D-A634-47FBCECCAE5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E99-4F9D-A634-47FBCECCAE5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559</c:v>
                </c:pt>
                <c:pt idx="3">
                  <c:v>608</c:v>
                </c:pt>
                <c:pt idx="6">
                  <c:v>596</c:v>
                </c:pt>
                <c:pt idx="9">
                  <c:v>626</c:v>
                </c:pt>
                <c:pt idx="12">
                  <c:v>650</c:v>
                </c:pt>
              </c:numCache>
            </c:numRef>
          </c:val>
          <c:extLst xmlns:c16r2="http://schemas.microsoft.com/office/drawing/2015/06/chart">
            <c:ext xmlns:c16="http://schemas.microsoft.com/office/drawing/2014/chart" uri="{C3380CC4-5D6E-409C-BE32-E72D297353CC}">
              <c16:uniqueId val="{00000007-4E99-4F9D-A634-47FBCECCAE50}"/>
            </c:ext>
          </c:extLst>
        </c:ser>
        <c:dLbls>
          <c:showLegendKey val="0"/>
          <c:showVal val="0"/>
          <c:showCatName val="0"/>
          <c:showSerName val="0"/>
          <c:showPercent val="0"/>
          <c:showBubbleSize val="0"/>
        </c:dLbls>
        <c:gapWidth val="100"/>
        <c:overlap val="100"/>
        <c:axId val="507337728"/>
        <c:axId val="5073381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361</c:v>
                </c:pt>
                <c:pt idx="2">
                  <c:v>#N/A</c:v>
                </c:pt>
                <c:pt idx="3">
                  <c:v>#N/A</c:v>
                </c:pt>
                <c:pt idx="4">
                  <c:v>413</c:v>
                </c:pt>
                <c:pt idx="5">
                  <c:v>#N/A</c:v>
                </c:pt>
                <c:pt idx="6">
                  <c:v>#N/A</c:v>
                </c:pt>
                <c:pt idx="7">
                  <c:v>356</c:v>
                </c:pt>
                <c:pt idx="8">
                  <c:v>#N/A</c:v>
                </c:pt>
                <c:pt idx="9">
                  <c:v>#N/A</c:v>
                </c:pt>
                <c:pt idx="10">
                  <c:v>380</c:v>
                </c:pt>
                <c:pt idx="11">
                  <c:v>#N/A</c:v>
                </c:pt>
                <c:pt idx="12">
                  <c:v>#N/A</c:v>
                </c:pt>
                <c:pt idx="13">
                  <c:v>372</c:v>
                </c:pt>
                <c:pt idx="14">
                  <c:v>#N/A</c:v>
                </c:pt>
              </c:numCache>
            </c:numRef>
          </c:val>
          <c:smooth val="0"/>
          <c:extLst xmlns:c16r2="http://schemas.microsoft.com/office/drawing/2015/06/chart">
            <c:ext xmlns:c16="http://schemas.microsoft.com/office/drawing/2014/chart" uri="{C3380CC4-5D6E-409C-BE32-E72D297353CC}">
              <c16:uniqueId val="{00000008-4E99-4F9D-A634-47FBCECCAE50}"/>
            </c:ext>
          </c:extLst>
        </c:ser>
        <c:dLbls>
          <c:showLegendKey val="0"/>
          <c:showVal val="0"/>
          <c:showCatName val="0"/>
          <c:showSerName val="0"/>
          <c:showPercent val="0"/>
          <c:showBubbleSize val="0"/>
        </c:dLbls>
        <c:marker val="1"/>
        <c:smooth val="0"/>
        <c:axId val="507337728"/>
        <c:axId val="507338120"/>
      </c:lineChart>
      <c:catAx>
        <c:axId val="50733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7338120"/>
        <c:crosses val="autoZero"/>
        <c:auto val="1"/>
        <c:lblAlgn val="ctr"/>
        <c:lblOffset val="100"/>
        <c:tickLblSkip val="1"/>
        <c:tickMarkSkip val="1"/>
        <c:noMultiLvlLbl val="0"/>
      </c:catAx>
      <c:valAx>
        <c:axId val="5073381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337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8417</c:v>
                </c:pt>
                <c:pt idx="5">
                  <c:v>8319</c:v>
                </c:pt>
                <c:pt idx="8">
                  <c:v>7920</c:v>
                </c:pt>
                <c:pt idx="11">
                  <c:v>7770</c:v>
                </c:pt>
                <c:pt idx="14">
                  <c:v>7732</c:v>
                </c:pt>
              </c:numCache>
            </c:numRef>
          </c:val>
          <c:extLst xmlns:c16r2="http://schemas.microsoft.com/office/drawing/2015/06/chart">
            <c:ext xmlns:c16="http://schemas.microsoft.com/office/drawing/2014/chart" uri="{C3380CC4-5D6E-409C-BE32-E72D297353CC}">
              <c16:uniqueId val="{00000000-223D-4459-AA26-7FF277BD1BE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xmlns:c16r2="http://schemas.microsoft.com/office/drawing/2015/06/chart">
            <c:ext xmlns:c16="http://schemas.microsoft.com/office/drawing/2014/chart" uri="{C3380CC4-5D6E-409C-BE32-E72D297353CC}">
              <c16:uniqueId val="{00000001-223D-4459-AA26-7FF277BD1BE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2984</c:v>
                </c:pt>
                <c:pt idx="5">
                  <c:v>3330</c:v>
                </c:pt>
                <c:pt idx="8">
                  <c:v>4219</c:v>
                </c:pt>
                <c:pt idx="11">
                  <c:v>4593</c:v>
                </c:pt>
                <c:pt idx="14">
                  <c:v>4885</c:v>
                </c:pt>
              </c:numCache>
            </c:numRef>
          </c:val>
          <c:extLst xmlns:c16r2="http://schemas.microsoft.com/office/drawing/2015/06/chart">
            <c:ext xmlns:c16="http://schemas.microsoft.com/office/drawing/2014/chart" uri="{C3380CC4-5D6E-409C-BE32-E72D297353CC}">
              <c16:uniqueId val="{00000002-223D-4459-AA26-7FF277BD1BE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23D-4459-AA26-7FF277BD1BE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23D-4459-AA26-7FF277BD1BE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23D-4459-AA26-7FF277BD1BE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836</c:v>
                </c:pt>
                <c:pt idx="3">
                  <c:v>837</c:v>
                </c:pt>
                <c:pt idx="6">
                  <c:v>801</c:v>
                </c:pt>
                <c:pt idx="9">
                  <c:v>642</c:v>
                </c:pt>
                <c:pt idx="12">
                  <c:v>607</c:v>
                </c:pt>
              </c:numCache>
            </c:numRef>
          </c:val>
          <c:extLst xmlns:c16r2="http://schemas.microsoft.com/office/drawing/2015/06/chart">
            <c:ext xmlns:c16="http://schemas.microsoft.com/office/drawing/2014/chart" uri="{C3380CC4-5D6E-409C-BE32-E72D297353CC}">
              <c16:uniqueId val="{00000006-223D-4459-AA26-7FF277BD1BE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191</c:v>
                </c:pt>
                <c:pt idx="3">
                  <c:v>157</c:v>
                </c:pt>
                <c:pt idx="6">
                  <c:v>148</c:v>
                </c:pt>
                <c:pt idx="9">
                  <c:v>152</c:v>
                </c:pt>
                <c:pt idx="12">
                  <c:v>506</c:v>
                </c:pt>
              </c:numCache>
            </c:numRef>
          </c:val>
          <c:extLst xmlns:c16r2="http://schemas.microsoft.com/office/drawing/2015/06/chart">
            <c:ext xmlns:c16="http://schemas.microsoft.com/office/drawing/2014/chart" uri="{C3380CC4-5D6E-409C-BE32-E72D297353CC}">
              <c16:uniqueId val="{00000007-223D-4459-AA26-7FF277BD1BE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6106</c:v>
                </c:pt>
                <c:pt idx="3">
                  <c:v>6033</c:v>
                </c:pt>
                <c:pt idx="6">
                  <c:v>5800</c:v>
                </c:pt>
                <c:pt idx="9">
                  <c:v>5578</c:v>
                </c:pt>
                <c:pt idx="12">
                  <c:v>5539</c:v>
                </c:pt>
              </c:numCache>
            </c:numRef>
          </c:val>
          <c:extLst xmlns:c16r2="http://schemas.microsoft.com/office/drawing/2015/06/chart">
            <c:ext xmlns:c16="http://schemas.microsoft.com/office/drawing/2014/chart" uri="{C3380CC4-5D6E-409C-BE32-E72D297353CC}">
              <c16:uniqueId val="{00000008-223D-4459-AA26-7FF277BD1BE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223D-4459-AA26-7FF277BD1BE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7331</c:v>
                </c:pt>
                <c:pt idx="3">
                  <c:v>7301</c:v>
                </c:pt>
                <c:pt idx="6">
                  <c:v>7382</c:v>
                </c:pt>
                <c:pt idx="9">
                  <c:v>7290</c:v>
                </c:pt>
                <c:pt idx="12">
                  <c:v>7413</c:v>
                </c:pt>
              </c:numCache>
            </c:numRef>
          </c:val>
          <c:extLst xmlns:c16r2="http://schemas.microsoft.com/office/drawing/2015/06/chart">
            <c:ext xmlns:c16="http://schemas.microsoft.com/office/drawing/2014/chart" uri="{C3380CC4-5D6E-409C-BE32-E72D297353CC}">
              <c16:uniqueId val="{0000000A-223D-4459-AA26-7FF277BD1BE6}"/>
            </c:ext>
          </c:extLst>
        </c:ser>
        <c:dLbls>
          <c:showLegendKey val="0"/>
          <c:showVal val="0"/>
          <c:showCatName val="0"/>
          <c:showSerName val="0"/>
          <c:showPercent val="0"/>
          <c:showBubbleSize val="0"/>
        </c:dLbls>
        <c:gapWidth val="100"/>
        <c:overlap val="100"/>
        <c:axId val="507339296"/>
        <c:axId val="5073396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3063</c:v>
                </c:pt>
                <c:pt idx="2">
                  <c:v>#N/A</c:v>
                </c:pt>
                <c:pt idx="3">
                  <c:v>#N/A</c:v>
                </c:pt>
                <c:pt idx="4">
                  <c:v>2678</c:v>
                </c:pt>
                <c:pt idx="5">
                  <c:v>#N/A</c:v>
                </c:pt>
                <c:pt idx="6">
                  <c:v>#N/A</c:v>
                </c:pt>
                <c:pt idx="7">
                  <c:v>1991</c:v>
                </c:pt>
                <c:pt idx="8">
                  <c:v>#N/A</c:v>
                </c:pt>
                <c:pt idx="9">
                  <c:v>#N/A</c:v>
                </c:pt>
                <c:pt idx="10">
                  <c:v>1298</c:v>
                </c:pt>
                <c:pt idx="11">
                  <c:v>#N/A</c:v>
                </c:pt>
                <c:pt idx="12">
                  <c:v>#N/A</c:v>
                </c:pt>
                <c:pt idx="13">
                  <c:v>1449</c:v>
                </c:pt>
                <c:pt idx="14">
                  <c:v>#N/A</c:v>
                </c:pt>
              </c:numCache>
            </c:numRef>
          </c:val>
          <c:smooth val="0"/>
          <c:extLst xmlns:c16r2="http://schemas.microsoft.com/office/drawing/2015/06/chart">
            <c:ext xmlns:c16="http://schemas.microsoft.com/office/drawing/2014/chart" uri="{C3380CC4-5D6E-409C-BE32-E72D297353CC}">
              <c16:uniqueId val="{0000000B-223D-4459-AA26-7FF277BD1BE6}"/>
            </c:ext>
          </c:extLst>
        </c:ser>
        <c:dLbls>
          <c:showLegendKey val="0"/>
          <c:showVal val="0"/>
          <c:showCatName val="0"/>
          <c:showSerName val="0"/>
          <c:showPercent val="0"/>
          <c:showBubbleSize val="0"/>
        </c:dLbls>
        <c:marker val="1"/>
        <c:smooth val="0"/>
        <c:axId val="507339296"/>
        <c:axId val="507339688"/>
      </c:lineChart>
      <c:catAx>
        <c:axId val="5073392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07339688"/>
        <c:crosses val="autoZero"/>
        <c:auto val="1"/>
        <c:lblAlgn val="ctr"/>
        <c:lblOffset val="100"/>
        <c:tickLblSkip val="1"/>
        <c:tickMarkSkip val="1"/>
        <c:noMultiLvlLbl val="0"/>
      </c:catAx>
      <c:valAx>
        <c:axId val="5073396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73392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3146</c:v>
                </c:pt>
                <c:pt idx="1">
                  <c:v>2597</c:v>
                </c:pt>
                <c:pt idx="2">
                  <c:v>2700</c:v>
                </c:pt>
              </c:numCache>
            </c:numRef>
          </c:val>
          <c:extLst xmlns:c16r2="http://schemas.microsoft.com/office/drawing/2015/06/chart">
            <c:ext xmlns:c16="http://schemas.microsoft.com/office/drawing/2014/chart" uri="{C3380CC4-5D6E-409C-BE32-E72D297353CC}">
              <c16:uniqueId val="{00000000-B1D6-4D87-B6FC-03F7CE4946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403</c:v>
                </c:pt>
                <c:pt idx="1">
                  <c:v>403</c:v>
                </c:pt>
                <c:pt idx="2">
                  <c:v>431</c:v>
                </c:pt>
              </c:numCache>
            </c:numRef>
          </c:val>
          <c:extLst xmlns:c16r2="http://schemas.microsoft.com/office/drawing/2015/06/chart">
            <c:ext xmlns:c16="http://schemas.microsoft.com/office/drawing/2014/chart" uri="{C3380CC4-5D6E-409C-BE32-E72D297353CC}">
              <c16:uniqueId val="{00000001-B1D6-4D87-B6FC-03F7CE4946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673</c:v>
                </c:pt>
                <c:pt idx="1">
                  <c:v>1601</c:v>
                </c:pt>
                <c:pt idx="2">
                  <c:v>1765</c:v>
                </c:pt>
              </c:numCache>
            </c:numRef>
          </c:val>
          <c:extLst xmlns:c16r2="http://schemas.microsoft.com/office/drawing/2015/06/chart">
            <c:ext xmlns:c16="http://schemas.microsoft.com/office/drawing/2014/chart" uri="{C3380CC4-5D6E-409C-BE32-E72D297353CC}">
              <c16:uniqueId val="{00000002-B1D6-4D87-B6FC-03F7CE494660}"/>
            </c:ext>
          </c:extLst>
        </c:ser>
        <c:dLbls>
          <c:showLegendKey val="0"/>
          <c:showVal val="0"/>
          <c:showCatName val="0"/>
          <c:showSerName val="0"/>
          <c:showPercent val="0"/>
          <c:showBubbleSize val="0"/>
        </c:dLbls>
        <c:gapWidth val="120"/>
        <c:overlap val="100"/>
        <c:axId val="507338512"/>
        <c:axId val="507344000"/>
      </c:barChart>
      <c:catAx>
        <c:axId val="507338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7344000"/>
        <c:crosses val="autoZero"/>
        <c:auto val="1"/>
        <c:lblAlgn val="ctr"/>
        <c:lblOffset val="100"/>
        <c:tickLblSkip val="1"/>
        <c:tickMarkSkip val="1"/>
        <c:noMultiLvlLbl val="0"/>
      </c:catAx>
      <c:valAx>
        <c:axId val="50734400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07338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福岡県須恵町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29,300
28,904
16.31
12,160,096
11,871,896
287,992
6,318,026
7,412,579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人口増加及び固定資産税の伸びにより、基準財政収入額は年々伸び続けている。類似団体平均が近年下降している中、本町は横ばいである。前年度と比較し、類似団体平均とのかい離は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0.02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ポイント縮まっており、類似団体内順位も上がっている。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人口増加による増収は見込まれるものの、社会保障費等の増や物価高騰によりにより、基準財政需要額の増加傾向にある。引き続き税の徴収強化及び税収増加による歳入の確保に努め、さらに類似団体順位を上げるよう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xmlns=""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xmlns=""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xmlns=""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xmlns=""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xmlns=""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159455</xdr:rowOff>
    </xdr:from>
    <xdr:to>
      <xdr:col>23</xdr:col>
      <xdr:colOff>133350</xdr:colOff>
      <xdr:row>42</xdr:row>
      <xdr:rowOff>159455</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114800" y="73603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xmlns=""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159455</xdr:rowOff>
    </xdr:from>
    <xdr:to>
      <xdr:col>19</xdr:col>
      <xdr:colOff>133350</xdr:colOff>
      <xdr:row>42</xdr:row>
      <xdr:rowOff>159455</xdr:rowOff>
    </xdr:to>
    <xdr:cxnSp macro="">
      <xdr:nvCxnSpPr>
        <xdr:cNvPr id="72" name="直線コネクタ 71">
          <a:extLst>
            <a:ext uri="{FF2B5EF4-FFF2-40B4-BE49-F238E27FC236}">
              <a16:creationId xmlns:a16="http://schemas.microsoft.com/office/drawing/2014/main" xmlns="" id="{00000000-0008-0000-0300-000048000000}"/>
            </a:ext>
          </a:extLst>
        </xdr:cNvPr>
        <xdr:cNvCxnSpPr/>
      </xdr:nvCxnSpPr>
      <xdr:spPr>
        <a:xfrm>
          <a:off x="3225800" y="73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xmlns=""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xmlns=""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146050</xdr:rowOff>
    </xdr:from>
    <xdr:to>
      <xdr:col>15</xdr:col>
      <xdr:colOff>82550</xdr:colOff>
      <xdr:row>42</xdr:row>
      <xdr:rowOff>159455</xdr:rowOff>
    </xdr:to>
    <xdr:cxnSp macro="">
      <xdr:nvCxnSpPr>
        <xdr:cNvPr id="75" name="直線コネクタ 74">
          <a:extLst>
            <a:ext uri="{FF2B5EF4-FFF2-40B4-BE49-F238E27FC236}">
              <a16:creationId xmlns:a16="http://schemas.microsoft.com/office/drawing/2014/main" xmlns="" id="{00000000-0008-0000-0300-00004B000000}"/>
            </a:ext>
          </a:extLst>
        </xdr:cNvPr>
        <xdr:cNvCxnSpPr/>
      </xdr:nvCxnSpPr>
      <xdr:spPr>
        <a:xfrm>
          <a:off x="2336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xmlns=""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xmlns=""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159455</xdr:rowOff>
    </xdr:to>
    <xdr:cxnSp macro="">
      <xdr:nvCxnSpPr>
        <xdr:cNvPr id="78" name="直線コネクタ 77">
          <a:extLst>
            <a:ext uri="{FF2B5EF4-FFF2-40B4-BE49-F238E27FC236}">
              <a16:creationId xmlns:a16="http://schemas.microsoft.com/office/drawing/2014/main" xmlns="" id="{00000000-0008-0000-0300-00004E000000}"/>
            </a:ext>
          </a:extLst>
        </xdr:cNvPr>
        <xdr:cNvCxnSpPr/>
      </xdr:nvCxnSpPr>
      <xdr:spPr>
        <a:xfrm flipV="1">
          <a:off x="1447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126594</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955800" y="6984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xmlns=""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153405</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1066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9" name="財政力該当値テキスト">
          <a:extLst>
            <a:ext uri="{FF2B5EF4-FFF2-40B4-BE49-F238E27FC236}">
              <a16:creationId xmlns:a16="http://schemas.microsoft.com/office/drawing/2014/main" xmlns="" id="{00000000-0008-0000-0300-000059000000}"/>
            </a:ext>
          </a:extLst>
        </xdr:cNvPr>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108655</xdr:rowOff>
    </xdr:from>
    <xdr:to>
      <xdr:col>19</xdr:col>
      <xdr:colOff>184150</xdr:colOff>
      <xdr:row>43</xdr:row>
      <xdr:rowOff>38805</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4064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23582</xdr:rowOff>
    </xdr:from>
    <xdr:ext cx="7366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3733800" y="739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108655</xdr:rowOff>
    </xdr:from>
    <xdr:to>
      <xdr:col>15</xdr:col>
      <xdr:colOff>133350</xdr:colOff>
      <xdr:row>43</xdr:row>
      <xdr:rowOff>38805</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3175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23582</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2844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6" name="楕円 95">
          <a:extLst>
            <a:ext uri="{FF2B5EF4-FFF2-40B4-BE49-F238E27FC236}">
              <a16:creationId xmlns:a16="http://schemas.microsoft.com/office/drawing/2014/main" xmlns="" id="{00000000-0008-0000-0300-000060000000}"/>
            </a:ext>
          </a:extLst>
        </xdr:cNvPr>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xmlns=""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令和元年度まで類似団体平均を下回っていたが、令和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年度から上回っている。令和５年度は普通交付税と地方税が増収となったものの、人件費や扶助費等の義務的経費や物価高騰により、経常支出が大となったため、前年度に比べ、</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しかしながら、類似団体とのかい離は昨年度から</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ポイント縮まり、順位も</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位上昇した。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今後も人件費、扶助費及び公債費の義務的経費の増加が見込まれ、経常収支比率を改善する事が困難かと思われるが、使用料等の料金改定を行うなど適正化をはかり、安定した財源の確保に努める。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xmlns=""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xmlns=""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xmlns=""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47943</xdr:rowOff>
    </xdr:from>
    <xdr:to>
      <xdr:col>23</xdr:col>
      <xdr:colOff>133350</xdr:colOff>
      <xdr:row>63</xdr:row>
      <xdr:rowOff>90170</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114800" y="10849293"/>
          <a:ext cx="8382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25734</xdr:rowOff>
    </xdr:from>
    <xdr:ext cx="762000" cy="259045"/>
    <xdr:sp macro="" textlink="">
      <xdr:nvSpPr>
        <xdr:cNvPr id="129" name="財政構造の弾力性平均値テキスト">
          <a:extLst>
            <a:ext uri="{FF2B5EF4-FFF2-40B4-BE49-F238E27FC236}">
              <a16:creationId xmlns:a16="http://schemas.microsoft.com/office/drawing/2014/main" xmlns="" id="{00000000-0008-0000-0300-000081000000}"/>
            </a:ext>
          </a:extLst>
        </xdr:cNvPr>
        <xdr:cNvSpPr txBox="1"/>
      </xdr:nvSpPr>
      <xdr:spPr>
        <a:xfrm>
          <a:off x="5041900" y="1065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xmlns=""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107315</xdr:rowOff>
    </xdr:from>
    <xdr:to>
      <xdr:col>19</xdr:col>
      <xdr:colOff>133350</xdr:colOff>
      <xdr:row>63</xdr:row>
      <xdr:rowOff>47943</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a:off x="3225800" y="10565765"/>
          <a:ext cx="889000" cy="28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12399</xdr:rowOff>
    </xdr:from>
    <xdr:ext cx="7366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3733800" y="10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107315</xdr:rowOff>
    </xdr:from>
    <xdr:to>
      <xdr:col>15</xdr:col>
      <xdr:colOff>82550</xdr:colOff>
      <xdr:row>63</xdr:row>
      <xdr:rowOff>144463</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flipV="1">
          <a:off x="2336800" y="10565765"/>
          <a:ext cx="889000" cy="380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113999</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2844800" y="10229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47943</xdr:rowOff>
    </xdr:from>
    <xdr:to>
      <xdr:col>11</xdr:col>
      <xdr:colOff>31750</xdr:colOff>
      <xdr:row>63</xdr:row>
      <xdr:rowOff>144463</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1447800" y="1084929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90822</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1955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47" name="楕円 146">
          <a:extLst>
            <a:ext uri="{FF2B5EF4-FFF2-40B4-BE49-F238E27FC236}">
              <a16:creationId xmlns:a16="http://schemas.microsoft.com/office/drawing/2014/main" xmlns="" id="{00000000-0008-0000-0300-000093000000}"/>
            </a:ext>
          </a:extLst>
        </xdr:cNvPr>
        <xdr:cNvSpPr/>
      </xdr:nvSpPr>
      <xdr:spPr>
        <a:xfrm>
          <a:off x="49022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11447</xdr:rowOff>
    </xdr:from>
    <xdr:ext cx="762000" cy="259045"/>
    <xdr:sp macro="" textlink="">
      <xdr:nvSpPr>
        <xdr:cNvPr id="148" name="財政構造の弾力性該当値テキスト">
          <a:extLst>
            <a:ext uri="{FF2B5EF4-FFF2-40B4-BE49-F238E27FC236}">
              <a16:creationId xmlns:a16="http://schemas.microsoft.com/office/drawing/2014/main" xmlns="" id="{00000000-0008-0000-0300-000094000000}"/>
            </a:ext>
          </a:extLst>
        </xdr:cNvPr>
        <xdr:cNvSpPr txBox="1"/>
      </xdr:nvSpPr>
      <xdr:spPr>
        <a:xfrm>
          <a:off x="5041900" y="1081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168593</xdr:rowOff>
    </xdr:from>
    <xdr:to>
      <xdr:col>19</xdr:col>
      <xdr:colOff>184150</xdr:colOff>
      <xdr:row>63</xdr:row>
      <xdr:rowOff>98743</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064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83520</xdr:rowOff>
    </xdr:from>
    <xdr:ext cx="7366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733800" y="1088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56515</xdr:rowOff>
    </xdr:from>
    <xdr:to>
      <xdr:col>15</xdr:col>
      <xdr:colOff>133350</xdr:colOff>
      <xdr:row>61</xdr:row>
      <xdr:rowOff>158115</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3175000" y="1051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142892</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844800" y="10601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93663</xdr:rowOff>
    </xdr:from>
    <xdr:to>
      <xdr:col>11</xdr:col>
      <xdr:colOff>82550</xdr:colOff>
      <xdr:row>64</xdr:row>
      <xdr:rowOff>23813</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2286000" y="1089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8590</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955800" y="1098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168593</xdr:rowOff>
    </xdr:from>
    <xdr:to>
      <xdr:col>7</xdr:col>
      <xdr:colOff>31750</xdr:colOff>
      <xdr:row>63</xdr:row>
      <xdr:rowOff>98743</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1397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108920</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066800" y="10567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[123,247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xmlns=""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年度から幼児園の民営化を開始したため、類似団体平均を大きく下回る結果となった。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令和元年度から包括業務委託を進めており、人件費の精査を行ってきたが、近年は物価高騰により、物件費が上昇傾向にある。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現在、類似団体順位においては上位におり、今後も維持できるよう事業費の精査等に努める。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xmlns=""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xmlns=""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xmlns=""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xmlns=""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105840</xdr:rowOff>
    </xdr:from>
    <xdr:to>
      <xdr:col>23</xdr:col>
      <xdr:colOff>133350</xdr:colOff>
      <xdr:row>81</xdr:row>
      <xdr:rowOff>118720</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flipV="1">
          <a:off x="4114800" y="13993290"/>
          <a:ext cx="838200" cy="1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109348</xdr:rowOff>
    </xdr:from>
    <xdr:ext cx="762000" cy="259045"/>
    <xdr:sp macro="" textlink="">
      <xdr:nvSpPr>
        <xdr:cNvPr id="190" name="人件費・物件費等の状況平均値テキスト">
          <a:extLst>
            <a:ext uri="{FF2B5EF4-FFF2-40B4-BE49-F238E27FC236}">
              <a16:creationId xmlns:a16="http://schemas.microsoft.com/office/drawing/2014/main" xmlns="" id="{00000000-0008-0000-0300-0000BE000000}"/>
            </a:ext>
          </a:extLst>
        </xdr:cNvPr>
        <xdr:cNvSpPr txBox="1"/>
      </xdr:nvSpPr>
      <xdr:spPr>
        <a:xfrm>
          <a:off x="5041900" y="13996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xmlns=""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118720</xdr:rowOff>
    </xdr:from>
    <xdr:to>
      <xdr:col>19</xdr:col>
      <xdr:colOff>133350</xdr:colOff>
      <xdr:row>81</xdr:row>
      <xdr:rowOff>147450</xdr:rowOff>
    </xdr:to>
    <xdr:cxnSp macro="">
      <xdr:nvCxnSpPr>
        <xdr:cNvPr id="192" name="直線コネクタ 191">
          <a:extLst>
            <a:ext uri="{FF2B5EF4-FFF2-40B4-BE49-F238E27FC236}">
              <a16:creationId xmlns:a16="http://schemas.microsoft.com/office/drawing/2014/main" xmlns="" id="{00000000-0008-0000-0300-0000C0000000}"/>
            </a:ext>
          </a:extLst>
        </xdr:cNvPr>
        <xdr:cNvCxnSpPr/>
      </xdr:nvCxnSpPr>
      <xdr:spPr>
        <a:xfrm flipV="1">
          <a:off x="3225800" y="14006170"/>
          <a:ext cx="889000" cy="28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xmlns=""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141263</xdr:rowOff>
    </xdr:from>
    <xdr:to>
      <xdr:col>15</xdr:col>
      <xdr:colOff>82550</xdr:colOff>
      <xdr:row>81</xdr:row>
      <xdr:rowOff>147450</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2336800" y="14028713"/>
          <a:ext cx="889000" cy="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xmlns=""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xmlns=""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11057</xdr:rowOff>
    </xdr:from>
    <xdr:to>
      <xdr:col>11</xdr:col>
      <xdr:colOff>31750</xdr:colOff>
      <xdr:row>81</xdr:row>
      <xdr:rowOff>141263</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1447800" y="13898507"/>
          <a:ext cx="889000" cy="13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xmlns=""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a:extLst>
            <a:ext uri="{FF2B5EF4-FFF2-40B4-BE49-F238E27FC236}">
              <a16:creationId xmlns:a16="http://schemas.microsoft.com/office/drawing/2014/main" xmlns="" id="{00000000-0008-0000-0300-0000C8000000}"/>
            </a:ext>
          </a:extLst>
        </xdr:cNvPr>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115660</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066800" y="14003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55040</xdr:rowOff>
    </xdr:from>
    <xdr:to>
      <xdr:col>23</xdr:col>
      <xdr:colOff>184150</xdr:colOff>
      <xdr:row>81</xdr:row>
      <xdr:rowOff>156640</xdr:rowOff>
    </xdr:to>
    <xdr:sp macro="" textlink="">
      <xdr:nvSpPr>
        <xdr:cNvPr id="208" name="楕円 207">
          <a:extLst>
            <a:ext uri="{FF2B5EF4-FFF2-40B4-BE49-F238E27FC236}">
              <a16:creationId xmlns:a16="http://schemas.microsoft.com/office/drawing/2014/main" xmlns="" id="{00000000-0008-0000-0300-0000D0000000}"/>
            </a:ext>
          </a:extLst>
        </xdr:cNvPr>
        <xdr:cNvSpPr/>
      </xdr:nvSpPr>
      <xdr:spPr>
        <a:xfrm>
          <a:off x="4902200" y="1394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71567</xdr:rowOff>
    </xdr:from>
    <xdr:ext cx="762000" cy="259045"/>
    <xdr:sp macro="" textlink="">
      <xdr:nvSpPr>
        <xdr:cNvPr id="209" name="人件費・物件費等の状況該当値テキスト">
          <a:extLst>
            <a:ext uri="{FF2B5EF4-FFF2-40B4-BE49-F238E27FC236}">
              <a16:creationId xmlns:a16="http://schemas.microsoft.com/office/drawing/2014/main" xmlns="" id="{00000000-0008-0000-0300-0000D1000000}"/>
            </a:ext>
          </a:extLst>
        </xdr:cNvPr>
        <xdr:cNvSpPr txBox="1"/>
      </xdr:nvSpPr>
      <xdr:spPr>
        <a:xfrm>
          <a:off x="5041900" y="13787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67920</xdr:rowOff>
    </xdr:from>
    <xdr:to>
      <xdr:col>19</xdr:col>
      <xdr:colOff>184150</xdr:colOff>
      <xdr:row>81</xdr:row>
      <xdr:rowOff>169520</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064000" y="13955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8247</xdr:rowOff>
    </xdr:from>
    <xdr:ext cx="7366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3733800" y="1372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96650</xdr:rowOff>
    </xdr:from>
    <xdr:to>
      <xdr:col>15</xdr:col>
      <xdr:colOff>133350</xdr:colOff>
      <xdr:row>82</xdr:row>
      <xdr:rowOff>26800</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3175000" y="1398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36977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2844800" y="137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90463</xdr:rowOff>
    </xdr:from>
    <xdr:to>
      <xdr:col>11</xdr:col>
      <xdr:colOff>82550</xdr:colOff>
      <xdr:row>82</xdr:row>
      <xdr:rowOff>20613</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2286000" y="1397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5390</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1955800" y="14064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131707</xdr:rowOff>
    </xdr:from>
    <xdr:to>
      <xdr:col>7</xdr:col>
      <xdr:colOff>31750</xdr:colOff>
      <xdr:row>81</xdr:row>
      <xdr:rowOff>61857</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1397000" y="1384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72034</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066800" y="1361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xmlns=""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xmlns=""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xmlns=""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令和５年度においては、大きな変動はないが、階層変動により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ポイント下がり、職員の人事異動に伴う職種変動により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ポイント下がり、合わせて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がった。類似団体と比較し現行の給料表は年功的な体系となっており、上下の職務の級間での水準の重なりも大きいものとなっている。比較的都市部に近いこともあり、全国町村平均よりは高くなってしまっている。人事評価をもとに、こうした年功的な要素が強い給料表の構造を見直し、職務・職責に応じた構造への転換を図る観点から、職務の級間の給料表水準の重なりの縮小、枠外昇給制度の廃止などの措置を講じることにより、ラスパイレス指数を全国町村平均まで低下させるよう努めたい。 </a:t>
          </a:r>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xmlns=""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xmlns=""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xmlns=""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xmlns=""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34572</xdr:rowOff>
    </xdr:from>
    <xdr:to>
      <xdr:col>81</xdr:col>
      <xdr:colOff>44450</xdr:colOff>
      <xdr:row>86</xdr:row>
      <xdr:rowOff>61384</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flipV="1">
          <a:off x="16179800" y="14779272"/>
          <a:ext cx="8382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xmlns=""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xmlns=""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86</xdr:row>
      <xdr:rowOff>61384</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5290800" y="1472565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xmlns=""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86</xdr:row>
      <xdr:rowOff>141816</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4401800" y="14725650"/>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xmlns=""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43338</xdr:rowOff>
    </xdr:from>
    <xdr:ext cx="7620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4909800" y="1478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86</xdr:row>
      <xdr:rowOff>141816</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a:off x="13512800" y="1479267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xmlns=""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70" name="楕円 269">
          <a:extLst>
            <a:ext uri="{FF2B5EF4-FFF2-40B4-BE49-F238E27FC236}">
              <a16:creationId xmlns:a16="http://schemas.microsoft.com/office/drawing/2014/main" xmlns="" id="{00000000-0008-0000-0300-00000E010000}"/>
            </a:ext>
          </a:extLst>
        </xdr:cNvPr>
        <xdr:cNvSpPr/>
      </xdr:nvSpPr>
      <xdr:spPr>
        <a:xfrm>
          <a:off x="16967200" y="1472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127299</xdr:rowOff>
    </xdr:from>
    <xdr:ext cx="762000" cy="259045"/>
    <xdr:sp macro="" textlink="">
      <xdr:nvSpPr>
        <xdr:cNvPr id="271" name="給与水準   （国との比較）該当値テキスト">
          <a:extLst>
            <a:ext uri="{FF2B5EF4-FFF2-40B4-BE49-F238E27FC236}">
              <a16:creationId xmlns:a16="http://schemas.microsoft.com/office/drawing/2014/main" xmlns="" id="{00000000-0008-0000-0300-00000F010000}"/>
            </a:ext>
          </a:extLst>
        </xdr:cNvPr>
        <xdr:cNvSpPr txBox="1"/>
      </xdr:nvSpPr>
      <xdr:spPr>
        <a:xfrm>
          <a:off x="17106900" y="1470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41927</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4909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91016</xdr:rowOff>
    </xdr:from>
    <xdr:to>
      <xdr:col>68</xdr:col>
      <xdr:colOff>203200</xdr:colOff>
      <xdr:row>87</xdr:row>
      <xdr:rowOff>21166</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4351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5943</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020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83555</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3131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xmlns=""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xmlns=""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年あたりから類似団体内平均値を大きく下回っている。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今後も口増加は見込まれ、業務の多様化などにより職員数の増加が求められる状況である。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また、定年延長による職員数の増加が考えられることもあり、今後は定員管理計画に基づく新規採用や電子化の推進、行政評価に基づく事業の統廃合を図り、内部管理事務の抜本的見直しを中心とした組織の簡素化を進め、現状を維持・向上できるよう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xmlns=""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xmlns=""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xmlns=""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xmlns=""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xmlns=""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xmlns=""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xmlns=""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xmlns=""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111488</xdr:rowOff>
    </xdr:from>
    <xdr:to>
      <xdr:col>81</xdr:col>
      <xdr:colOff>44450</xdr:colOff>
      <xdr:row>58</xdr:row>
      <xdr:rowOff>135618</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179800" y="1005558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38026</xdr:rowOff>
    </xdr:from>
    <xdr:ext cx="762000" cy="259045"/>
    <xdr:sp macro="" textlink="">
      <xdr:nvSpPr>
        <xdr:cNvPr id="317" name="定員管理の状況平均値テキスト">
          <a:extLst>
            <a:ext uri="{FF2B5EF4-FFF2-40B4-BE49-F238E27FC236}">
              <a16:creationId xmlns:a16="http://schemas.microsoft.com/office/drawing/2014/main" xmlns="" id="{00000000-0008-0000-0300-00003D010000}"/>
            </a:ext>
          </a:extLst>
        </xdr:cNvPr>
        <xdr:cNvSpPr txBox="1"/>
      </xdr:nvSpPr>
      <xdr:spPr>
        <a:xfrm>
          <a:off x="17106900" y="10325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xmlns=""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111488</xdr:rowOff>
    </xdr:from>
    <xdr:to>
      <xdr:col>77</xdr:col>
      <xdr:colOff>44450</xdr:colOff>
      <xdr:row>58</xdr:row>
      <xdr:rowOff>113212</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flipV="1">
          <a:off x="15290800" y="10055588"/>
          <a:ext cx="8890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xmlns=""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138537</xdr:rowOff>
    </xdr:from>
    <xdr:ext cx="736600" cy="259045"/>
    <xdr:sp macro="" textlink="">
      <xdr:nvSpPr>
        <xdr:cNvPr id="321" name="テキスト ボックス 320">
          <a:extLst>
            <a:ext uri="{FF2B5EF4-FFF2-40B4-BE49-F238E27FC236}">
              <a16:creationId xmlns:a16="http://schemas.microsoft.com/office/drawing/2014/main" xmlns="" id="{00000000-0008-0000-0300-000041010000}"/>
            </a:ext>
          </a:extLst>
        </xdr:cNvPr>
        <xdr:cNvSpPr txBox="1"/>
      </xdr:nvSpPr>
      <xdr:spPr>
        <a:xfrm>
          <a:off x="15798800" y="10425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113212</xdr:rowOff>
    </xdr:from>
    <xdr:to>
      <xdr:col>72</xdr:col>
      <xdr:colOff>203200</xdr:colOff>
      <xdr:row>58</xdr:row>
      <xdr:rowOff>116659</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flipV="1">
          <a:off x="14401800" y="1005731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xmlns=""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123026</xdr:rowOff>
    </xdr:from>
    <xdr:ext cx="7620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4909800" y="10410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90805</xdr:rowOff>
    </xdr:from>
    <xdr:to>
      <xdr:col>68</xdr:col>
      <xdr:colOff>152400</xdr:colOff>
      <xdr:row>58</xdr:row>
      <xdr:rowOff>116659</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3512800" y="10034905"/>
          <a:ext cx="889000" cy="25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110961</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020800" y="1039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119578</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3131800" y="10406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xmlns=""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84818</xdr:rowOff>
    </xdr:from>
    <xdr:to>
      <xdr:col>81</xdr:col>
      <xdr:colOff>95250</xdr:colOff>
      <xdr:row>59</xdr:row>
      <xdr:rowOff>14968</xdr:rowOff>
    </xdr:to>
    <xdr:sp macro="" textlink="">
      <xdr:nvSpPr>
        <xdr:cNvPr id="335" name="楕円 334">
          <a:extLst>
            <a:ext uri="{FF2B5EF4-FFF2-40B4-BE49-F238E27FC236}">
              <a16:creationId xmlns:a16="http://schemas.microsoft.com/office/drawing/2014/main" xmlns="" id="{00000000-0008-0000-0300-00004F010000}"/>
            </a:ext>
          </a:extLst>
        </xdr:cNvPr>
        <xdr:cNvSpPr/>
      </xdr:nvSpPr>
      <xdr:spPr>
        <a:xfrm>
          <a:off x="16967200" y="1002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57</xdr:row>
      <xdr:rowOff>101345</xdr:rowOff>
    </xdr:from>
    <xdr:ext cx="762000" cy="259045"/>
    <xdr:sp macro="" textlink="">
      <xdr:nvSpPr>
        <xdr:cNvPr id="336" name="定員管理の状況該当値テキスト">
          <a:extLst>
            <a:ext uri="{FF2B5EF4-FFF2-40B4-BE49-F238E27FC236}">
              <a16:creationId xmlns:a16="http://schemas.microsoft.com/office/drawing/2014/main" xmlns="" id="{00000000-0008-0000-0300-000050010000}"/>
            </a:ext>
          </a:extLst>
        </xdr:cNvPr>
        <xdr:cNvSpPr txBox="1"/>
      </xdr:nvSpPr>
      <xdr:spPr>
        <a:xfrm>
          <a:off x="17106900" y="9873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60688</xdr:rowOff>
    </xdr:from>
    <xdr:to>
      <xdr:col>77</xdr:col>
      <xdr:colOff>95250</xdr:colOff>
      <xdr:row>58</xdr:row>
      <xdr:rowOff>162288</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6129000" y="10004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1015</xdr:rowOff>
    </xdr:from>
    <xdr:ext cx="7366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798800" y="977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62412</xdr:rowOff>
    </xdr:from>
    <xdr:to>
      <xdr:col>73</xdr:col>
      <xdr:colOff>44450</xdr:colOff>
      <xdr:row>58</xdr:row>
      <xdr:rowOff>164012</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5240000" y="1000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2739</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4909800" y="9775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65859</xdr:rowOff>
    </xdr:from>
    <xdr:to>
      <xdr:col>68</xdr:col>
      <xdr:colOff>203200</xdr:colOff>
      <xdr:row>58</xdr:row>
      <xdr:rowOff>167459</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4351000" y="10009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6186</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4020800" y="9778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40005</xdr:rowOff>
    </xdr:from>
    <xdr:to>
      <xdr:col>64</xdr:col>
      <xdr:colOff>152400</xdr:colOff>
      <xdr:row>58</xdr:row>
      <xdr:rowOff>141605</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3462000" y="998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151782</xdr:rowOff>
    </xdr:from>
    <xdr:ext cx="7620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3131800" y="975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xmlns=""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税収の増等による標準財政規模が大きくなっており、ここ数年は実質公債費比率は向上してきており、令和５年度は類似団体との比較で、数値が下回る結果となった。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しかしながら、今後は既存公共施設の老朽化による改修、更新などが見込まれ公債費は増加していく予定である。令和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年度に策定した財政計画をもとに、公共施設等総合管理計画との整合性を図りながら、中長期的な視点で、事業費や新規の地方債発行の平準化を図り、財政の健全化に努めていく。</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xmlns=""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xmlns=""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xmlns=""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xmlns=""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87313</xdr:rowOff>
    </xdr:from>
    <xdr:to>
      <xdr:col>81</xdr:col>
      <xdr:colOff>44450</xdr:colOff>
      <xdr:row>39</xdr:row>
      <xdr:rowOff>111443</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flipV="1">
          <a:off x="16179800" y="677386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xmlns=""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xmlns=""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111443</xdr:rowOff>
    </xdr:from>
    <xdr:to>
      <xdr:col>77</xdr:col>
      <xdr:colOff>44450</xdr:colOff>
      <xdr:row>39</xdr:row>
      <xdr:rowOff>117475</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flipV="1">
          <a:off x="15290800" y="679799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xmlns=""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154322</xdr:rowOff>
    </xdr:from>
    <xdr:ext cx="736600" cy="259045"/>
    <xdr:sp macro="" textlink="">
      <xdr:nvSpPr>
        <xdr:cNvPr id="379" name="テキスト ボックス 378">
          <a:extLst>
            <a:ext uri="{FF2B5EF4-FFF2-40B4-BE49-F238E27FC236}">
              <a16:creationId xmlns:a16="http://schemas.microsoft.com/office/drawing/2014/main" xmlns="" id="{00000000-0008-0000-0300-00007B010000}"/>
            </a:ext>
          </a:extLst>
        </xdr:cNvPr>
        <xdr:cNvSpPr txBox="1"/>
      </xdr:nvSpPr>
      <xdr:spPr>
        <a:xfrm>
          <a:off x="15798800" y="649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117475</xdr:rowOff>
    </xdr:from>
    <xdr:to>
      <xdr:col>72</xdr:col>
      <xdr:colOff>203200</xdr:colOff>
      <xdr:row>39</xdr:row>
      <xdr:rowOff>129540</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4401800" y="680402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xmlns=""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2" name="テキスト ボックス 381">
          <a:extLst>
            <a:ext uri="{FF2B5EF4-FFF2-40B4-BE49-F238E27FC236}">
              <a16:creationId xmlns:a16="http://schemas.microsoft.com/office/drawing/2014/main" xmlns="" id="{00000000-0008-0000-0300-00007E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129540</xdr:rowOff>
    </xdr:from>
    <xdr:to>
      <xdr:col>68</xdr:col>
      <xdr:colOff>152400</xdr:colOff>
      <xdr:row>39</xdr:row>
      <xdr:rowOff>135572</xdr:rowOff>
    </xdr:to>
    <xdr:cxnSp macro="">
      <xdr:nvCxnSpPr>
        <xdr:cNvPr id="383" name="直線コネクタ 382">
          <a:extLst>
            <a:ext uri="{FF2B5EF4-FFF2-40B4-BE49-F238E27FC236}">
              <a16:creationId xmlns:a16="http://schemas.microsoft.com/office/drawing/2014/main" xmlns="" id="{00000000-0008-0000-0300-00007F010000}"/>
            </a:ext>
          </a:extLst>
        </xdr:cNvPr>
        <xdr:cNvCxnSpPr/>
      </xdr:nvCxnSpPr>
      <xdr:spPr>
        <a:xfrm flipV="1">
          <a:off x="13512800" y="681609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xmlns=""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85" name="テキスト ボックス 384">
          <a:extLst>
            <a:ext uri="{FF2B5EF4-FFF2-40B4-BE49-F238E27FC236}">
              <a16:creationId xmlns:a16="http://schemas.microsoft.com/office/drawing/2014/main" xmlns="" id="{00000000-0008-0000-0300-000081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xmlns=""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36513</xdr:rowOff>
    </xdr:from>
    <xdr:to>
      <xdr:col>81</xdr:col>
      <xdr:colOff>95250</xdr:colOff>
      <xdr:row>39</xdr:row>
      <xdr:rowOff>138113</xdr:rowOff>
    </xdr:to>
    <xdr:sp macro="" textlink="">
      <xdr:nvSpPr>
        <xdr:cNvPr id="393" name="楕円 392">
          <a:extLst>
            <a:ext uri="{FF2B5EF4-FFF2-40B4-BE49-F238E27FC236}">
              <a16:creationId xmlns:a16="http://schemas.microsoft.com/office/drawing/2014/main" xmlns="" id="{00000000-0008-0000-0300-000089010000}"/>
            </a:ext>
          </a:extLst>
        </xdr:cNvPr>
        <xdr:cNvSpPr/>
      </xdr:nvSpPr>
      <xdr:spPr>
        <a:xfrm>
          <a:off x="16967200" y="672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53040</xdr:rowOff>
    </xdr:from>
    <xdr:ext cx="762000" cy="259045"/>
    <xdr:sp macro="" textlink="">
      <xdr:nvSpPr>
        <xdr:cNvPr id="394" name="公債費負担の状況該当値テキスト">
          <a:extLst>
            <a:ext uri="{FF2B5EF4-FFF2-40B4-BE49-F238E27FC236}">
              <a16:creationId xmlns:a16="http://schemas.microsoft.com/office/drawing/2014/main" xmlns="" id="{00000000-0008-0000-0300-00008A010000}"/>
            </a:ext>
          </a:extLst>
        </xdr:cNvPr>
        <xdr:cNvSpPr txBox="1"/>
      </xdr:nvSpPr>
      <xdr:spPr>
        <a:xfrm>
          <a:off x="17106900" y="656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60643</xdr:rowOff>
    </xdr:from>
    <xdr:to>
      <xdr:col>77</xdr:col>
      <xdr:colOff>95250</xdr:colOff>
      <xdr:row>39</xdr:row>
      <xdr:rowOff>162243</xdr:rowOff>
    </xdr:to>
    <xdr:sp macro="" textlink="">
      <xdr:nvSpPr>
        <xdr:cNvPr id="395" name="楕円 394">
          <a:extLst>
            <a:ext uri="{FF2B5EF4-FFF2-40B4-BE49-F238E27FC236}">
              <a16:creationId xmlns:a16="http://schemas.microsoft.com/office/drawing/2014/main" xmlns="" id="{00000000-0008-0000-0300-00008B010000}"/>
            </a:ext>
          </a:extLst>
        </xdr:cNvPr>
        <xdr:cNvSpPr/>
      </xdr:nvSpPr>
      <xdr:spPr>
        <a:xfrm>
          <a:off x="16129000" y="6747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147020</xdr:rowOff>
    </xdr:from>
    <xdr:ext cx="7366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798800" y="68335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66675</xdr:rowOff>
    </xdr:from>
    <xdr:to>
      <xdr:col>73</xdr:col>
      <xdr:colOff>44450</xdr:colOff>
      <xdr:row>39</xdr:row>
      <xdr:rowOff>168275</xdr:rowOff>
    </xdr:to>
    <xdr:sp macro="" textlink="">
      <xdr:nvSpPr>
        <xdr:cNvPr id="397" name="楕円 396">
          <a:extLst>
            <a:ext uri="{FF2B5EF4-FFF2-40B4-BE49-F238E27FC236}">
              <a16:creationId xmlns:a16="http://schemas.microsoft.com/office/drawing/2014/main" xmlns="" id="{00000000-0008-0000-0300-00008D010000}"/>
            </a:ext>
          </a:extLst>
        </xdr:cNvPr>
        <xdr:cNvSpPr/>
      </xdr:nvSpPr>
      <xdr:spPr>
        <a:xfrm>
          <a:off x="15240000" y="675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153052</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909800" y="6839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78740</xdr:rowOff>
    </xdr:from>
    <xdr:to>
      <xdr:col>68</xdr:col>
      <xdr:colOff>203200</xdr:colOff>
      <xdr:row>40</xdr:row>
      <xdr:rowOff>8890</xdr:rowOff>
    </xdr:to>
    <xdr:sp macro="" textlink="">
      <xdr:nvSpPr>
        <xdr:cNvPr id="399" name="楕円 398">
          <a:extLst>
            <a:ext uri="{FF2B5EF4-FFF2-40B4-BE49-F238E27FC236}">
              <a16:creationId xmlns:a16="http://schemas.microsoft.com/office/drawing/2014/main" xmlns="" id="{00000000-0008-0000-0300-00008F010000}"/>
            </a:ext>
          </a:extLst>
        </xdr:cNvPr>
        <xdr:cNvSpPr/>
      </xdr:nvSpPr>
      <xdr:spPr>
        <a:xfrm>
          <a:off x="14351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165117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4020800" y="685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84772</xdr:rowOff>
    </xdr:from>
    <xdr:to>
      <xdr:col>64</xdr:col>
      <xdr:colOff>152400</xdr:colOff>
      <xdr:row>40</xdr:row>
      <xdr:rowOff>14922</xdr:rowOff>
    </xdr:to>
    <xdr:sp macro="" textlink="">
      <xdr:nvSpPr>
        <xdr:cNvPr id="401" name="楕円 400">
          <a:extLst>
            <a:ext uri="{FF2B5EF4-FFF2-40B4-BE49-F238E27FC236}">
              <a16:creationId xmlns:a16="http://schemas.microsoft.com/office/drawing/2014/main" xmlns="" id="{00000000-0008-0000-0300-000091010000}"/>
            </a:ext>
          </a:extLst>
        </xdr:cNvPr>
        <xdr:cNvSpPr/>
      </xdr:nvSpPr>
      <xdr:spPr>
        <a:xfrm>
          <a:off x="13462000" y="677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171149</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3131800" y="685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xmlns=""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xmlns=""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xmlns=""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将来負担比率は、ふるさと応援基金の増などにより、充当可能基金が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百万円ほど増加したが、大規模工事等による地方債残高の増と清掃施設組合の更新による組合負担等見込額の増により将来負担額が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百万円増加したことで、将来負担比率は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また、類似団体と比較し数値が高いのは、公共下水道工事が完了しておらず、公営企業等繰入見込額が高いためである。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今後も公共施設の更新等が控え、地方債残高の増が懸念されるため、事業実施の適正化と充当可能基金を増やすなどして、財政の健全化に努める。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xmlns=""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xmlns=""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xmlns=""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xmlns=""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xmlns=""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xmlns=""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xmlns=""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xmlns=""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xmlns=""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xmlns=""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xmlns=""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xmlns=""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xmlns=""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xmlns=""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xmlns=""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xmlns=""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xmlns=""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11490</xdr:rowOff>
    </xdr:from>
    <xdr:to>
      <xdr:col>81</xdr:col>
      <xdr:colOff>44450</xdr:colOff>
      <xdr:row>15</xdr:row>
      <xdr:rowOff>32173</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6179800" y="2583240"/>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xmlns=""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xmlns=""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11490</xdr:rowOff>
    </xdr:from>
    <xdr:to>
      <xdr:col>77</xdr:col>
      <xdr:colOff>44450</xdr:colOff>
      <xdr:row>15</xdr:row>
      <xdr:rowOff>136737</xdr:rowOff>
    </xdr:to>
    <xdr:cxnSp macro="">
      <xdr:nvCxnSpPr>
        <xdr:cNvPr id="441" name="直線コネクタ 440">
          <a:extLst>
            <a:ext uri="{FF2B5EF4-FFF2-40B4-BE49-F238E27FC236}">
              <a16:creationId xmlns:a16="http://schemas.microsoft.com/office/drawing/2014/main" xmlns="" id="{00000000-0008-0000-0300-0000B9010000}"/>
            </a:ext>
          </a:extLst>
        </xdr:cNvPr>
        <xdr:cNvCxnSpPr/>
      </xdr:nvCxnSpPr>
      <xdr:spPr>
        <a:xfrm flipV="1">
          <a:off x="15290800" y="2583240"/>
          <a:ext cx="889000" cy="12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xmlns=""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xmlns=""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136737</xdr:rowOff>
    </xdr:from>
    <xdr:to>
      <xdr:col>72</xdr:col>
      <xdr:colOff>203200</xdr:colOff>
      <xdr:row>16</xdr:row>
      <xdr:rowOff>150283</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flipV="1">
          <a:off x="14401800" y="2708487"/>
          <a:ext cx="889000" cy="18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86421</xdr:rowOff>
    </xdr:from>
    <xdr:to>
      <xdr:col>73</xdr:col>
      <xdr:colOff>44450</xdr:colOff>
      <xdr:row>14</xdr:row>
      <xdr:rowOff>16571</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150283</xdr:rowOff>
    </xdr:from>
    <xdr:to>
      <xdr:col>68</xdr:col>
      <xdr:colOff>152400</xdr:colOff>
      <xdr:row>17</xdr:row>
      <xdr:rowOff>99483</xdr:rowOff>
    </xdr:to>
    <xdr:cxnSp macro="">
      <xdr:nvCxnSpPr>
        <xdr:cNvPr id="447" name="直線コネクタ 446">
          <a:extLst>
            <a:ext uri="{FF2B5EF4-FFF2-40B4-BE49-F238E27FC236}">
              <a16:creationId xmlns:a16="http://schemas.microsoft.com/office/drawing/2014/main" xmlns="" id="{00000000-0008-0000-0300-0000BF010000}"/>
            </a:ext>
          </a:extLst>
        </xdr:cNvPr>
        <xdr:cNvCxnSpPr/>
      </xdr:nvCxnSpPr>
      <xdr:spPr>
        <a:xfrm flipV="1">
          <a:off x="13512800" y="28934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40217</xdr:rowOff>
    </xdr:from>
    <xdr:to>
      <xdr:col>68</xdr:col>
      <xdr:colOff>203200</xdr:colOff>
      <xdr:row>14</xdr:row>
      <xdr:rowOff>141817</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50" name="フローチャート: 判断 449">
          <a:extLst>
            <a:ext uri="{FF2B5EF4-FFF2-40B4-BE49-F238E27FC236}">
              <a16:creationId xmlns:a16="http://schemas.microsoft.com/office/drawing/2014/main" xmlns="" id="{00000000-0008-0000-0300-0000C2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35698</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3131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152823</xdr:rowOff>
    </xdr:from>
    <xdr:to>
      <xdr:col>81</xdr:col>
      <xdr:colOff>95250</xdr:colOff>
      <xdr:row>15</xdr:row>
      <xdr:rowOff>82973</xdr:rowOff>
    </xdr:to>
    <xdr:sp macro="" textlink="">
      <xdr:nvSpPr>
        <xdr:cNvPr id="457" name="楕円 456">
          <a:extLst>
            <a:ext uri="{FF2B5EF4-FFF2-40B4-BE49-F238E27FC236}">
              <a16:creationId xmlns:a16="http://schemas.microsoft.com/office/drawing/2014/main" xmlns="" id="{00000000-0008-0000-0300-0000C9010000}"/>
            </a:ext>
          </a:extLst>
        </xdr:cNvPr>
        <xdr:cNvSpPr/>
      </xdr:nvSpPr>
      <xdr:spPr>
        <a:xfrm>
          <a:off x="16967200" y="255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124900</xdr:rowOff>
    </xdr:from>
    <xdr:ext cx="762000" cy="259045"/>
    <xdr:sp macro="" textlink="">
      <xdr:nvSpPr>
        <xdr:cNvPr id="458" name="将来負担の状況該当値テキスト">
          <a:extLst>
            <a:ext uri="{FF2B5EF4-FFF2-40B4-BE49-F238E27FC236}">
              <a16:creationId xmlns:a16="http://schemas.microsoft.com/office/drawing/2014/main" xmlns="" id="{00000000-0008-0000-0300-0000CA010000}"/>
            </a:ext>
          </a:extLst>
        </xdr:cNvPr>
        <xdr:cNvSpPr txBox="1"/>
      </xdr:nvSpPr>
      <xdr:spPr>
        <a:xfrm>
          <a:off x="17106900" y="2525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132140</xdr:rowOff>
    </xdr:from>
    <xdr:to>
      <xdr:col>77</xdr:col>
      <xdr:colOff>95250</xdr:colOff>
      <xdr:row>15</xdr:row>
      <xdr:rowOff>62290</xdr:rowOff>
    </xdr:to>
    <xdr:sp macro="" textlink="">
      <xdr:nvSpPr>
        <xdr:cNvPr id="459" name="楕円 458">
          <a:extLst>
            <a:ext uri="{FF2B5EF4-FFF2-40B4-BE49-F238E27FC236}">
              <a16:creationId xmlns:a16="http://schemas.microsoft.com/office/drawing/2014/main" xmlns="" id="{00000000-0008-0000-0300-0000CB010000}"/>
            </a:ext>
          </a:extLst>
        </xdr:cNvPr>
        <xdr:cNvSpPr/>
      </xdr:nvSpPr>
      <xdr:spPr>
        <a:xfrm>
          <a:off x="16129000" y="25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47067</xdr:rowOff>
    </xdr:from>
    <xdr:ext cx="7366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5798800" y="2618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85937</xdr:rowOff>
    </xdr:from>
    <xdr:to>
      <xdr:col>73</xdr:col>
      <xdr:colOff>44450</xdr:colOff>
      <xdr:row>16</xdr:row>
      <xdr:rowOff>16087</xdr:rowOff>
    </xdr:to>
    <xdr:sp macro="" textlink="">
      <xdr:nvSpPr>
        <xdr:cNvPr id="461" name="楕円 460">
          <a:extLst>
            <a:ext uri="{FF2B5EF4-FFF2-40B4-BE49-F238E27FC236}">
              <a16:creationId xmlns:a16="http://schemas.microsoft.com/office/drawing/2014/main" xmlns="" id="{00000000-0008-0000-0300-0000CD010000}"/>
            </a:ext>
          </a:extLst>
        </xdr:cNvPr>
        <xdr:cNvSpPr/>
      </xdr:nvSpPr>
      <xdr:spPr>
        <a:xfrm>
          <a:off x="15240000" y="265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864</xdr:rowOff>
    </xdr:from>
    <xdr:ext cx="762000" cy="259045"/>
    <xdr:sp macro="" textlink="">
      <xdr:nvSpPr>
        <xdr:cNvPr id="462" name="テキスト ボックス 461">
          <a:extLst>
            <a:ext uri="{FF2B5EF4-FFF2-40B4-BE49-F238E27FC236}">
              <a16:creationId xmlns:a16="http://schemas.microsoft.com/office/drawing/2014/main" xmlns="" id="{00000000-0008-0000-0300-0000CE010000}"/>
            </a:ext>
          </a:extLst>
        </xdr:cNvPr>
        <xdr:cNvSpPr txBox="1"/>
      </xdr:nvSpPr>
      <xdr:spPr>
        <a:xfrm>
          <a:off x="14909800" y="27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99483</xdr:rowOff>
    </xdr:from>
    <xdr:to>
      <xdr:col>68</xdr:col>
      <xdr:colOff>203200</xdr:colOff>
      <xdr:row>17</xdr:row>
      <xdr:rowOff>29633</xdr:rowOff>
    </xdr:to>
    <xdr:sp macro="" textlink="">
      <xdr:nvSpPr>
        <xdr:cNvPr id="463" name="楕円 462">
          <a:extLst>
            <a:ext uri="{FF2B5EF4-FFF2-40B4-BE49-F238E27FC236}">
              <a16:creationId xmlns:a16="http://schemas.microsoft.com/office/drawing/2014/main" xmlns="" id="{00000000-0008-0000-0300-0000CF010000}"/>
            </a:ext>
          </a:extLst>
        </xdr:cNvPr>
        <xdr:cNvSpPr/>
      </xdr:nvSpPr>
      <xdr:spPr>
        <a:xfrm>
          <a:off x="14351000" y="2842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14410</xdr:rowOff>
    </xdr:from>
    <xdr:ext cx="762000" cy="259045"/>
    <xdr:sp macro="" textlink="">
      <xdr:nvSpPr>
        <xdr:cNvPr id="464" name="テキスト ボックス 463">
          <a:extLst>
            <a:ext uri="{FF2B5EF4-FFF2-40B4-BE49-F238E27FC236}">
              <a16:creationId xmlns:a16="http://schemas.microsoft.com/office/drawing/2014/main" xmlns="" id="{00000000-0008-0000-0300-0000D0010000}"/>
            </a:ext>
          </a:extLst>
        </xdr:cNvPr>
        <xdr:cNvSpPr txBox="1"/>
      </xdr:nvSpPr>
      <xdr:spPr>
        <a:xfrm>
          <a:off x="14020800" y="292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48683</xdr:rowOff>
    </xdr:from>
    <xdr:to>
      <xdr:col>64</xdr:col>
      <xdr:colOff>152400</xdr:colOff>
      <xdr:row>17</xdr:row>
      <xdr:rowOff>150283</xdr:rowOff>
    </xdr:to>
    <xdr:sp macro="" textlink="">
      <xdr:nvSpPr>
        <xdr:cNvPr id="465" name="楕円 464">
          <a:extLst>
            <a:ext uri="{FF2B5EF4-FFF2-40B4-BE49-F238E27FC236}">
              <a16:creationId xmlns:a16="http://schemas.microsoft.com/office/drawing/2014/main" xmlns="" id="{00000000-0008-0000-0300-0000D1010000}"/>
            </a:ext>
          </a:extLst>
        </xdr:cNvPr>
        <xdr:cNvSpPr/>
      </xdr:nvSpPr>
      <xdr:spPr>
        <a:xfrm>
          <a:off x="13462000" y="296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135060</xdr:rowOff>
    </xdr:from>
    <xdr:ext cx="762000" cy="259045"/>
    <xdr:sp macro="" textlink="">
      <xdr:nvSpPr>
        <xdr:cNvPr id="466" name="テキスト ボックス 465">
          <a:extLst>
            <a:ext uri="{FF2B5EF4-FFF2-40B4-BE49-F238E27FC236}">
              <a16:creationId xmlns:a16="http://schemas.microsoft.com/office/drawing/2014/main" xmlns="" id="{00000000-0008-0000-0300-0000D2010000}"/>
            </a:ext>
          </a:extLst>
        </xdr:cNvPr>
        <xdr:cNvSpPr txBox="1"/>
      </xdr:nvSpPr>
      <xdr:spPr>
        <a:xfrm>
          <a:off x="13131800" y="304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福岡県須恵町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29,300
28,904
16.31
12,160,096
11,871,896
287,992
6,318,026
7,412,579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類似団体と比較して人件費の数値が低いのはアウトソーシングにより、職員数を抑制しているためで、令和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年度は類似団体平均値より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ポイント低い値となっている。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今後も平均値を下回るよう引き続き職員数の適正化を図り、行財政改革の取り組みと並行して人件費の削減に努める。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106426</xdr:rowOff>
    </xdr:from>
    <xdr:to>
      <xdr:col>24</xdr:col>
      <xdr:colOff>25400</xdr:colOff>
      <xdr:row>35</xdr:row>
      <xdr:rowOff>115570</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610717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93997</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66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106426</xdr:rowOff>
    </xdr:from>
    <xdr:to>
      <xdr:col>19</xdr:col>
      <xdr:colOff>187325</xdr:colOff>
      <xdr:row>35</xdr:row>
      <xdr:rowOff>152146</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1071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32275</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375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152146</xdr:rowOff>
    </xdr:from>
    <xdr:to>
      <xdr:col>15</xdr:col>
      <xdr:colOff>98425</xdr:colOff>
      <xdr:row>36</xdr:row>
      <xdr:rowOff>49276</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flipV="1">
          <a:off x="2209800" y="615289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129286</xdr:rowOff>
    </xdr:from>
    <xdr:to>
      <xdr:col>11</xdr:col>
      <xdr:colOff>9525</xdr:colOff>
      <xdr:row>36</xdr:row>
      <xdr:rowOff>49276</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613003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73423</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271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55626</xdr:rowOff>
    </xdr:from>
    <xdr:to>
      <xdr:col>20</xdr:col>
      <xdr:colOff>38100</xdr:colOff>
      <xdr:row>35</xdr:row>
      <xdr:rowOff>157226</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05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167403</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825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101346</xdr:rowOff>
    </xdr:from>
    <xdr:to>
      <xdr:col>15</xdr:col>
      <xdr:colOff>149225</xdr:colOff>
      <xdr:row>36</xdr:row>
      <xdr:rowOff>31496</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41673</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870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169926</xdr:rowOff>
    </xdr:from>
    <xdr:to>
      <xdr:col>11</xdr:col>
      <xdr:colOff>60325</xdr:colOff>
      <xdr:row>36</xdr:row>
      <xdr:rowOff>100076</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110253</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78486</xdr:rowOff>
    </xdr:from>
    <xdr:to>
      <xdr:col>6</xdr:col>
      <xdr:colOff>171450</xdr:colOff>
      <xdr:row>36</xdr:row>
      <xdr:rowOff>8636</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18813</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令和元年度から直接雇用であった臨時職員が包括業務に移行したことで、物件費は類似団体平均を大きく上回っている。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前年度と比較し、令和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ポイント上昇したのは、包括業務委託料が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百万円、光熱水費が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百万円増加したためで、その他の費用についても物価高騰で増加している。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今後も、物件費の中で大きな割合を占める包括業務委託の更新に向け、業務等の精査を行い、財政健全化に努める。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62230</xdr:rowOff>
    </xdr:from>
    <xdr:to>
      <xdr:col>82</xdr:col>
      <xdr:colOff>107950</xdr:colOff>
      <xdr:row>17</xdr:row>
      <xdr:rowOff>107950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2976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573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1270</xdr:rowOff>
    </xdr:from>
    <xdr:to>
      <xdr:col>78</xdr:col>
      <xdr:colOff>69850</xdr:colOff>
      <xdr:row>17</xdr:row>
      <xdr:rowOff>62230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915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58437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458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1270</xdr:rowOff>
    </xdr:from>
    <xdr:to>
      <xdr:col>73</xdr:col>
      <xdr:colOff>180975</xdr:colOff>
      <xdr:row>17</xdr:row>
      <xdr:rowOff>130810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flipV="1">
          <a:off x="13893800" y="291592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130810</xdr:rowOff>
    </xdr:from>
    <xdr:to>
      <xdr:col>69</xdr:col>
      <xdr:colOff>92075</xdr:colOff>
      <xdr:row>18</xdr:row>
      <xdr:rowOff>35560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flipV="1">
          <a:off x="13004800" y="304546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127017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57150</xdr:rowOff>
    </xdr:from>
    <xdr:to>
      <xdr:col>82</xdr:col>
      <xdr:colOff>158750</xdr:colOff>
      <xdr:row>17</xdr:row>
      <xdr:rowOff>158750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29227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11430</xdr:rowOff>
    </xdr:from>
    <xdr:to>
      <xdr:col>78</xdr:col>
      <xdr:colOff>120650</xdr:colOff>
      <xdr:row>17</xdr:row>
      <xdr:rowOff>113030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97807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301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121920</xdr:rowOff>
    </xdr:from>
    <xdr:to>
      <xdr:col>74</xdr:col>
      <xdr:colOff>31750</xdr:colOff>
      <xdr:row>17</xdr:row>
      <xdr:rowOff>52070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86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36847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80010</xdr:rowOff>
    </xdr:from>
    <xdr:to>
      <xdr:col>69</xdr:col>
      <xdr:colOff>142875</xdr:colOff>
      <xdr:row>18</xdr:row>
      <xdr:rowOff>10160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166387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年度は類似団体と比較し、幼児園の民営化による保育サービスと障がい者支援費等の増により、</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ポイント増加し類似団体を上回っているが、類似団体との差は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ポイント縮まり、順位も</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位上昇した。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また、今後も国の社会保障政策の拡充より、扶助費は増加傾向にあり、地方自治体の負担も増加傾向にある。その中で、今後も地方単独事業を進めていけるよう、自主財源の確保に努めたい。</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xmlns=""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xmlns=""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xmlns=""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124278</xdr:rowOff>
    </xdr:from>
    <xdr:to>
      <xdr:col>24</xdr:col>
      <xdr:colOff>25400</xdr:colOff>
      <xdr:row>57</xdr:row>
      <xdr:rowOff>135165</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3987800" y="9896928"/>
          <a:ext cx="8382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141712</xdr:rowOff>
    </xdr:from>
    <xdr:ext cx="762000" cy="259045"/>
    <xdr:sp macro="" textlink="">
      <xdr:nvSpPr>
        <xdr:cNvPr id="189" name="扶助費平均値テキスト">
          <a:extLst>
            <a:ext uri="{FF2B5EF4-FFF2-40B4-BE49-F238E27FC236}">
              <a16:creationId xmlns:a16="http://schemas.microsoft.com/office/drawing/2014/main" xmlns="" id="{00000000-0008-0000-0400-0000BD000000}"/>
            </a:ext>
          </a:extLst>
        </xdr:cNvPr>
        <xdr:cNvSpPr txBox="1"/>
      </xdr:nvSpPr>
      <xdr:spPr>
        <a:xfrm>
          <a:off x="4914900" y="9571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xmlns=""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57</xdr:row>
      <xdr:rowOff>124278</xdr:rowOff>
    </xdr:to>
    <xdr:cxnSp macro="">
      <xdr:nvCxnSpPr>
        <xdr:cNvPr id="191" name="直線コネクタ 190">
          <a:extLst>
            <a:ext uri="{FF2B5EF4-FFF2-40B4-BE49-F238E27FC236}">
              <a16:creationId xmlns:a16="http://schemas.microsoft.com/office/drawing/2014/main" xmlns="" id="{00000000-0008-0000-0400-0000BF000000}"/>
            </a:ext>
          </a:extLst>
        </xdr:cNvPr>
        <xdr:cNvCxnSpPr/>
      </xdr:nvCxnSpPr>
      <xdr:spPr>
        <a:xfrm>
          <a:off x="3098800" y="9711872"/>
          <a:ext cx="8890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199</xdr:rowOff>
    </xdr:from>
    <xdr:ext cx="7366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3606800" y="942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110672</xdr:rowOff>
    </xdr:to>
    <xdr:cxnSp macro="">
      <xdr:nvCxnSpPr>
        <xdr:cNvPr id="194" name="直線コネクタ 193">
          <a:extLst>
            <a:ext uri="{FF2B5EF4-FFF2-40B4-BE49-F238E27FC236}">
              <a16:creationId xmlns:a16="http://schemas.microsoft.com/office/drawing/2014/main" xmlns="" id="{00000000-0008-0000-0400-0000C2000000}"/>
            </a:ext>
          </a:extLst>
        </xdr:cNvPr>
        <xdr:cNvCxnSpPr/>
      </xdr:nvCxnSpPr>
      <xdr:spPr>
        <a:xfrm>
          <a:off x="2209800" y="9613900"/>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165100</xdr:rowOff>
    </xdr:to>
    <xdr:cxnSp macro="">
      <xdr:nvCxnSpPr>
        <xdr:cNvPr id="197" name="直線コネクタ 196">
          <a:extLst>
            <a:ext uri="{FF2B5EF4-FFF2-40B4-BE49-F238E27FC236}">
              <a16:creationId xmlns:a16="http://schemas.microsoft.com/office/drawing/2014/main" xmlns="" id="{00000000-0008-0000-0400-0000C5000000}"/>
            </a:ext>
          </a:extLst>
        </xdr:cNvPr>
        <xdr:cNvCxnSpPr/>
      </xdr:nvCxnSpPr>
      <xdr:spPr>
        <a:xfrm flipV="1">
          <a:off x="1320800" y="9613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xmlns=""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43742</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939800" y="947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07" name="楕円 206">
          <a:extLst>
            <a:ext uri="{FF2B5EF4-FFF2-40B4-BE49-F238E27FC236}">
              <a16:creationId xmlns:a16="http://schemas.microsoft.com/office/drawing/2014/main" xmlns="" id="{00000000-0008-0000-0400-0000CF000000}"/>
            </a:ext>
          </a:extLst>
        </xdr:cNvPr>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08" name="扶助費該当値テキスト">
          <a:extLst>
            <a:ext uri="{FF2B5EF4-FFF2-40B4-BE49-F238E27FC236}">
              <a16:creationId xmlns:a16="http://schemas.microsoft.com/office/drawing/2014/main" xmlns="" id="{00000000-0008-0000-0400-0000D0000000}"/>
            </a:ext>
          </a:extLst>
        </xdr:cNvPr>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73478</xdr:rowOff>
    </xdr:from>
    <xdr:to>
      <xdr:col>20</xdr:col>
      <xdr:colOff>38100</xdr:colOff>
      <xdr:row>58</xdr:row>
      <xdr:rowOff>3628</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3937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159855</xdr:rowOff>
    </xdr:from>
    <xdr:ext cx="7366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3606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1270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前年度と比較し、令和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ポイント上昇し、類似団体とのかい離も大きくなり、類似団体内順位も下位である。主な要因としては、公共下水道事業特別会計と後期高齢者医療特別会計への繰出金、介護保険への負担金などで、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50</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程増加したことが大きい。今後も、後期高齢者医療療養給付事業への負担金等は増加傾向にあり、介護予防と医療の一体となった対策を講じ、高額医療等の発生を抑制し、財政の健全化に努める必要があ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xmlns=""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xmlns=""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xmlns=""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86178</xdr:rowOff>
    </xdr:from>
    <xdr:to>
      <xdr:col>82</xdr:col>
      <xdr:colOff>107950</xdr:colOff>
      <xdr:row>59</xdr:row>
      <xdr:rowOff>118835</xdr:rowOff>
    </xdr:to>
    <xdr:cxnSp macro="">
      <xdr:nvCxnSpPr>
        <xdr:cNvPr id="251" name="直線コネクタ 250">
          <a:extLst>
            <a:ext uri="{FF2B5EF4-FFF2-40B4-BE49-F238E27FC236}">
              <a16:creationId xmlns:a16="http://schemas.microsoft.com/office/drawing/2014/main" xmlns="" id="{00000000-0008-0000-0400-0000FB000000}"/>
            </a:ext>
          </a:extLst>
        </xdr:cNvPr>
        <xdr:cNvCxnSpPr/>
      </xdr:nvCxnSpPr>
      <xdr:spPr>
        <a:xfrm>
          <a:off x="15671800" y="102017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xmlns=""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xmlns=""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127000</xdr:rowOff>
    </xdr:from>
    <xdr:to>
      <xdr:col>78</xdr:col>
      <xdr:colOff>69850</xdr:colOff>
      <xdr:row>59</xdr:row>
      <xdr:rowOff>86178</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4782800" y="100711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127000</xdr:rowOff>
    </xdr:from>
    <xdr:to>
      <xdr:col>73</xdr:col>
      <xdr:colOff>180975</xdr:colOff>
      <xdr:row>60</xdr:row>
      <xdr:rowOff>23585</xdr:rowOff>
    </xdr:to>
    <xdr:cxnSp macro="">
      <xdr:nvCxnSpPr>
        <xdr:cNvPr id="257" name="直線コネクタ 256">
          <a:extLst>
            <a:ext uri="{FF2B5EF4-FFF2-40B4-BE49-F238E27FC236}">
              <a16:creationId xmlns:a16="http://schemas.microsoft.com/office/drawing/2014/main" xmlns="" id="{00000000-0008-0000-0400-000001010000}"/>
            </a:ext>
          </a:extLst>
        </xdr:cNvPr>
        <xdr:cNvCxnSpPr/>
      </xdr:nvCxnSpPr>
      <xdr:spPr>
        <a:xfrm flipV="1">
          <a:off x="13893800" y="10071100"/>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xmlns=""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xmlns=""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53522</xdr:rowOff>
    </xdr:from>
    <xdr:to>
      <xdr:col>69</xdr:col>
      <xdr:colOff>92075</xdr:colOff>
      <xdr:row>60</xdr:row>
      <xdr:rowOff>23585</xdr:rowOff>
    </xdr:to>
    <xdr:cxnSp macro="">
      <xdr:nvCxnSpPr>
        <xdr:cNvPr id="260" name="直線コネクタ 259">
          <a:extLst>
            <a:ext uri="{FF2B5EF4-FFF2-40B4-BE49-F238E27FC236}">
              <a16:creationId xmlns:a16="http://schemas.microsoft.com/office/drawing/2014/main" xmlns="" id="{00000000-0008-0000-0400-000004010000}"/>
            </a:ext>
          </a:extLst>
        </xdr:cNvPr>
        <xdr:cNvCxnSpPr/>
      </xdr:nvCxnSpPr>
      <xdr:spPr>
        <a:xfrm>
          <a:off x="13004800" y="10169072"/>
          <a:ext cx="889000" cy="14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xmlns=""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68035</xdr:rowOff>
    </xdr:from>
    <xdr:to>
      <xdr:col>82</xdr:col>
      <xdr:colOff>158750</xdr:colOff>
      <xdr:row>59</xdr:row>
      <xdr:rowOff>169635</xdr:rowOff>
    </xdr:to>
    <xdr:sp macro="" textlink="">
      <xdr:nvSpPr>
        <xdr:cNvPr id="270" name="楕円 269">
          <a:extLst>
            <a:ext uri="{FF2B5EF4-FFF2-40B4-BE49-F238E27FC236}">
              <a16:creationId xmlns:a16="http://schemas.microsoft.com/office/drawing/2014/main" xmlns="" id="{00000000-0008-0000-0400-00000E010000}"/>
            </a:ext>
          </a:extLst>
        </xdr:cNvPr>
        <xdr:cNvSpPr/>
      </xdr:nvSpPr>
      <xdr:spPr>
        <a:xfrm>
          <a:off x="164592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40112</xdr:rowOff>
    </xdr:from>
    <xdr:ext cx="762000" cy="259045"/>
    <xdr:sp macro="" textlink="">
      <xdr:nvSpPr>
        <xdr:cNvPr id="271" name="その他該当値テキスト">
          <a:extLst>
            <a:ext uri="{FF2B5EF4-FFF2-40B4-BE49-F238E27FC236}">
              <a16:creationId xmlns:a16="http://schemas.microsoft.com/office/drawing/2014/main" xmlns="" id="{00000000-0008-0000-0400-00000F010000}"/>
            </a:ext>
          </a:extLst>
        </xdr:cNvPr>
        <xdr:cNvSpPr txBox="1"/>
      </xdr:nvSpPr>
      <xdr:spPr>
        <a:xfrm>
          <a:off x="165989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35378</xdr:rowOff>
    </xdr:from>
    <xdr:to>
      <xdr:col>78</xdr:col>
      <xdr:colOff>120650</xdr:colOff>
      <xdr:row>59</xdr:row>
      <xdr:rowOff>136978</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5621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121755</xdr:rowOff>
    </xdr:from>
    <xdr:ext cx="7366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5290800" y="1023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76200</xdr:rowOff>
    </xdr:from>
    <xdr:to>
      <xdr:col>74</xdr:col>
      <xdr:colOff>31750</xdr:colOff>
      <xdr:row>59</xdr:row>
      <xdr:rowOff>6350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4732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162577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4401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144235</xdr:rowOff>
    </xdr:from>
    <xdr:to>
      <xdr:col>69</xdr:col>
      <xdr:colOff>142875</xdr:colOff>
      <xdr:row>60</xdr:row>
      <xdr:rowOff>74385</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3843000" y="1025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59162</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3512800" y="1034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2722</xdr:rowOff>
    </xdr:from>
    <xdr:to>
      <xdr:col>65</xdr:col>
      <xdr:colOff>53975</xdr:colOff>
      <xdr:row>59</xdr:row>
      <xdr:rowOff>104322</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2954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89099</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2623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類似団体内平均値とのかい離は、今年度</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ポイントとなり、類似団体内順位も</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位上昇した。しかしながら、清掃施設の更新事業が開始されており、今後はその負担金が増加していることが大きく、支出が大幅に膨らむ予定である。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その他団体への補助金も人件費の増などで増加傾向にあり、必要性の低い補助金は見直し、廃止を行う方針である。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xmlns=""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xmlns=""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xmlns=""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42418</xdr:rowOff>
    </xdr:from>
    <xdr:to>
      <xdr:col>82</xdr:col>
      <xdr:colOff>107950</xdr:colOff>
      <xdr:row>37</xdr:row>
      <xdr:rowOff>65278</xdr:rowOff>
    </xdr:to>
    <xdr:cxnSp macro="">
      <xdr:nvCxnSpPr>
        <xdr:cNvPr id="309" name="直線コネクタ 308">
          <a:extLst>
            <a:ext uri="{FF2B5EF4-FFF2-40B4-BE49-F238E27FC236}">
              <a16:creationId xmlns:a16="http://schemas.microsoft.com/office/drawing/2014/main" xmlns="" id="{00000000-0008-0000-0400-000035010000}"/>
            </a:ext>
          </a:extLst>
        </xdr:cNvPr>
        <xdr:cNvCxnSpPr/>
      </xdr:nvCxnSpPr>
      <xdr:spPr>
        <a:xfrm flipV="1">
          <a:off x="15671800" y="63860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a16="http://schemas.microsoft.com/office/drawing/2014/main" xmlns="" id="{00000000-0008-0000-0400-000036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xmlns=""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19558</xdr:rowOff>
    </xdr:from>
    <xdr:to>
      <xdr:col>78</xdr:col>
      <xdr:colOff>69850</xdr:colOff>
      <xdr:row>37</xdr:row>
      <xdr:rowOff>65278</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4782800" y="636320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19558</xdr:rowOff>
    </xdr:from>
    <xdr:to>
      <xdr:col>73</xdr:col>
      <xdr:colOff>180975</xdr:colOff>
      <xdr:row>37</xdr:row>
      <xdr:rowOff>46990</xdr:rowOff>
    </xdr:to>
    <xdr:cxnSp macro="">
      <xdr:nvCxnSpPr>
        <xdr:cNvPr id="315" name="直線コネクタ 314">
          <a:extLst>
            <a:ext uri="{FF2B5EF4-FFF2-40B4-BE49-F238E27FC236}">
              <a16:creationId xmlns:a16="http://schemas.microsoft.com/office/drawing/2014/main" xmlns="" id="{00000000-0008-0000-0400-00003B010000}"/>
            </a:ext>
          </a:extLst>
        </xdr:cNvPr>
        <xdr:cNvCxnSpPr/>
      </xdr:nvCxnSpPr>
      <xdr:spPr>
        <a:xfrm flipV="1">
          <a:off x="13893800" y="636320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xmlns=""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xmlns=""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37846</xdr:rowOff>
    </xdr:from>
    <xdr:to>
      <xdr:col>69</xdr:col>
      <xdr:colOff>92075</xdr:colOff>
      <xdr:row>37</xdr:row>
      <xdr:rowOff>46990</xdr:rowOff>
    </xdr:to>
    <xdr:cxnSp macro="">
      <xdr:nvCxnSpPr>
        <xdr:cNvPr id="318" name="直線コネクタ 317">
          <a:extLst>
            <a:ext uri="{FF2B5EF4-FFF2-40B4-BE49-F238E27FC236}">
              <a16:creationId xmlns:a16="http://schemas.microsoft.com/office/drawing/2014/main" xmlns="" id="{00000000-0008-0000-0400-00003E010000}"/>
            </a:ext>
          </a:extLst>
        </xdr:cNvPr>
        <xdr:cNvCxnSpPr/>
      </xdr:nvCxnSpPr>
      <xdr:spPr>
        <a:xfrm>
          <a:off x="13004800" y="63814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xmlns=""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28" name="楕円 327">
          <a:extLst>
            <a:ext uri="{FF2B5EF4-FFF2-40B4-BE49-F238E27FC236}">
              <a16:creationId xmlns:a16="http://schemas.microsoft.com/office/drawing/2014/main" xmlns="" id="{00000000-0008-0000-0400-000048010000}"/>
            </a:ext>
          </a:extLst>
        </xdr:cNvPr>
        <xdr:cNvSpPr/>
      </xdr:nvSpPr>
      <xdr:spPr>
        <a:xfrm>
          <a:off x="164592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135145</xdr:rowOff>
    </xdr:from>
    <xdr:ext cx="762000" cy="259045"/>
    <xdr:sp macro="" textlink="">
      <xdr:nvSpPr>
        <xdr:cNvPr id="329" name="補助費等該当値テキスト">
          <a:extLst>
            <a:ext uri="{FF2B5EF4-FFF2-40B4-BE49-F238E27FC236}">
              <a16:creationId xmlns:a16="http://schemas.microsoft.com/office/drawing/2014/main" xmlns="" id="{00000000-0008-0000-0400-000049010000}"/>
            </a:ext>
          </a:extLst>
        </xdr:cNvPr>
        <xdr:cNvSpPr txBox="1"/>
      </xdr:nvSpPr>
      <xdr:spPr>
        <a:xfrm>
          <a:off x="165989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14478</xdr:rowOff>
    </xdr:from>
    <xdr:to>
      <xdr:col>78</xdr:col>
      <xdr:colOff>120650</xdr:colOff>
      <xdr:row>37</xdr:row>
      <xdr:rowOff>116078</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5621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100855</xdr:rowOff>
    </xdr:from>
    <xdr:ext cx="7366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5290800" y="6444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140208</xdr:rowOff>
    </xdr:from>
    <xdr:to>
      <xdr:col>74</xdr:col>
      <xdr:colOff>31750</xdr:colOff>
      <xdr:row>37</xdr:row>
      <xdr:rowOff>70358</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4732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167640</xdr:rowOff>
    </xdr:from>
    <xdr:to>
      <xdr:col>69</xdr:col>
      <xdr:colOff>142875</xdr:colOff>
      <xdr:row>37</xdr:row>
      <xdr:rowOff>97790</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3843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82567</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3512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158496</xdr:rowOff>
    </xdr:from>
    <xdr:to>
      <xdr:col>65</xdr:col>
      <xdr:colOff>53975</xdr:colOff>
      <xdr:row>37</xdr:row>
      <xdr:rowOff>88646</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2954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73423</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xmlns=""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年度は前年度から横ばいで、類似団体平均と比較し、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ポイント下回っており、低い水準を維持している。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しかしながら、今後は小中学校の長寿命化工事や増築工事の大規模事業が控えており、公共施設等個別施設計画に基づく、事業費の抑制や新規の地方債発行の平準化を図り、財政の健全化に努めていく。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xmlns=""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xmlns=""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xmlns=""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xdr:rowOff>
    </xdr:from>
    <xdr:to>
      <xdr:col>24</xdr:col>
      <xdr:colOff>25400</xdr:colOff>
      <xdr:row>76</xdr:row>
      <xdr:rowOff>12700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a:off x="3987800" y="13042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xmlns=""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xmlns=""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138430</xdr:rowOff>
    </xdr:from>
    <xdr:to>
      <xdr:col>19</xdr:col>
      <xdr:colOff>187325</xdr:colOff>
      <xdr:row>76</xdr:row>
      <xdr:rowOff>12700</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3098800" y="129971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xmlns=""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138430</xdr:rowOff>
    </xdr:from>
    <xdr:to>
      <xdr:col>15</xdr:col>
      <xdr:colOff>98425</xdr:colOff>
      <xdr:row>76</xdr:row>
      <xdr:rowOff>21844</xdr:rowOff>
    </xdr:to>
    <xdr:cxnSp macro="">
      <xdr:nvCxnSpPr>
        <xdr:cNvPr id="373" name="直線コネクタ 372">
          <a:extLst>
            <a:ext uri="{FF2B5EF4-FFF2-40B4-BE49-F238E27FC236}">
              <a16:creationId xmlns:a16="http://schemas.microsoft.com/office/drawing/2014/main" xmlns="" id="{00000000-0008-0000-0400-000075010000}"/>
            </a:ext>
          </a:extLst>
        </xdr:cNvPr>
        <xdr:cNvCxnSpPr/>
      </xdr:nvCxnSpPr>
      <xdr:spPr>
        <a:xfrm flipV="1">
          <a:off x="2209800" y="1299718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170435</xdr:rowOff>
    </xdr:from>
    <xdr:to>
      <xdr:col>11</xdr:col>
      <xdr:colOff>9525</xdr:colOff>
      <xdr:row>76</xdr:row>
      <xdr:rowOff>21844</xdr:rowOff>
    </xdr:to>
    <xdr:cxnSp macro="">
      <xdr:nvCxnSpPr>
        <xdr:cNvPr id="376" name="直線コネクタ 375">
          <a:extLst>
            <a:ext uri="{FF2B5EF4-FFF2-40B4-BE49-F238E27FC236}">
              <a16:creationId xmlns:a16="http://schemas.microsoft.com/office/drawing/2014/main" xmlns="" id="{00000000-0008-0000-0400-000078010000}"/>
            </a:ext>
          </a:extLst>
        </xdr:cNvPr>
        <xdr:cNvCxnSpPr/>
      </xdr:nvCxnSpPr>
      <xdr:spPr>
        <a:xfrm>
          <a:off x="1320800" y="1302918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xmlns=""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xmlns=""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133350</xdr:rowOff>
    </xdr:from>
    <xdr:to>
      <xdr:col>24</xdr:col>
      <xdr:colOff>76200</xdr:colOff>
      <xdr:row>76</xdr:row>
      <xdr:rowOff>63500</xdr:rowOff>
    </xdr:to>
    <xdr:sp macro="" textlink="">
      <xdr:nvSpPr>
        <xdr:cNvPr id="386" name="楕円 385">
          <a:extLst>
            <a:ext uri="{FF2B5EF4-FFF2-40B4-BE49-F238E27FC236}">
              <a16:creationId xmlns:a16="http://schemas.microsoft.com/office/drawing/2014/main" xmlns="" id="{00000000-0008-0000-0400-000082010000}"/>
            </a:ext>
          </a:extLst>
        </xdr:cNvPr>
        <xdr:cNvSpPr/>
      </xdr:nvSpPr>
      <xdr:spPr>
        <a:xfrm>
          <a:off x="47752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149877</xdr:rowOff>
    </xdr:from>
    <xdr:ext cx="762000" cy="259045"/>
    <xdr:sp macro="" textlink="">
      <xdr:nvSpPr>
        <xdr:cNvPr id="387" name="公債費該当値テキスト">
          <a:extLst>
            <a:ext uri="{FF2B5EF4-FFF2-40B4-BE49-F238E27FC236}">
              <a16:creationId xmlns:a16="http://schemas.microsoft.com/office/drawing/2014/main" xmlns="" id="{00000000-0008-0000-0400-000083010000}"/>
            </a:ext>
          </a:extLst>
        </xdr:cNvPr>
        <xdr:cNvSpPr txBox="1"/>
      </xdr:nvSpPr>
      <xdr:spPr>
        <a:xfrm>
          <a:off x="49149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133350</xdr:rowOff>
    </xdr:from>
    <xdr:to>
      <xdr:col>20</xdr:col>
      <xdr:colOff>38100</xdr:colOff>
      <xdr:row>76</xdr:row>
      <xdr:rowOff>63500</xdr:rowOff>
    </xdr:to>
    <xdr:sp macro="" textlink="">
      <xdr:nvSpPr>
        <xdr:cNvPr id="388" name="楕円 387">
          <a:extLst>
            <a:ext uri="{FF2B5EF4-FFF2-40B4-BE49-F238E27FC236}">
              <a16:creationId xmlns:a16="http://schemas.microsoft.com/office/drawing/2014/main" xmlns="" id="{00000000-0008-0000-0400-000084010000}"/>
            </a:ext>
          </a:extLst>
        </xdr:cNvPr>
        <xdr:cNvSpPr/>
      </xdr:nvSpPr>
      <xdr:spPr>
        <a:xfrm>
          <a:off x="3937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73677</xdr:rowOff>
    </xdr:from>
    <xdr:ext cx="7366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3606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87630</xdr:rowOff>
    </xdr:from>
    <xdr:to>
      <xdr:col>15</xdr:col>
      <xdr:colOff>149225</xdr:colOff>
      <xdr:row>76</xdr:row>
      <xdr:rowOff>17780</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3048000" y="1294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27957</xdr:rowOff>
    </xdr:from>
    <xdr:ext cx="762000" cy="259045"/>
    <xdr:sp macro="" textlink="">
      <xdr:nvSpPr>
        <xdr:cNvPr id="391" name="テキスト ボックス 390">
          <a:extLst>
            <a:ext uri="{FF2B5EF4-FFF2-40B4-BE49-F238E27FC236}">
              <a16:creationId xmlns:a16="http://schemas.microsoft.com/office/drawing/2014/main" xmlns="" id="{00000000-0008-0000-0400-000087010000}"/>
            </a:ext>
          </a:extLst>
        </xdr:cNvPr>
        <xdr:cNvSpPr txBox="1"/>
      </xdr:nvSpPr>
      <xdr:spPr>
        <a:xfrm>
          <a:off x="2717800" y="1271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142494</xdr:rowOff>
    </xdr:from>
    <xdr:to>
      <xdr:col>11</xdr:col>
      <xdr:colOff>60325</xdr:colOff>
      <xdr:row>76</xdr:row>
      <xdr:rowOff>72644</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2159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82821</xdr:rowOff>
    </xdr:from>
    <xdr:ext cx="7620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1828800" y="1277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1270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前年度と比較し、</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ポイント上昇した。令和元年度以降、類似団体平均を上回り続けており、令和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3.6</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ポイント上回っている。主な要因は、物件費、扶助費、補助費等、繰出金の増加であり、財政を圧迫している。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各種委託料や補助金の見直しを行うことはもとより、各特別会計への繰出金を減らすべく各利用料金や保険料の改定、税収を含めた自主財源の確保を主目標とし、財政の健全化を図っていく。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xmlns=""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xmlns=""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xmlns=""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xmlns=""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xmlns=""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xmlns=""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xmlns=""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168148</xdr:rowOff>
    </xdr:from>
    <xdr:to>
      <xdr:col>82</xdr:col>
      <xdr:colOff>107950</xdr:colOff>
      <xdr:row>79</xdr:row>
      <xdr:rowOff>28702</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5671800" y="13541248"/>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xmlns=""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xmlns=""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170435</xdr:rowOff>
    </xdr:from>
    <xdr:to>
      <xdr:col>78</xdr:col>
      <xdr:colOff>69850</xdr:colOff>
      <xdr:row>78</xdr:row>
      <xdr:rowOff>168148</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4782800" y="13372085"/>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xmlns=""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170435</xdr:rowOff>
    </xdr:from>
    <xdr:to>
      <xdr:col>73</xdr:col>
      <xdr:colOff>180975</xdr:colOff>
      <xdr:row>79</xdr:row>
      <xdr:rowOff>60706</xdr:rowOff>
    </xdr:to>
    <xdr:cxnSp macro="">
      <xdr:nvCxnSpPr>
        <xdr:cNvPr id="432" name="直線コネクタ 431">
          <a:extLst>
            <a:ext uri="{FF2B5EF4-FFF2-40B4-BE49-F238E27FC236}">
              <a16:creationId xmlns:a16="http://schemas.microsoft.com/office/drawing/2014/main" xmlns="" id="{00000000-0008-0000-0400-0000B0010000}"/>
            </a:ext>
          </a:extLst>
        </xdr:cNvPr>
        <xdr:cNvCxnSpPr/>
      </xdr:nvCxnSpPr>
      <xdr:spPr>
        <a:xfrm flipV="1">
          <a:off x="13893800" y="13372085"/>
          <a:ext cx="889000" cy="23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10413</xdr:rowOff>
    </xdr:from>
    <xdr:to>
      <xdr:col>69</xdr:col>
      <xdr:colOff>92075</xdr:colOff>
      <xdr:row>79</xdr:row>
      <xdr:rowOff>60706</xdr:rowOff>
    </xdr:to>
    <xdr:cxnSp macro="">
      <xdr:nvCxnSpPr>
        <xdr:cNvPr id="435" name="直線コネクタ 434">
          <a:extLst>
            <a:ext uri="{FF2B5EF4-FFF2-40B4-BE49-F238E27FC236}">
              <a16:creationId xmlns:a16="http://schemas.microsoft.com/office/drawing/2014/main" xmlns="" id="{00000000-0008-0000-0400-0000B3010000}"/>
            </a:ext>
          </a:extLst>
        </xdr:cNvPr>
        <xdr:cNvCxnSpPr/>
      </xdr:nvCxnSpPr>
      <xdr:spPr>
        <a:xfrm>
          <a:off x="13004800" y="135549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xmlns=""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xmlns=""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149352</xdr:rowOff>
    </xdr:from>
    <xdr:to>
      <xdr:col>82</xdr:col>
      <xdr:colOff>158750</xdr:colOff>
      <xdr:row>79</xdr:row>
      <xdr:rowOff>79502</xdr:rowOff>
    </xdr:to>
    <xdr:sp macro="" textlink="">
      <xdr:nvSpPr>
        <xdr:cNvPr id="445" name="楕円 444">
          <a:extLst>
            <a:ext uri="{FF2B5EF4-FFF2-40B4-BE49-F238E27FC236}">
              <a16:creationId xmlns:a16="http://schemas.microsoft.com/office/drawing/2014/main" xmlns="" id="{00000000-0008-0000-0400-0000BD010000}"/>
            </a:ext>
          </a:extLst>
        </xdr:cNvPr>
        <xdr:cNvSpPr/>
      </xdr:nvSpPr>
      <xdr:spPr>
        <a:xfrm>
          <a:off x="16459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121429</xdr:rowOff>
    </xdr:from>
    <xdr:ext cx="762000" cy="259045"/>
    <xdr:sp macro="" textlink="">
      <xdr:nvSpPr>
        <xdr:cNvPr id="446" name="公債費以外該当値テキスト">
          <a:extLst>
            <a:ext uri="{FF2B5EF4-FFF2-40B4-BE49-F238E27FC236}">
              <a16:creationId xmlns:a16="http://schemas.microsoft.com/office/drawing/2014/main" xmlns="" id="{00000000-0008-0000-0400-0000BE010000}"/>
            </a:ext>
          </a:extLst>
        </xdr:cNvPr>
        <xdr:cNvSpPr txBox="1"/>
      </xdr:nvSpPr>
      <xdr:spPr>
        <a:xfrm>
          <a:off x="16598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117348</xdr:rowOff>
    </xdr:from>
    <xdr:to>
      <xdr:col>78</xdr:col>
      <xdr:colOff>120650</xdr:colOff>
      <xdr:row>79</xdr:row>
      <xdr:rowOff>47498</xdr:rowOff>
    </xdr:to>
    <xdr:sp macro="" textlink="">
      <xdr:nvSpPr>
        <xdr:cNvPr id="447" name="楕円 446">
          <a:extLst>
            <a:ext uri="{FF2B5EF4-FFF2-40B4-BE49-F238E27FC236}">
              <a16:creationId xmlns:a16="http://schemas.microsoft.com/office/drawing/2014/main" xmlns="" id="{00000000-0008-0000-0400-0000BF010000}"/>
            </a:ext>
          </a:extLst>
        </xdr:cNvPr>
        <xdr:cNvSpPr/>
      </xdr:nvSpPr>
      <xdr:spPr>
        <a:xfrm>
          <a:off x="15621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32275</xdr:rowOff>
    </xdr:from>
    <xdr:ext cx="7366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5290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119635</xdr:rowOff>
    </xdr:from>
    <xdr:to>
      <xdr:col>74</xdr:col>
      <xdr:colOff>31750</xdr:colOff>
      <xdr:row>78</xdr:row>
      <xdr:rowOff>49785</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4732000" y="1332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34562</xdr:rowOff>
    </xdr:from>
    <xdr:ext cx="762000" cy="259045"/>
    <xdr:sp macro="" textlink="">
      <xdr:nvSpPr>
        <xdr:cNvPr id="450" name="テキスト ボックス 449">
          <a:extLst>
            <a:ext uri="{FF2B5EF4-FFF2-40B4-BE49-F238E27FC236}">
              <a16:creationId xmlns:a16="http://schemas.microsoft.com/office/drawing/2014/main" xmlns="" id="{00000000-0008-0000-0400-0000C2010000}"/>
            </a:ext>
          </a:extLst>
        </xdr:cNvPr>
        <xdr:cNvSpPr txBox="1"/>
      </xdr:nvSpPr>
      <xdr:spPr>
        <a:xfrm>
          <a:off x="14401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9906</xdr:rowOff>
    </xdr:from>
    <xdr:to>
      <xdr:col>69</xdr:col>
      <xdr:colOff>142875</xdr:colOff>
      <xdr:row>79</xdr:row>
      <xdr:rowOff>111506</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3843000" y="1355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96283</xdr:rowOff>
    </xdr:from>
    <xdr:ext cx="7620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35128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131063</xdr:rowOff>
    </xdr:from>
    <xdr:to>
      <xdr:col>65</xdr:col>
      <xdr:colOff>53975</xdr:colOff>
      <xdr:row>79</xdr:row>
      <xdr:rowOff>61213</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2954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45990</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2623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福岡県須恵町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xmlns=""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xmlns=""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xmlns=""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xmlns=""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131577</xdr:rowOff>
    </xdr:from>
    <xdr:to>
      <xdr:col>29</xdr:col>
      <xdr:colOff>127000</xdr:colOff>
      <xdr:row>19</xdr:row>
      <xdr:rowOff>164024</xdr:rowOff>
    </xdr:to>
    <xdr:cxnSp macro="">
      <xdr:nvCxnSpPr>
        <xdr:cNvPr id="54" name="直線コネクタ 53">
          <a:extLst>
            <a:ext uri="{FF2B5EF4-FFF2-40B4-BE49-F238E27FC236}">
              <a16:creationId xmlns:a16="http://schemas.microsoft.com/office/drawing/2014/main" xmlns="" id="{00000000-0008-0000-0500-000036000000}"/>
            </a:ext>
          </a:extLst>
        </xdr:cNvPr>
        <xdr:cNvCxnSpPr/>
      </xdr:nvCxnSpPr>
      <xdr:spPr bwMode="auto">
        <a:xfrm flipV="1">
          <a:off x="5003800" y="3436752"/>
          <a:ext cx="647700" cy="324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131551</xdr:rowOff>
    </xdr:from>
    <xdr:ext cx="762000" cy="259045"/>
    <xdr:sp macro="" textlink="">
      <xdr:nvSpPr>
        <xdr:cNvPr id="55" name="人口1人当たり決算額の推移平均値テキスト130">
          <a:extLst>
            <a:ext uri="{FF2B5EF4-FFF2-40B4-BE49-F238E27FC236}">
              <a16:creationId xmlns:a16="http://schemas.microsoft.com/office/drawing/2014/main" xmlns="" id="{00000000-0008-0000-0500-000037000000}"/>
            </a:ext>
          </a:extLst>
        </xdr:cNvPr>
        <xdr:cNvSpPr txBox="1"/>
      </xdr:nvSpPr>
      <xdr:spPr>
        <a:xfrm>
          <a:off x="5740400" y="2922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xmlns=""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95858</xdr:rowOff>
    </xdr:from>
    <xdr:to>
      <xdr:col>26</xdr:col>
      <xdr:colOff>50800</xdr:colOff>
      <xdr:row>19</xdr:row>
      <xdr:rowOff>164024</xdr:rowOff>
    </xdr:to>
    <xdr:cxnSp macro="">
      <xdr:nvCxnSpPr>
        <xdr:cNvPr id="57" name="直線コネクタ 56">
          <a:extLst>
            <a:ext uri="{FF2B5EF4-FFF2-40B4-BE49-F238E27FC236}">
              <a16:creationId xmlns:a16="http://schemas.microsoft.com/office/drawing/2014/main" xmlns="" id="{00000000-0008-0000-0500-000039000000}"/>
            </a:ext>
          </a:extLst>
        </xdr:cNvPr>
        <xdr:cNvCxnSpPr/>
      </xdr:nvCxnSpPr>
      <xdr:spPr bwMode="auto">
        <a:xfrm>
          <a:off x="4305300" y="3401033"/>
          <a:ext cx="698500" cy="681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xmlns=""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93456</xdr:rowOff>
    </xdr:from>
    <xdr:ext cx="736600" cy="259045"/>
    <xdr:sp macro="" textlink="">
      <xdr:nvSpPr>
        <xdr:cNvPr id="59" name="テキスト ボックス 58">
          <a:extLst>
            <a:ext uri="{FF2B5EF4-FFF2-40B4-BE49-F238E27FC236}">
              <a16:creationId xmlns:a16="http://schemas.microsoft.com/office/drawing/2014/main" xmlns="" id="{00000000-0008-0000-0500-00003B000000}"/>
            </a:ext>
          </a:extLst>
        </xdr:cNvPr>
        <xdr:cNvSpPr txBox="1"/>
      </xdr:nvSpPr>
      <xdr:spPr>
        <a:xfrm>
          <a:off x="4622800" y="288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95858</xdr:rowOff>
    </xdr:from>
    <xdr:to>
      <xdr:col>22</xdr:col>
      <xdr:colOff>114300</xdr:colOff>
      <xdr:row>19</xdr:row>
      <xdr:rowOff>112089</xdr:rowOff>
    </xdr:to>
    <xdr:cxnSp macro="">
      <xdr:nvCxnSpPr>
        <xdr:cNvPr id="60" name="直線コネクタ 59">
          <a:extLst>
            <a:ext uri="{FF2B5EF4-FFF2-40B4-BE49-F238E27FC236}">
              <a16:creationId xmlns:a16="http://schemas.microsoft.com/office/drawing/2014/main" xmlns="" id="{00000000-0008-0000-0500-00003C000000}"/>
            </a:ext>
          </a:extLst>
        </xdr:cNvPr>
        <xdr:cNvCxnSpPr/>
      </xdr:nvCxnSpPr>
      <xdr:spPr bwMode="auto">
        <a:xfrm flipV="1">
          <a:off x="3606800" y="3401033"/>
          <a:ext cx="698500" cy="16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xmlns=""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107414</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3924300" y="289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112089</xdr:rowOff>
    </xdr:from>
    <xdr:to>
      <xdr:col>18</xdr:col>
      <xdr:colOff>177800</xdr:colOff>
      <xdr:row>19</xdr:row>
      <xdr:rowOff>161452</xdr:rowOff>
    </xdr:to>
    <xdr:cxnSp macro="">
      <xdr:nvCxnSpPr>
        <xdr:cNvPr id="63" name="直線コネクタ 62">
          <a:extLst>
            <a:ext uri="{FF2B5EF4-FFF2-40B4-BE49-F238E27FC236}">
              <a16:creationId xmlns:a16="http://schemas.microsoft.com/office/drawing/2014/main" xmlns="" id="{00000000-0008-0000-0500-00003F000000}"/>
            </a:ext>
          </a:extLst>
        </xdr:cNvPr>
        <xdr:cNvCxnSpPr/>
      </xdr:nvCxnSpPr>
      <xdr:spPr bwMode="auto">
        <a:xfrm flipV="1">
          <a:off x="2908300" y="3417264"/>
          <a:ext cx="698500" cy="493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xmlns=""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131203</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3225800" y="292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xmlns=""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145434</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2527300" y="2936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80777</xdr:rowOff>
    </xdr:from>
    <xdr:to>
      <xdr:col>29</xdr:col>
      <xdr:colOff>177800</xdr:colOff>
      <xdr:row>20</xdr:row>
      <xdr:rowOff>10927</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5600700" y="33859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160804</xdr:rowOff>
    </xdr:from>
    <xdr:ext cx="762000" cy="259045"/>
    <xdr:sp macro="" textlink="">
      <xdr:nvSpPr>
        <xdr:cNvPr id="74" name="人口1人当たり決算額の推移該当値テキスト130">
          <a:extLst>
            <a:ext uri="{FF2B5EF4-FFF2-40B4-BE49-F238E27FC236}">
              <a16:creationId xmlns:a16="http://schemas.microsoft.com/office/drawing/2014/main" xmlns="" id="{00000000-0008-0000-0500-00004A000000}"/>
            </a:ext>
          </a:extLst>
        </xdr:cNvPr>
        <xdr:cNvSpPr txBox="1"/>
      </xdr:nvSpPr>
      <xdr:spPr>
        <a:xfrm>
          <a:off x="5740400" y="32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19</xdr:row>
      <xdr:rowOff>113224</xdr:rowOff>
    </xdr:from>
    <xdr:to>
      <xdr:col>26</xdr:col>
      <xdr:colOff>101600</xdr:colOff>
      <xdr:row>20</xdr:row>
      <xdr:rowOff>43374</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4953000" y="3418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28151</xdr:rowOff>
    </xdr:from>
    <xdr:ext cx="7366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4622800" y="35047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45058</xdr:rowOff>
    </xdr:from>
    <xdr:to>
      <xdr:col>22</xdr:col>
      <xdr:colOff>165100</xdr:colOff>
      <xdr:row>19</xdr:row>
      <xdr:rowOff>146658</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4254500" y="33502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131435</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924300" y="3436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61289</xdr:rowOff>
    </xdr:from>
    <xdr:to>
      <xdr:col>19</xdr:col>
      <xdr:colOff>38100</xdr:colOff>
      <xdr:row>19</xdr:row>
      <xdr:rowOff>162889</xdr:rowOff>
    </xdr:to>
    <xdr:sp macro="" textlink="">
      <xdr:nvSpPr>
        <xdr:cNvPr id="79" name="楕円 78">
          <a:extLst>
            <a:ext uri="{FF2B5EF4-FFF2-40B4-BE49-F238E27FC236}">
              <a16:creationId xmlns:a16="http://schemas.microsoft.com/office/drawing/2014/main" xmlns="" id="{00000000-0008-0000-0500-00004F000000}"/>
            </a:ext>
          </a:extLst>
        </xdr:cNvPr>
        <xdr:cNvSpPr/>
      </xdr:nvSpPr>
      <xdr:spPr bwMode="auto">
        <a:xfrm>
          <a:off x="3556000" y="3366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147666</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3225800" y="3452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110652</xdr:rowOff>
    </xdr:from>
    <xdr:to>
      <xdr:col>15</xdr:col>
      <xdr:colOff>101600</xdr:colOff>
      <xdr:row>20</xdr:row>
      <xdr:rowOff>40802</xdr:rowOff>
    </xdr:to>
    <xdr:sp macro="" textlink="">
      <xdr:nvSpPr>
        <xdr:cNvPr id="81" name="楕円 80">
          <a:extLst>
            <a:ext uri="{FF2B5EF4-FFF2-40B4-BE49-F238E27FC236}">
              <a16:creationId xmlns:a16="http://schemas.microsoft.com/office/drawing/2014/main" xmlns="" id="{00000000-0008-0000-0500-000051000000}"/>
            </a:ext>
          </a:extLst>
        </xdr:cNvPr>
        <xdr:cNvSpPr/>
      </xdr:nvSpPr>
      <xdr:spPr bwMode="auto">
        <a:xfrm>
          <a:off x="2857500" y="3415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25579</xdr:rowOff>
    </xdr:from>
    <xdr:ext cx="762000" cy="259045"/>
    <xdr:sp macro="" textlink="">
      <xdr:nvSpPr>
        <xdr:cNvPr id="82" name="テキスト ボックス 81">
          <a:extLst>
            <a:ext uri="{FF2B5EF4-FFF2-40B4-BE49-F238E27FC236}">
              <a16:creationId xmlns:a16="http://schemas.microsoft.com/office/drawing/2014/main" xmlns="" id="{00000000-0008-0000-0500-000052000000}"/>
            </a:ext>
          </a:extLst>
        </xdr:cNvPr>
        <xdr:cNvSpPr txBox="1"/>
      </xdr:nvSpPr>
      <xdr:spPr>
        <a:xfrm>
          <a:off x="2527300" y="350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xmlns=""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xmlns=""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xmlns=""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xmlns=""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xmlns=""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xmlns=""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xmlns=""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xmlns=""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xmlns=""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xmlns=""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xmlns=""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xmlns=""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318015</xdr:rowOff>
    </xdr:from>
    <xdr:to>
      <xdr:col>29</xdr:col>
      <xdr:colOff>127000</xdr:colOff>
      <xdr:row>35</xdr:row>
      <xdr:rowOff>323310</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5003800" y="6928365"/>
          <a:ext cx="647700" cy="52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xmlns=""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318015</xdr:rowOff>
    </xdr:from>
    <xdr:to>
      <xdr:col>26</xdr:col>
      <xdr:colOff>50800</xdr:colOff>
      <xdr:row>35</xdr:row>
      <xdr:rowOff>331825</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flipV="1">
          <a:off x="4305300" y="6928365"/>
          <a:ext cx="698500" cy="13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293897</xdr:rowOff>
    </xdr:from>
    <xdr:to>
      <xdr:col>22</xdr:col>
      <xdr:colOff>114300</xdr:colOff>
      <xdr:row>35</xdr:row>
      <xdr:rowOff>331825</xdr:rowOff>
    </xdr:to>
    <xdr:cxnSp macro="">
      <xdr:nvCxnSpPr>
        <xdr:cNvPr id="121" name="直線コネクタ 120">
          <a:extLst>
            <a:ext uri="{FF2B5EF4-FFF2-40B4-BE49-F238E27FC236}">
              <a16:creationId xmlns:a16="http://schemas.microsoft.com/office/drawing/2014/main" xmlns="" id="{00000000-0008-0000-0500-000079000000}"/>
            </a:ext>
          </a:extLst>
        </xdr:cNvPr>
        <xdr:cNvCxnSpPr/>
      </xdr:nvCxnSpPr>
      <xdr:spPr bwMode="auto">
        <a:xfrm>
          <a:off x="3606800" y="6904247"/>
          <a:ext cx="698500" cy="37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xmlns=""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293897</xdr:rowOff>
    </xdr:from>
    <xdr:to>
      <xdr:col>18</xdr:col>
      <xdr:colOff>177800</xdr:colOff>
      <xdr:row>35</xdr:row>
      <xdr:rowOff>326034</xdr:rowOff>
    </xdr:to>
    <xdr:cxnSp macro="">
      <xdr:nvCxnSpPr>
        <xdr:cNvPr id="124" name="直線コネクタ 123">
          <a:extLst>
            <a:ext uri="{FF2B5EF4-FFF2-40B4-BE49-F238E27FC236}">
              <a16:creationId xmlns:a16="http://schemas.microsoft.com/office/drawing/2014/main" xmlns="" id="{00000000-0008-0000-0500-00007C000000}"/>
            </a:ext>
          </a:extLst>
        </xdr:cNvPr>
        <xdr:cNvCxnSpPr/>
      </xdr:nvCxnSpPr>
      <xdr:spPr bwMode="auto">
        <a:xfrm flipV="1">
          <a:off x="2908300" y="6904247"/>
          <a:ext cx="698500" cy="321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15663</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225800" y="696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xmlns=""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272510</xdr:rowOff>
    </xdr:from>
    <xdr:to>
      <xdr:col>29</xdr:col>
      <xdr:colOff>177800</xdr:colOff>
      <xdr:row>36</xdr:row>
      <xdr:rowOff>31210</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5600700" y="68828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244587</xdr:rowOff>
    </xdr:from>
    <xdr:ext cx="762000" cy="259045"/>
    <xdr:sp macro="" textlink="">
      <xdr:nvSpPr>
        <xdr:cNvPr id="135" name="人口1人当たり決算額の推移該当値テキスト445">
          <a:extLst>
            <a:ext uri="{FF2B5EF4-FFF2-40B4-BE49-F238E27FC236}">
              <a16:creationId xmlns:a16="http://schemas.microsoft.com/office/drawing/2014/main" xmlns="" id="{00000000-0008-0000-0500-000087000000}"/>
            </a:ext>
          </a:extLst>
        </xdr:cNvPr>
        <xdr:cNvSpPr txBox="1"/>
      </xdr:nvSpPr>
      <xdr:spPr>
        <a:xfrm>
          <a:off x="5740400" y="685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267215</xdr:rowOff>
    </xdr:from>
    <xdr:to>
      <xdr:col>26</xdr:col>
      <xdr:colOff>101600</xdr:colOff>
      <xdr:row>36</xdr:row>
      <xdr:rowOff>25915</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953000" y="68775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10692</xdr:rowOff>
    </xdr:from>
    <xdr:ext cx="7366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4622800" y="69639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281025</xdr:rowOff>
    </xdr:from>
    <xdr:to>
      <xdr:col>22</xdr:col>
      <xdr:colOff>165100</xdr:colOff>
      <xdr:row>36</xdr:row>
      <xdr:rowOff>39725</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4254500" y="68913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24502</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924300" y="697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243097</xdr:rowOff>
    </xdr:from>
    <xdr:to>
      <xdr:col>19</xdr:col>
      <xdr:colOff>38100</xdr:colOff>
      <xdr:row>36</xdr:row>
      <xdr:rowOff>1797</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3556000" y="6853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11974</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3225800" y="6622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275234</xdr:rowOff>
    </xdr:from>
    <xdr:to>
      <xdr:col>15</xdr:col>
      <xdr:colOff>101600</xdr:colOff>
      <xdr:row>36</xdr:row>
      <xdr:rowOff>33934</xdr:rowOff>
    </xdr:to>
    <xdr:sp macro="" textlink="">
      <xdr:nvSpPr>
        <xdr:cNvPr id="142" name="楕円 141">
          <a:extLst>
            <a:ext uri="{FF2B5EF4-FFF2-40B4-BE49-F238E27FC236}">
              <a16:creationId xmlns:a16="http://schemas.microsoft.com/office/drawing/2014/main" xmlns="" id="{00000000-0008-0000-0500-00008E000000}"/>
            </a:ext>
          </a:extLst>
        </xdr:cNvPr>
        <xdr:cNvSpPr/>
      </xdr:nvSpPr>
      <xdr:spPr bwMode="auto">
        <a:xfrm>
          <a:off x="2857500" y="6885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18711</xdr:rowOff>
    </xdr:from>
    <xdr:ext cx="762000" cy="259045"/>
    <xdr:sp macro="" textlink="">
      <xdr:nvSpPr>
        <xdr:cNvPr id="143" name="テキスト ボックス 142">
          <a:extLst>
            <a:ext uri="{FF2B5EF4-FFF2-40B4-BE49-F238E27FC236}">
              <a16:creationId xmlns:a16="http://schemas.microsoft.com/office/drawing/2014/main" xmlns="" id="{00000000-0008-0000-0500-00008F000000}"/>
            </a:ext>
          </a:extLst>
        </xdr:cNvPr>
        <xdr:cNvSpPr txBox="1"/>
      </xdr:nvSpPr>
      <xdr:spPr>
        <a:xfrm>
          <a:off x="2527300" y="69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福岡県須恵町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29,300
28,904
16.31
12,160,096
11,871,896
287,992
6,318,026
7,412,579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xmlns=""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xmlns=""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xmlns=""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xmlns=""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xmlns=""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159654</xdr:rowOff>
    </xdr:from>
    <xdr:to>
      <xdr:col>24</xdr:col>
      <xdr:colOff>63500</xdr:colOff>
      <xdr:row>39</xdr:row>
      <xdr:rowOff>10900</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3797300" y="6674754"/>
          <a:ext cx="838200" cy="2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140385</xdr:rowOff>
    </xdr:from>
    <xdr:ext cx="534377" cy="259045"/>
    <xdr:sp macro="" textlink="">
      <xdr:nvSpPr>
        <xdr:cNvPr id="64" name="人件費平均値テキスト">
          <a:extLst>
            <a:ext uri="{FF2B5EF4-FFF2-40B4-BE49-F238E27FC236}">
              <a16:creationId xmlns:a16="http://schemas.microsoft.com/office/drawing/2014/main" xmlns="" id="{00000000-0008-0000-0600-000040000000}"/>
            </a:ext>
          </a:extLst>
        </xdr:cNvPr>
        <xdr:cNvSpPr txBox="1"/>
      </xdr:nvSpPr>
      <xdr:spPr>
        <a:xfrm>
          <a:off x="4686300" y="614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72998</xdr:rowOff>
    </xdr:from>
    <xdr:to>
      <xdr:col>19</xdr:col>
      <xdr:colOff>177800</xdr:colOff>
      <xdr:row>39</xdr:row>
      <xdr:rowOff>10900</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a:off x="2908300" y="6588098"/>
          <a:ext cx="889000" cy="109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91862</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3530111" y="609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72998</xdr:rowOff>
    </xdr:from>
    <xdr:to>
      <xdr:col>15</xdr:col>
      <xdr:colOff>50800</xdr:colOff>
      <xdr:row>38</xdr:row>
      <xdr:rowOff>96151</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flipV="1">
          <a:off x="2019300" y="6588098"/>
          <a:ext cx="889000" cy="2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99666</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2641111" y="610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96151</xdr:rowOff>
    </xdr:from>
    <xdr:to>
      <xdr:col>10</xdr:col>
      <xdr:colOff>114300</xdr:colOff>
      <xdr:row>39</xdr:row>
      <xdr:rowOff>45565</xdr:rowOff>
    </xdr:to>
    <xdr:cxnSp macro="">
      <xdr:nvCxnSpPr>
        <xdr:cNvPr id="72" name="直線コネクタ 71">
          <a:extLst>
            <a:ext uri="{FF2B5EF4-FFF2-40B4-BE49-F238E27FC236}">
              <a16:creationId xmlns:a16="http://schemas.microsoft.com/office/drawing/2014/main" xmlns="" id="{00000000-0008-0000-0600-000048000000}"/>
            </a:ext>
          </a:extLst>
        </xdr:cNvPr>
        <xdr:cNvCxnSpPr/>
      </xdr:nvCxnSpPr>
      <xdr:spPr>
        <a:xfrm flipV="1">
          <a:off x="1130300" y="6611251"/>
          <a:ext cx="889000" cy="120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122429</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1752111" y="612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xmlns=""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62601</xdr:rowOff>
    </xdr:from>
    <xdr:ext cx="534377"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863111" y="623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108854</xdr:rowOff>
    </xdr:from>
    <xdr:to>
      <xdr:col>24</xdr:col>
      <xdr:colOff>114300</xdr:colOff>
      <xdr:row>39</xdr:row>
      <xdr:rowOff>39004</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4584700" y="6623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23781</xdr:rowOff>
    </xdr:from>
    <xdr:ext cx="534377" cy="259045"/>
    <xdr:sp macro="" textlink="">
      <xdr:nvSpPr>
        <xdr:cNvPr id="83" name="人件費該当値テキスト">
          <a:extLst>
            <a:ext uri="{FF2B5EF4-FFF2-40B4-BE49-F238E27FC236}">
              <a16:creationId xmlns:a16="http://schemas.microsoft.com/office/drawing/2014/main" xmlns="" id="{00000000-0008-0000-0600-000053000000}"/>
            </a:ext>
          </a:extLst>
        </xdr:cNvPr>
        <xdr:cNvSpPr txBox="1"/>
      </xdr:nvSpPr>
      <xdr:spPr>
        <a:xfrm>
          <a:off x="4686300" y="6538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131550</xdr:rowOff>
    </xdr:from>
    <xdr:to>
      <xdr:col>20</xdr:col>
      <xdr:colOff>38100</xdr:colOff>
      <xdr:row>39</xdr:row>
      <xdr:rowOff>61700</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3746500" y="6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52827</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3530111" y="6739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22198</xdr:rowOff>
    </xdr:from>
    <xdr:to>
      <xdr:col>15</xdr:col>
      <xdr:colOff>101600</xdr:colOff>
      <xdr:row>38</xdr:row>
      <xdr:rowOff>123798</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2857500" y="653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114925</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2641111" y="6630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45351</xdr:rowOff>
    </xdr:from>
    <xdr:to>
      <xdr:col>10</xdr:col>
      <xdr:colOff>165100</xdr:colOff>
      <xdr:row>38</xdr:row>
      <xdr:rowOff>146951</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968500" y="65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138078</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1752111" y="6653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166215</xdr:rowOff>
    </xdr:from>
    <xdr:to>
      <xdr:col>6</xdr:col>
      <xdr:colOff>38100</xdr:colOff>
      <xdr:row>39</xdr:row>
      <xdr:rowOff>96365</xdr:rowOff>
    </xdr:to>
    <xdr:sp macro="" textlink="">
      <xdr:nvSpPr>
        <xdr:cNvPr id="90" name="楕円 89">
          <a:extLst>
            <a:ext uri="{FF2B5EF4-FFF2-40B4-BE49-F238E27FC236}">
              <a16:creationId xmlns:a16="http://schemas.microsoft.com/office/drawing/2014/main" xmlns="" id="{00000000-0008-0000-0600-00005A000000}"/>
            </a:ext>
          </a:extLst>
        </xdr:cNvPr>
        <xdr:cNvSpPr/>
      </xdr:nvSpPr>
      <xdr:spPr>
        <a:xfrm>
          <a:off x="1079500" y="668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87492</xdr:rowOff>
    </xdr:from>
    <xdr:ext cx="534377" cy="259045"/>
    <xdr:sp macro="" textlink="">
      <xdr:nvSpPr>
        <xdr:cNvPr id="91" name="テキスト ボックス 90">
          <a:extLst>
            <a:ext uri="{FF2B5EF4-FFF2-40B4-BE49-F238E27FC236}">
              <a16:creationId xmlns:a16="http://schemas.microsoft.com/office/drawing/2014/main" xmlns="" id="{00000000-0008-0000-0600-00005B000000}"/>
            </a:ext>
          </a:extLst>
        </xdr:cNvPr>
        <xdr:cNvSpPr txBox="1"/>
      </xdr:nvSpPr>
      <xdr:spPr>
        <a:xfrm>
          <a:off x="863111" y="677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xmlns=""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xmlns=""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xmlns=""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xmlns=""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xmlns=""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xmlns=""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112958</xdr:rowOff>
    </xdr:from>
    <xdr:to>
      <xdr:col>24</xdr:col>
      <xdr:colOff>63500</xdr:colOff>
      <xdr:row>56</xdr:row>
      <xdr:rowOff>134876</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a:off x="3797300" y="9714158"/>
          <a:ext cx="838200" cy="2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83114</xdr:rowOff>
    </xdr:from>
    <xdr:ext cx="534377" cy="259045"/>
    <xdr:sp macro="" textlink="">
      <xdr:nvSpPr>
        <xdr:cNvPr id="119" name="物件費平均値テキスト">
          <a:extLst>
            <a:ext uri="{FF2B5EF4-FFF2-40B4-BE49-F238E27FC236}">
              <a16:creationId xmlns:a16="http://schemas.microsoft.com/office/drawing/2014/main" xmlns="" id="{00000000-0008-0000-0600-000077000000}"/>
            </a:ext>
          </a:extLst>
        </xdr:cNvPr>
        <xdr:cNvSpPr txBox="1"/>
      </xdr:nvSpPr>
      <xdr:spPr>
        <a:xfrm>
          <a:off x="4686300" y="9684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112958</xdr:rowOff>
    </xdr:from>
    <xdr:to>
      <xdr:col>19</xdr:col>
      <xdr:colOff>177800</xdr:colOff>
      <xdr:row>56</xdr:row>
      <xdr:rowOff>113247</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2908300" y="9714158"/>
          <a:ext cx="889000" cy="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15490</xdr:rowOff>
    </xdr:from>
    <xdr:ext cx="534377"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3530111" y="9788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110585</xdr:rowOff>
    </xdr:from>
    <xdr:to>
      <xdr:col>15</xdr:col>
      <xdr:colOff>50800</xdr:colOff>
      <xdr:row>56</xdr:row>
      <xdr:rowOff>113247</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a:off x="2019300" y="9711785"/>
          <a:ext cx="889000" cy="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37244</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2641111" y="980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110585</xdr:rowOff>
    </xdr:from>
    <xdr:to>
      <xdr:col>10</xdr:col>
      <xdr:colOff>114300</xdr:colOff>
      <xdr:row>57</xdr:row>
      <xdr:rowOff>35285</xdr:rowOff>
    </xdr:to>
    <xdr:cxnSp macro="">
      <xdr:nvCxnSpPr>
        <xdr:cNvPr id="127" name="直線コネクタ 126">
          <a:extLst>
            <a:ext uri="{FF2B5EF4-FFF2-40B4-BE49-F238E27FC236}">
              <a16:creationId xmlns:a16="http://schemas.microsoft.com/office/drawing/2014/main" xmlns="" id="{00000000-0008-0000-0600-00007F000000}"/>
            </a:ext>
          </a:extLst>
        </xdr:cNvPr>
        <xdr:cNvCxnSpPr/>
      </xdr:nvCxnSpPr>
      <xdr:spPr>
        <a:xfrm flipV="1">
          <a:off x="1130300" y="9711785"/>
          <a:ext cx="889000" cy="9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xmlns=""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62929</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1752111" y="9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xmlns=""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84076</xdr:rowOff>
    </xdr:from>
    <xdr:to>
      <xdr:col>24</xdr:col>
      <xdr:colOff>114300</xdr:colOff>
      <xdr:row>57</xdr:row>
      <xdr:rowOff>14226</xdr:rowOff>
    </xdr:to>
    <xdr:sp macro="" textlink="">
      <xdr:nvSpPr>
        <xdr:cNvPr id="137" name="楕円 136">
          <a:extLst>
            <a:ext uri="{FF2B5EF4-FFF2-40B4-BE49-F238E27FC236}">
              <a16:creationId xmlns:a16="http://schemas.microsoft.com/office/drawing/2014/main" xmlns="" id="{00000000-0008-0000-0600-000089000000}"/>
            </a:ext>
          </a:extLst>
        </xdr:cNvPr>
        <xdr:cNvSpPr/>
      </xdr:nvSpPr>
      <xdr:spPr>
        <a:xfrm>
          <a:off x="4584700" y="968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106953</xdr:rowOff>
    </xdr:from>
    <xdr:ext cx="534377" cy="259045"/>
    <xdr:sp macro="" textlink="">
      <xdr:nvSpPr>
        <xdr:cNvPr id="138" name="物件費該当値テキスト">
          <a:extLst>
            <a:ext uri="{FF2B5EF4-FFF2-40B4-BE49-F238E27FC236}">
              <a16:creationId xmlns:a16="http://schemas.microsoft.com/office/drawing/2014/main" xmlns="" id="{00000000-0008-0000-0600-00008A000000}"/>
            </a:ext>
          </a:extLst>
        </xdr:cNvPr>
        <xdr:cNvSpPr txBox="1"/>
      </xdr:nvSpPr>
      <xdr:spPr>
        <a:xfrm>
          <a:off x="4686300" y="953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62158</xdr:rowOff>
    </xdr:from>
    <xdr:to>
      <xdr:col>20</xdr:col>
      <xdr:colOff>38100</xdr:colOff>
      <xdr:row>56</xdr:row>
      <xdr:rowOff>163758</xdr:rowOff>
    </xdr:to>
    <xdr:sp macro="" textlink="">
      <xdr:nvSpPr>
        <xdr:cNvPr id="139" name="楕円 138">
          <a:extLst>
            <a:ext uri="{FF2B5EF4-FFF2-40B4-BE49-F238E27FC236}">
              <a16:creationId xmlns:a16="http://schemas.microsoft.com/office/drawing/2014/main" xmlns="" id="{00000000-0008-0000-0600-00008B000000}"/>
            </a:ext>
          </a:extLst>
        </xdr:cNvPr>
        <xdr:cNvSpPr/>
      </xdr:nvSpPr>
      <xdr:spPr>
        <a:xfrm>
          <a:off x="3746500" y="9663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8835</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3530111" y="9438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62447</xdr:rowOff>
    </xdr:from>
    <xdr:to>
      <xdr:col>15</xdr:col>
      <xdr:colOff>101600</xdr:colOff>
      <xdr:row>56</xdr:row>
      <xdr:rowOff>164047</xdr:rowOff>
    </xdr:to>
    <xdr:sp macro="" textlink="">
      <xdr:nvSpPr>
        <xdr:cNvPr id="141" name="楕円 140">
          <a:extLst>
            <a:ext uri="{FF2B5EF4-FFF2-40B4-BE49-F238E27FC236}">
              <a16:creationId xmlns:a16="http://schemas.microsoft.com/office/drawing/2014/main" xmlns="" id="{00000000-0008-0000-0600-00008D000000}"/>
            </a:ext>
          </a:extLst>
        </xdr:cNvPr>
        <xdr:cNvSpPr/>
      </xdr:nvSpPr>
      <xdr:spPr>
        <a:xfrm>
          <a:off x="2857500" y="966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9124</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2641111" y="943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59785</xdr:rowOff>
    </xdr:from>
    <xdr:to>
      <xdr:col>10</xdr:col>
      <xdr:colOff>165100</xdr:colOff>
      <xdr:row>56</xdr:row>
      <xdr:rowOff>161385</xdr:rowOff>
    </xdr:to>
    <xdr:sp macro="" textlink="">
      <xdr:nvSpPr>
        <xdr:cNvPr id="143" name="楕円 142">
          <a:extLst>
            <a:ext uri="{FF2B5EF4-FFF2-40B4-BE49-F238E27FC236}">
              <a16:creationId xmlns:a16="http://schemas.microsoft.com/office/drawing/2014/main" xmlns="" id="{00000000-0008-0000-0600-00008F000000}"/>
            </a:ext>
          </a:extLst>
        </xdr:cNvPr>
        <xdr:cNvSpPr/>
      </xdr:nvSpPr>
      <xdr:spPr>
        <a:xfrm>
          <a:off x="1968500" y="966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6462</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1752111" y="9436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155935</xdr:rowOff>
    </xdr:from>
    <xdr:to>
      <xdr:col>6</xdr:col>
      <xdr:colOff>38100</xdr:colOff>
      <xdr:row>57</xdr:row>
      <xdr:rowOff>86085</xdr:rowOff>
    </xdr:to>
    <xdr:sp macro="" textlink="">
      <xdr:nvSpPr>
        <xdr:cNvPr id="145" name="楕円 144">
          <a:extLst>
            <a:ext uri="{FF2B5EF4-FFF2-40B4-BE49-F238E27FC236}">
              <a16:creationId xmlns:a16="http://schemas.microsoft.com/office/drawing/2014/main" xmlns="" id="{00000000-0008-0000-0600-000091000000}"/>
            </a:ext>
          </a:extLst>
        </xdr:cNvPr>
        <xdr:cNvSpPr/>
      </xdr:nvSpPr>
      <xdr:spPr>
        <a:xfrm>
          <a:off x="1079500" y="975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77212</xdr:rowOff>
    </xdr:from>
    <xdr:ext cx="534377" cy="259045"/>
    <xdr:sp macro="" textlink="">
      <xdr:nvSpPr>
        <xdr:cNvPr id="146" name="テキスト ボックス 145">
          <a:extLst>
            <a:ext uri="{FF2B5EF4-FFF2-40B4-BE49-F238E27FC236}">
              <a16:creationId xmlns:a16="http://schemas.microsoft.com/office/drawing/2014/main" xmlns="" id="{00000000-0008-0000-0600-000092000000}"/>
            </a:ext>
          </a:extLst>
        </xdr:cNvPr>
        <xdr:cNvSpPr txBox="1"/>
      </xdr:nvSpPr>
      <xdr:spPr>
        <a:xfrm>
          <a:off x="863111" y="984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xmlns=""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xmlns=""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xmlns=""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xmlns=""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54890</xdr:rowOff>
    </xdr:from>
    <xdr:to>
      <xdr:col>24</xdr:col>
      <xdr:colOff>63500</xdr:colOff>
      <xdr:row>78</xdr:row>
      <xdr:rowOff>57953</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3797300" y="13427990"/>
          <a:ext cx="838200" cy="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xmlns=""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xmlns=""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27640</xdr:rowOff>
    </xdr:from>
    <xdr:to>
      <xdr:col>19</xdr:col>
      <xdr:colOff>177800</xdr:colOff>
      <xdr:row>78</xdr:row>
      <xdr:rowOff>57953</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a:off x="2908300" y="13400740"/>
          <a:ext cx="889000" cy="30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27640</xdr:rowOff>
    </xdr:from>
    <xdr:to>
      <xdr:col>15</xdr:col>
      <xdr:colOff>50800</xdr:colOff>
      <xdr:row>78</xdr:row>
      <xdr:rowOff>42179</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2019300" y="13400740"/>
          <a:ext cx="889000" cy="1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41081</xdr:rowOff>
    </xdr:from>
    <xdr:to>
      <xdr:col>10</xdr:col>
      <xdr:colOff>114300</xdr:colOff>
      <xdr:row>78</xdr:row>
      <xdr:rowOff>42179</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a:off x="1130300" y="13414181"/>
          <a:ext cx="889000" cy="1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xmlns=""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xmlns=""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4090</xdr:rowOff>
    </xdr:from>
    <xdr:to>
      <xdr:col>24</xdr:col>
      <xdr:colOff>114300</xdr:colOff>
      <xdr:row>78</xdr:row>
      <xdr:rowOff>105690</xdr:rowOff>
    </xdr:to>
    <xdr:sp macro="" textlink="">
      <xdr:nvSpPr>
        <xdr:cNvPr id="192" name="楕円 191">
          <a:extLst>
            <a:ext uri="{FF2B5EF4-FFF2-40B4-BE49-F238E27FC236}">
              <a16:creationId xmlns:a16="http://schemas.microsoft.com/office/drawing/2014/main" xmlns="" id="{00000000-0008-0000-0600-0000C0000000}"/>
            </a:ext>
          </a:extLst>
        </xdr:cNvPr>
        <xdr:cNvSpPr/>
      </xdr:nvSpPr>
      <xdr:spPr>
        <a:xfrm>
          <a:off x="4584700" y="13377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90467</xdr:rowOff>
    </xdr:from>
    <xdr:ext cx="469744" cy="259045"/>
    <xdr:sp macro="" textlink="">
      <xdr:nvSpPr>
        <xdr:cNvPr id="193" name="維持補修費該当値テキスト">
          <a:extLst>
            <a:ext uri="{FF2B5EF4-FFF2-40B4-BE49-F238E27FC236}">
              <a16:creationId xmlns:a16="http://schemas.microsoft.com/office/drawing/2014/main" xmlns="" id="{00000000-0008-0000-0600-0000C1000000}"/>
            </a:ext>
          </a:extLst>
        </xdr:cNvPr>
        <xdr:cNvSpPr txBox="1"/>
      </xdr:nvSpPr>
      <xdr:spPr>
        <a:xfrm>
          <a:off x="4686300" y="13292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7153</xdr:rowOff>
    </xdr:from>
    <xdr:to>
      <xdr:col>20</xdr:col>
      <xdr:colOff>38100</xdr:colOff>
      <xdr:row>78</xdr:row>
      <xdr:rowOff>108753</xdr:rowOff>
    </xdr:to>
    <xdr:sp macro="" textlink="">
      <xdr:nvSpPr>
        <xdr:cNvPr id="194" name="楕円 193">
          <a:extLst>
            <a:ext uri="{FF2B5EF4-FFF2-40B4-BE49-F238E27FC236}">
              <a16:creationId xmlns:a16="http://schemas.microsoft.com/office/drawing/2014/main" xmlns="" id="{00000000-0008-0000-0600-0000C2000000}"/>
            </a:ext>
          </a:extLst>
        </xdr:cNvPr>
        <xdr:cNvSpPr/>
      </xdr:nvSpPr>
      <xdr:spPr>
        <a:xfrm>
          <a:off x="3746500" y="13380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99880</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562428" y="1347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148290</xdr:rowOff>
    </xdr:from>
    <xdr:to>
      <xdr:col>15</xdr:col>
      <xdr:colOff>101600</xdr:colOff>
      <xdr:row>78</xdr:row>
      <xdr:rowOff>78440</xdr:rowOff>
    </xdr:to>
    <xdr:sp macro="" textlink="">
      <xdr:nvSpPr>
        <xdr:cNvPr id="196" name="楕円 195">
          <a:extLst>
            <a:ext uri="{FF2B5EF4-FFF2-40B4-BE49-F238E27FC236}">
              <a16:creationId xmlns:a16="http://schemas.microsoft.com/office/drawing/2014/main" xmlns="" id="{00000000-0008-0000-0600-0000C4000000}"/>
            </a:ext>
          </a:extLst>
        </xdr:cNvPr>
        <xdr:cNvSpPr/>
      </xdr:nvSpPr>
      <xdr:spPr>
        <a:xfrm>
          <a:off x="2857500" y="1334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69567</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2673428" y="13442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162829</xdr:rowOff>
    </xdr:from>
    <xdr:to>
      <xdr:col>10</xdr:col>
      <xdr:colOff>165100</xdr:colOff>
      <xdr:row>78</xdr:row>
      <xdr:rowOff>92979</xdr:rowOff>
    </xdr:to>
    <xdr:sp macro="" textlink="">
      <xdr:nvSpPr>
        <xdr:cNvPr id="198" name="楕円 197">
          <a:extLst>
            <a:ext uri="{FF2B5EF4-FFF2-40B4-BE49-F238E27FC236}">
              <a16:creationId xmlns:a16="http://schemas.microsoft.com/office/drawing/2014/main" xmlns="" id="{00000000-0008-0000-0600-0000C6000000}"/>
            </a:ext>
          </a:extLst>
        </xdr:cNvPr>
        <xdr:cNvSpPr/>
      </xdr:nvSpPr>
      <xdr:spPr>
        <a:xfrm>
          <a:off x="1968500" y="13364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84106</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1784428" y="1345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161731</xdr:rowOff>
    </xdr:from>
    <xdr:to>
      <xdr:col>6</xdr:col>
      <xdr:colOff>38100</xdr:colOff>
      <xdr:row>78</xdr:row>
      <xdr:rowOff>91881</xdr:rowOff>
    </xdr:to>
    <xdr:sp macro="" textlink="">
      <xdr:nvSpPr>
        <xdr:cNvPr id="200" name="楕円 199">
          <a:extLst>
            <a:ext uri="{FF2B5EF4-FFF2-40B4-BE49-F238E27FC236}">
              <a16:creationId xmlns:a16="http://schemas.microsoft.com/office/drawing/2014/main" xmlns="" id="{00000000-0008-0000-0600-0000C8000000}"/>
            </a:ext>
          </a:extLst>
        </xdr:cNvPr>
        <xdr:cNvSpPr/>
      </xdr:nvSpPr>
      <xdr:spPr>
        <a:xfrm>
          <a:off x="1079500" y="1336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83008</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895428" y="13456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159804</xdr:rowOff>
    </xdr:from>
    <xdr:to>
      <xdr:col>24</xdr:col>
      <xdr:colOff>62865</xdr:colOff>
      <xdr:row>99</xdr:row>
      <xdr:rowOff>106414</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590304"/>
          <a:ext cx="1270" cy="1489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110241</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708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106414</xdr:rowOff>
    </xdr:from>
    <xdr:to>
      <xdr:col>24</xdr:col>
      <xdr:colOff>152400</xdr:colOff>
      <xdr:row>99</xdr:row>
      <xdr:rowOff>106414</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70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106481</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36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159804</xdr:rowOff>
    </xdr:from>
    <xdr:to>
      <xdr:col>24</xdr:col>
      <xdr:colOff>152400</xdr:colOff>
      <xdr:row>90</xdr:row>
      <xdr:rowOff>159804</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590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116154</xdr:rowOff>
    </xdr:from>
    <xdr:to>
      <xdr:col>24</xdr:col>
      <xdr:colOff>63500</xdr:colOff>
      <xdr:row>96</xdr:row>
      <xdr:rowOff>87313</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3797300" y="16403904"/>
          <a:ext cx="838200" cy="142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11192</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470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32765</xdr:rowOff>
    </xdr:from>
    <xdr:to>
      <xdr:col>24</xdr:col>
      <xdr:colOff>114300</xdr:colOff>
      <xdr:row>96</xdr:row>
      <xdr:rowOff>134365</xdr:rowOff>
    </xdr:to>
    <xdr:sp macro="" textlink="">
      <xdr:nvSpPr>
        <xdr:cNvPr id="233" name="フローチャート: 判断 232">
          <a:extLst>
            <a:ext uri="{FF2B5EF4-FFF2-40B4-BE49-F238E27FC236}">
              <a16:creationId xmlns:a16="http://schemas.microsoft.com/office/drawing/2014/main" xmlns="" id="{00000000-0008-0000-0600-0000E9000000}"/>
            </a:ext>
          </a:extLst>
        </xdr:cNvPr>
        <xdr:cNvSpPr/>
      </xdr:nvSpPr>
      <xdr:spPr>
        <a:xfrm>
          <a:off x="4584700" y="164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19723</xdr:rowOff>
    </xdr:from>
    <xdr:to>
      <xdr:col>19</xdr:col>
      <xdr:colOff>177800</xdr:colOff>
      <xdr:row>96</xdr:row>
      <xdr:rowOff>87313</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2908300" y="16478923"/>
          <a:ext cx="889000" cy="67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143320</xdr:rowOff>
    </xdr:from>
    <xdr:to>
      <xdr:col>20</xdr:col>
      <xdr:colOff>38100</xdr:colOff>
      <xdr:row>97</xdr:row>
      <xdr:rowOff>73470</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3746500" y="166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64597</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695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19723</xdr:rowOff>
    </xdr:from>
    <xdr:to>
      <xdr:col>15</xdr:col>
      <xdr:colOff>50800</xdr:colOff>
      <xdr:row>98</xdr:row>
      <xdr:rowOff>139091</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6478923"/>
          <a:ext cx="889000" cy="462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160820</xdr:rowOff>
    </xdr:from>
    <xdr:to>
      <xdr:col>15</xdr:col>
      <xdr:colOff>101600</xdr:colOff>
      <xdr:row>96</xdr:row>
      <xdr:rowOff>90970</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28575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82097</xdr:rowOff>
    </xdr:from>
    <xdr:ext cx="599010"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08795" y="16541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139091</xdr:rowOff>
    </xdr:from>
    <xdr:to>
      <xdr:col>10</xdr:col>
      <xdr:colOff>114300</xdr:colOff>
      <xdr:row>98</xdr:row>
      <xdr:rowOff>151016</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941191"/>
          <a:ext cx="889000" cy="1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134734</xdr:rowOff>
    </xdr:from>
    <xdr:to>
      <xdr:col>10</xdr:col>
      <xdr:colOff>165100</xdr:colOff>
      <xdr:row>98</xdr:row>
      <xdr:rowOff>64884</xdr:rowOff>
    </xdr:to>
    <xdr:sp macro="" textlink="">
      <xdr:nvSpPr>
        <xdr:cNvPr id="241" name="フローチャート: 判断 240">
          <a:extLst>
            <a:ext uri="{FF2B5EF4-FFF2-40B4-BE49-F238E27FC236}">
              <a16:creationId xmlns:a16="http://schemas.microsoft.com/office/drawing/2014/main" xmlns="" id="{00000000-0008-0000-0600-0000F1000000}"/>
            </a:ext>
          </a:extLst>
        </xdr:cNvPr>
        <xdr:cNvSpPr/>
      </xdr:nvSpPr>
      <xdr:spPr>
        <a:xfrm>
          <a:off x="1968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81411</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18593</xdr:rowOff>
    </xdr:from>
    <xdr:to>
      <xdr:col>6</xdr:col>
      <xdr:colOff>38100</xdr:colOff>
      <xdr:row>98</xdr:row>
      <xdr:rowOff>120193</xdr:rowOff>
    </xdr:to>
    <xdr:sp macro="" textlink="">
      <xdr:nvSpPr>
        <xdr:cNvPr id="243" name="フローチャート: 判断 242">
          <a:extLst>
            <a:ext uri="{FF2B5EF4-FFF2-40B4-BE49-F238E27FC236}">
              <a16:creationId xmlns:a16="http://schemas.microsoft.com/office/drawing/2014/main" xmlns="" id="{00000000-0008-0000-0600-0000F3000000}"/>
            </a:ext>
          </a:extLst>
        </xdr:cNvPr>
        <xdr:cNvSpPr/>
      </xdr:nvSpPr>
      <xdr:spPr>
        <a:xfrm>
          <a:off x="1079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136720</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65354</xdr:rowOff>
    </xdr:from>
    <xdr:to>
      <xdr:col>24</xdr:col>
      <xdr:colOff>114300</xdr:colOff>
      <xdr:row>95</xdr:row>
      <xdr:rowOff>166954</xdr:rowOff>
    </xdr:to>
    <xdr:sp macro="" textlink="">
      <xdr:nvSpPr>
        <xdr:cNvPr id="250" name="楕円 249">
          <a:extLst>
            <a:ext uri="{FF2B5EF4-FFF2-40B4-BE49-F238E27FC236}">
              <a16:creationId xmlns:a16="http://schemas.microsoft.com/office/drawing/2014/main" xmlns="" id="{00000000-0008-0000-0600-0000FA000000}"/>
            </a:ext>
          </a:extLst>
        </xdr:cNvPr>
        <xdr:cNvSpPr/>
      </xdr:nvSpPr>
      <xdr:spPr>
        <a:xfrm>
          <a:off x="4584700" y="1635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88231</xdr:rowOff>
    </xdr:from>
    <xdr:ext cx="599010"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6204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36513</xdr:rowOff>
    </xdr:from>
    <xdr:to>
      <xdr:col>20</xdr:col>
      <xdr:colOff>38100</xdr:colOff>
      <xdr:row>96</xdr:row>
      <xdr:rowOff>138113</xdr:rowOff>
    </xdr:to>
    <xdr:sp macro="" textlink="">
      <xdr:nvSpPr>
        <xdr:cNvPr id="252" name="楕円 251">
          <a:extLst>
            <a:ext uri="{FF2B5EF4-FFF2-40B4-BE49-F238E27FC236}">
              <a16:creationId xmlns:a16="http://schemas.microsoft.com/office/drawing/2014/main" xmlns="" id="{00000000-0008-0000-0600-0000FC000000}"/>
            </a:ext>
          </a:extLst>
        </xdr:cNvPr>
        <xdr:cNvSpPr/>
      </xdr:nvSpPr>
      <xdr:spPr>
        <a:xfrm>
          <a:off x="3746500" y="1649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154640</xdr:rowOff>
    </xdr:from>
    <xdr:ext cx="534377"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530111" y="1627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140373</xdr:rowOff>
    </xdr:from>
    <xdr:to>
      <xdr:col>15</xdr:col>
      <xdr:colOff>101600</xdr:colOff>
      <xdr:row>96</xdr:row>
      <xdr:rowOff>70523</xdr:rowOff>
    </xdr:to>
    <xdr:sp macro="" textlink="">
      <xdr:nvSpPr>
        <xdr:cNvPr id="254" name="楕円 253">
          <a:extLst>
            <a:ext uri="{FF2B5EF4-FFF2-40B4-BE49-F238E27FC236}">
              <a16:creationId xmlns:a16="http://schemas.microsoft.com/office/drawing/2014/main" xmlns="" id="{00000000-0008-0000-0600-0000FE000000}"/>
            </a:ext>
          </a:extLst>
        </xdr:cNvPr>
        <xdr:cNvSpPr/>
      </xdr:nvSpPr>
      <xdr:spPr>
        <a:xfrm>
          <a:off x="2857500" y="16428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87050</xdr:rowOff>
    </xdr:from>
    <xdr:ext cx="599010"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08795" y="16203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88291</xdr:rowOff>
    </xdr:from>
    <xdr:to>
      <xdr:col>10</xdr:col>
      <xdr:colOff>165100</xdr:colOff>
      <xdr:row>99</xdr:row>
      <xdr:rowOff>18441</xdr:rowOff>
    </xdr:to>
    <xdr:sp macro="" textlink="">
      <xdr:nvSpPr>
        <xdr:cNvPr id="256" name="楕円 255">
          <a:extLst>
            <a:ext uri="{FF2B5EF4-FFF2-40B4-BE49-F238E27FC236}">
              <a16:creationId xmlns:a16="http://schemas.microsoft.com/office/drawing/2014/main" xmlns="" id="{00000000-0008-0000-0600-000000010000}"/>
            </a:ext>
          </a:extLst>
        </xdr:cNvPr>
        <xdr:cNvSpPr/>
      </xdr:nvSpPr>
      <xdr:spPr>
        <a:xfrm>
          <a:off x="1968500" y="1689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9568</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698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100216</xdr:rowOff>
    </xdr:from>
    <xdr:to>
      <xdr:col>6</xdr:col>
      <xdr:colOff>38100</xdr:colOff>
      <xdr:row>99</xdr:row>
      <xdr:rowOff>30366</xdr:rowOff>
    </xdr:to>
    <xdr:sp macro="" textlink="">
      <xdr:nvSpPr>
        <xdr:cNvPr id="258" name="楕円 257">
          <a:extLst>
            <a:ext uri="{FF2B5EF4-FFF2-40B4-BE49-F238E27FC236}">
              <a16:creationId xmlns:a16="http://schemas.microsoft.com/office/drawing/2014/main" xmlns="" id="{00000000-0008-0000-0600-000002010000}"/>
            </a:ext>
          </a:extLst>
        </xdr:cNvPr>
        <xdr:cNvSpPr/>
      </xdr:nvSpPr>
      <xdr:spPr>
        <a:xfrm>
          <a:off x="1079500" y="1690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21493</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699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xmlns=""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xmlns=""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xmlns=""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xmlns=""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xmlns=""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7" name="補助費等最小値テキスト">
          <a:extLst>
            <a:ext uri="{FF2B5EF4-FFF2-40B4-BE49-F238E27FC236}">
              <a16:creationId xmlns:a16="http://schemas.microsoft.com/office/drawing/2014/main" xmlns="" id="{00000000-0008-0000-0600-00001F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89" name="補助費等最大値テキスト">
          <a:extLst>
            <a:ext uri="{FF2B5EF4-FFF2-40B4-BE49-F238E27FC236}">
              <a16:creationId xmlns:a16="http://schemas.microsoft.com/office/drawing/2014/main" xmlns="" id="{00000000-0008-0000-0600-000021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0" name="直線コネクタ 289">
          <a:extLst>
            <a:ext uri="{FF2B5EF4-FFF2-40B4-BE49-F238E27FC236}">
              <a16:creationId xmlns:a16="http://schemas.microsoft.com/office/drawing/2014/main" xmlns="" id="{00000000-0008-0000-0600-000022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74614</xdr:rowOff>
    </xdr:from>
    <xdr:to>
      <xdr:col>55</xdr:col>
      <xdr:colOff>0</xdr:colOff>
      <xdr:row>38</xdr:row>
      <xdr:rowOff>121216</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a:off x="9639300" y="6589714"/>
          <a:ext cx="838200" cy="46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104407</xdr:rowOff>
    </xdr:from>
    <xdr:ext cx="534377" cy="259045"/>
    <xdr:sp macro="" textlink="">
      <xdr:nvSpPr>
        <xdr:cNvPr id="292" name="補助費等平均値テキスト">
          <a:extLst>
            <a:ext uri="{FF2B5EF4-FFF2-40B4-BE49-F238E27FC236}">
              <a16:creationId xmlns:a16="http://schemas.microsoft.com/office/drawing/2014/main" xmlns="" id="{00000000-0008-0000-0600-000024010000}"/>
            </a:ext>
          </a:extLst>
        </xdr:cNvPr>
        <xdr:cNvSpPr txBox="1"/>
      </xdr:nvSpPr>
      <xdr:spPr>
        <a:xfrm>
          <a:off x="10528300" y="6276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3" name="フローチャート: 判断 292">
          <a:extLst>
            <a:ext uri="{FF2B5EF4-FFF2-40B4-BE49-F238E27FC236}">
              <a16:creationId xmlns:a16="http://schemas.microsoft.com/office/drawing/2014/main" xmlns="" id="{00000000-0008-0000-0600-000025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74614</xdr:rowOff>
    </xdr:from>
    <xdr:to>
      <xdr:col>50</xdr:col>
      <xdr:colOff>114300</xdr:colOff>
      <xdr:row>38</xdr:row>
      <xdr:rowOff>144349</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8750300" y="6589714"/>
          <a:ext cx="889000" cy="6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28774</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9372111" y="6200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34239</xdr:rowOff>
    </xdr:from>
    <xdr:to>
      <xdr:col>45</xdr:col>
      <xdr:colOff>177800</xdr:colOff>
      <xdr:row>38</xdr:row>
      <xdr:rowOff>144349</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7861300" y="5520639"/>
          <a:ext cx="889000" cy="113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70912</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8483111" y="624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34239</xdr:rowOff>
    </xdr:from>
    <xdr:to>
      <xdr:col>41</xdr:col>
      <xdr:colOff>50800</xdr:colOff>
      <xdr:row>39</xdr:row>
      <xdr:rowOff>33390</xdr:rowOff>
    </xdr:to>
    <xdr:cxnSp macro="">
      <xdr:nvCxnSpPr>
        <xdr:cNvPr id="300" name="直線コネクタ 299">
          <a:extLst>
            <a:ext uri="{FF2B5EF4-FFF2-40B4-BE49-F238E27FC236}">
              <a16:creationId xmlns:a16="http://schemas.microsoft.com/office/drawing/2014/main" xmlns="" id="{00000000-0008-0000-0600-00002C010000}"/>
            </a:ext>
          </a:extLst>
        </xdr:cNvPr>
        <xdr:cNvCxnSpPr/>
      </xdr:nvCxnSpPr>
      <xdr:spPr>
        <a:xfrm flipV="1">
          <a:off x="6972300" y="5520639"/>
          <a:ext cx="889000" cy="119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1" name="フローチャート: 判断 300">
          <a:extLst>
            <a:ext uri="{FF2B5EF4-FFF2-40B4-BE49-F238E27FC236}">
              <a16:creationId xmlns:a16="http://schemas.microsoft.com/office/drawing/2014/main" xmlns="" id="{00000000-0008-0000-0600-00002D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13120</xdr:rowOff>
    </xdr:from>
    <xdr:ext cx="59901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561795" y="515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3" name="フローチャート: 判断 302">
          <a:extLst>
            <a:ext uri="{FF2B5EF4-FFF2-40B4-BE49-F238E27FC236}">
              <a16:creationId xmlns:a16="http://schemas.microsoft.com/office/drawing/2014/main" xmlns="" id="{00000000-0008-0000-0600-00002F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168655</xdr:rowOff>
    </xdr:from>
    <xdr:ext cx="534377"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05111" y="6340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70416</xdr:rowOff>
    </xdr:from>
    <xdr:to>
      <xdr:col>55</xdr:col>
      <xdr:colOff>50800</xdr:colOff>
      <xdr:row>39</xdr:row>
      <xdr:rowOff>566</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10426700" y="6585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156793</xdr:rowOff>
    </xdr:from>
    <xdr:ext cx="534377" cy="259045"/>
    <xdr:sp macro="" textlink="">
      <xdr:nvSpPr>
        <xdr:cNvPr id="311" name="補助費等該当値テキスト">
          <a:extLst>
            <a:ext uri="{FF2B5EF4-FFF2-40B4-BE49-F238E27FC236}">
              <a16:creationId xmlns:a16="http://schemas.microsoft.com/office/drawing/2014/main" xmlns="" id="{00000000-0008-0000-0600-000037010000}"/>
            </a:ext>
          </a:extLst>
        </xdr:cNvPr>
        <xdr:cNvSpPr txBox="1"/>
      </xdr:nvSpPr>
      <xdr:spPr>
        <a:xfrm>
          <a:off x="10528300" y="6500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23814</xdr:rowOff>
    </xdr:from>
    <xdr:to>
      <xdr:col>50</xdr:col>
      <xdr:colOff>165100</xdr:colOff>
      <xdr:row>38</xdr:row>
      <xdr:rowOff>125414</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9588500" y="653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116541</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9372111" y="663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93549</xdr:rowOff>
    </xdr:from>
    <xdr:to>
      <xdr:col>46</xdr:col>
      <xdr:colOff>38100</xdr:colOff>
      <xdr:row>39</xdr:row>
      <xdr:rowOff>23699</xdr:rowOff>
    </xdr:to>
    <xdr:sp macro="" textlink="">
      <xdr:nvSpPr>
        <xdr:cNvPr id="314" name="楕円 313">
          <a:extLst>
            <a:ext uri="{FF2B5EF4-FFF2-40B4-BE49-F238E27FC236}">
              <a16:creationId xmlns:a16="http://schemas.microsoft.com/office/drawing/2014/main" xmlns="" id="{00000000-0008-0000-0600-00003A010000}"/>
            </a:ext>
          </a:extLst>
        </xdr:cNvPr>
        <xdr:cNvSpPr/>
      </xdr:nvSpPr>
      <xdr:spPr>
        <a:xfrm>
          <a:off x="8699500" y="6608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14826</xdr:rowOff>
    </xdr:from>
    <xdr:ext cx="534377" cy="259045"/>
    <xdr:sp macro="" textlink="">
      <xdr:nvSpPr>
        <xdr:cNvPr id="315" name="テキスト ボックス 314">
          <a:extLst>
            <a:ext uri="{FF2B5EF4-FFF2-40B4-BE49-F238E27FC236}">
              <a16:creationId xmlns:a16="http://schemas.microsoft.com/office/drawing/2014/main" xmlns="" id="{00000000-0008-0000-0600-00003B010000}"/>
            </a:ext>
          </a:extLst>
        </xdr:cNvPr>
        <xdr:cNvSpPr txBox="1"/>
      </xdr:nvSpPr>
      <xdr:spPr>
        <a:xfrm>
          <a:off x="8483111" y="6701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154889</xdr:rowOff>
    </xdr:from>
    <xdr:to>
      <xdr:col>41</xdr:col>
      <xdr:colOff>101600</xdr:colOff>
      <xdr:row>32</xdr:row>
      <xdr:rowOff>85039</xdr:rowOff>
    </xdr:to>
    <xdr:sp macro="" textlink="">
      <xdr:nvSpPr>
        <xdr:cNvPr id="316" name="楕円 315">
          <a:extLst>
            <a:ext uri="{FF2B5EF4-FFF2-40B4-BE49-F238E27FC236}">
              <a16:creationId xmlns:a16="http://schemas.microsoft.com/office/drawing/2014/main" xmlns="" id="{00000000-0008-0000-0600-00003C010000}"/>
            </a:ext>
          </a:extLst>
        </xdr:cNvPr>
        <xdr:cNvSpPr/>
      </xdr:nvSpPr>
      <xdr:spPr>
        <a:xfrm>
          <a:off x="7810500" y="5469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76166</xdr:rowOff>
    </xdr:from>
    <xdr:ext cx="599010" cy="259045"/>
    <xdr:sp macro="" textlink="">
      <xdr:nvSpPr>
        <xdr:cNvPr id="317" name="テキスト ボックス 316">
          <a:extLst>
            <a:ext uri="{FF2B5EF4-FFF2-40B4-BE49-F238E27FC236}">
              <a16:creationId xmlns:a16="http://schemas.microsoft.com/office/drawing/2014/main" xmlns="" id="{00000000-0008-0000-0600-00003D010000}"/>
            </a:ext>
          </a:extLst>
        </xdr:cNvPr>
        <xdr:cNvSpPr txBox="1"/>
      </xdr:nvSpPr>
      <xdr:spPr>
        <a:xfrm>
          <a:off x="7561795" y="5562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154040</xdr:rowOff>
    </xdr:from>
    <xdr:to>
      <xdr:col>36</xdr:col>
      <xdr:colOff>165100</xdr:colOff>
      <xdr:row>39</xdr:row>
      <xdr:rowOff>84190</xdr:rowOff>
    </xdr:to>
    <xdr:sp macro="" textlink="">
      <xdr:nvSpPr>
        <xdr:cNvPr id="318" name="楕円 317">
          <a:extLst>
            <a:ext uri="{FF2B5EF4-FFF2-40B4-BE49-F238E27FC236}">
              <a16:creationId xmlns:a16="http://schemas.microsoft.com/office/drawing/2014/main" xmlns="" id="{00000000-0008-0000-0600-00003E010000}"/>
            </a:ext>
          </a:extLst>
        </xdr:cNvPr>
        <xdr:cNvSpPr/>
      </xdr:nvSpPr>
      <xdr:spPr>
        <a:xfrm>
          <a:off x="6921500" y="666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75317</xdr:rowOff>
    </xdr:from>
    <xdr:ext cx="534377" cy="259045"/>
    <xdr:sp macro="" textlink="">
      <xdr:nvSpPr>
        <xdr:cNvPr id="319" name="テキスト ボックス 318">
          <a:extLst>
            <a:ext uri="{FF2B5EF4-FFF2-40B4-BE49-F238E27FC236}">
              <a16:creationId xmlns:a16="http://schemas.microsoft.com/office/drawing/2014/main" xmlns="" id="{00000000-0008-0000-0600-00003F010000}"/>
            </a:ext>
          </a:extLst>
        </xdr:cNvPr>
        <xdr:cNvSpPr txBox="1"/>
      </xdr:nvSpPr>
      <xdr:spPr>
        <a:xfrm>
          <a:off x="6705111" y="676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xmlns=""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xmlns=""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xmlns=""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a:extLst>
            <a:ext uri="{FF2B5EF4-FFF2-40B4-BE49-F238E27FC236}">
              <a16:creationId xmlns:a16="http://schemas.microsoft.com/office/drawing/2014/main" xmlns="" id="{00000000-0008-0000-0600-000053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a:extLst>
            <a:ext uri="{FF2B5EF4-FFF2-40B4-BE49-F238E27FC236}">
              <a16:creationId xmlns:a16="http://schemas.microsoft.com/office/drawing/2014/main" xmlns="" id="{00000000-0008-0000-0600-000055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a:extLst>
            <a:ext uri="{FF2B5EF4-FFF2-40B4-BE49-F238E27FC236}">
              <a16:creationId xmlns:a16="http://schemas.microsoft.com/office/drawing/2014/main" xmlns="" id="{00000000-0008-0000-06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4" name="普通建設事業費最小値テキスト">
          <a:extLst>
            <a:ext uri="{FF2B5EF4-FFF2-40B4-BE49-F238E27FC236}">
              <a16:creationId xmlns:a16="http://schemas.microsoft.com/office/drawing/2014/main" xmlns="" id="{00000000-0008-0000-0600-000058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6" name="普通建設事業費最大値テキスト">
          <a:extLst>
            <a:ext uri="{FF2B5EF4-FFF2-40B4-BE49-F238E27FC236}">
              <a16:creationId xmlns:a16="http://schemas.microsoft.com/office/drawing/2014/main" xmlns="" id="{00000000-0008-0000-0600-00005A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38506</xdr:rowOff>
    </xdr:from>
    <xdr:to>
      <xdr:col>55</xdr:col>
      <xdr:colOff>0</xdr:colOff>
      <xdr:row>58</xdr:row>
      <xdr:rowOff>9002</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9639300" y="9811156"/>
          <a:ext cx="838200" cy="14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141508</xdr:rowOff>
    </xdr:from>
    <xdr:ext cx="534377" cy="259045"/>
    <xdr:sp macro="" textlink="">
      <xdr:nvSpPr>
        <xdr:cNvPr id="349" name="普通建設事業費平均値テキスト">
          <a:extLst>
            <a:ext uri="{FF2B5EF4-FFF2-40B4-BE49-F238E27FC236}">
              <a16:creationId xmlns:a16="http://schemas.microsoft.com/office/drawing/2014/main" xmlns="" id="{00000000-0008-0000-0600-00005D010000}"/>
            </a:ext>
          </a:extLst>
        </xdr:cNvPr>
        <xdr:cNvSpPr txBox="1"/>
      </xdr:nvSpPr>
      <xdr:spPr>
        <a:xfrm>
          <a:off x="10528300" y="974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9002</xdr:rowOff>
    </xdr:from>
    <xdr:to>
      <xdr:col>50</xdr:col>
      <xdr:colOff>114300</xdr:colOff>
      <xdr:row>58</xdr:row>
      <xdr:rowOff>72850</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8750300" y="9953102"/>
          <a:ext cx="889000" cy="6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123794</xdr:rowOff>
    </xdr:from>
    <xdr:ext cx="534377"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9372111" y="9553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125626</xdr:rowOff>
    </xdr:from>
    <xdr:to>
      <xdr:col>45</xdr:col>
      <xdr:colOff>177800</xdr:colOff>
      <xdr:row>58</xdr:row>
      <xdr:rowOff>72850</xdr:rowOff>
    </xdr:to>
    <xdr:cxnSp macro="">
      <xdr:nvCxnSpPr>
        <xdr:cNvPr id="354" name="直線コネクタ 353">
          <a:extLst>
            <a:ext uri="{FF2B5EF4-FFF2-40B4-BE49-F238E27FC236}">
              <a16:creationId xmlns:a16="http://schemas.microsoft.com/office/drawing/2014/main" xmlns="" id="{00000000-0008-0000-0600-000062010000}"/>
            </a:ext>
          </a:extLst>
        </xdr:cNvPr>
        <xdr:cNvCxnSpPr/>
      </xdr:nvCxnSpPr>
      <xdr:spPr>
        <a:xfrm>
          <a:off x="7861300" y="9898276"/>
          <a:ext cx="889000" cy="11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23274</xdr:rowOff>
    </xdr:from>
    <xdr:to>
      <xdr:col>41</xdr:col>
      <xdr:colOff>50800</xdr:colOff>
      <xdr:row>57</xdr:row>
      <xdr:rowOff>125626</xdr:rowOff>
    </xdr:to>
    <xdr:cxnSp macro="">
      <xdr:nvCxnSpPr>
        <xdr:cNvPr id="357" name="直線コネクタ 356">
          <a:extLst>
            <a:ext uri="{FF2B5EF4-FFF2-40B4-BE49-F238E27FC236}">
              <a16:creationId xmlns:a16="http://schemas.microsoft.com/office/drawing/2014/main" xmlns="" id="{00000000-0008-0000-0600-000065010000}"/>
            </a:ext>
          </a:extLst>
        </xdr:cNvPr>
        <xdr:cNvCxnSpPr/>
      </xdr:nvCxnSpPr>
      <xdr:spPr>
        <a:xfrm>
          <a:off x="6972300" y="9795924"/>
          <a:ext cx="889000" cy="10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58" name="フローチャート: 判断 357">
          <a:extLst>
            <a:ext uri="{FF2B5EF4-FFF2-40B4-BE49-F238E27FC236}">
              <a16:creationId xmlns:a16="http://schemas.microsoft.com/office/drawing/2014/main" xmlns="" id="{00000000-0008-0000-0600-000066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0" name="フローチャート: 判断 359">
          <a:extLst>
            <a:ext uri="{FF2B5EF4-FFF2-40B4-BE49-F238E27FC236}">
              <a16:creationId xmlns:a16="http://schemas.microsoft.com/office/drawing/2014/main" xmlns="" id="{00000000-0008-0000-0600-000068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6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159156</xdr:rowOff>
    </xdr:from>
    <xdr:to>
      <xdr:col>55</xdr:col>
      <xdr:colOff>50800</xdr:colOff>
      <xdr:row>57</xdr:row>
      <xdr:rowOff>89306</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10426700" y="976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10583</xdr:rowOff>
    </xdr:from>
    <xdr:ext cx="534377" cy="259045"/>
    <xdr:sp macro="" textlink="">
      <xdr:nvSpPr>
        <xdr:cNvPr id="368" name="普通建設事業費該当値テキスト">
          <a:extLst>
            <a:ext uri="{FF2B5EF4-FFF2-40B4-BE49-F238E27FC236}">
              <a16:creationId xmlns:a16="http://schemas.microsoft.com/office/drawing/2014/main" xmlns="" id="{00000000-0008-0000-0600-000070010000}"/>
            </a:ext>
          </a:extLst>
        </xdr:cNvPr>
        <xdr:cNvSpPr txBox="1"/>
      </xdr:nvSpPr>
      <xdr:spPr>
        <a:xfrm>
          <a:off x="10528300"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129652</xdr:rowOff>
    </xdr:from>
    <xdr:to>
      <xdr:col>50</xdr:col>
      <xdr:colOff>165100</xdr:colOff>
      <xdr:row>58</xdr:row>
      <xdr:rowOff>59802</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9588500" y="990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50929</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9372111" y="999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22050</xdr:rowOff>
    </xdr:from>
    <xdr:to>
      <xdr:col>46</xdr:col>
      <xdr:colOff>38100</xdr:colOff>
      <xdr:row>58</xdr:row>
      <xdr:rowOff>123650</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8699500" y="996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114777</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8483111" y="1005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74826</xdr:rowOff>
    </xdr:from>
    <xdr:to>
      <xdr:col>41</xdr:col>
      <xdr:colOff>101600</xdr:colOff>
      <xdr:row>58</xdr:row>
      <xdr:rowOff>4976</xdr:rowOff>
    </xdr:to>
    <xdr:sp macro="" textlink="">
      <xdr:nvSpPr>
        <xdr:cNvPr id="373" name="楕円 372">
          <a:extLst>
            <a:ext uri="{FF2B5EF4-FFF2-40B4-BE49-F238E27FC236}">
              <a16:creationId xmlns:a16="http://schemas.microsoft.com/office/drawing/2014/main" xmlns="" id="{00000000-0008-0000-0600-000075010000}"/>
            </a:ext>
          </a:extLst>
        </xdr:cNvPr>
        <xdr:cNvSpPr/>
      </xdr:nvSpPr>
      <xdr:spPr>
        <a:xfrm>
          <a:off x="7810500" y="9847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167553</xdr:rowOff>
    </xdr:from>
    <xdr:ext cx="534377" cy="259045"/>
    <xdr:sp macro="" textlink="">
      <xdr:nvSpPr>
        <xdr:cNvPr id="374" name="テキスト ボックス 373">
          <a:extLst>
            <a:ext uri="{FF2B5EF4-FFF2-40B4-BE49-F238E27FC236}">
              <a16:creationId xmlns:a16="http://schemas.microsoft.com/office/drawing/2014/main" xmlns="" id="{00000000-0008-0000-0600-000076010000}"/>
            </a:ext>
          </a:extLst>
        </xdr:cNvPr>
        <xdr:cNvSpPr txBox="1"/>
      </xdr:nvSpPr>
      <xdr:spPr>
        <a:xfrm>
          <a:off x="7594111" y="9940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143924</xdr:rowOff>
    </xdr:from>
    <xdr:to>
      <xdr:col>36</xdr:col>
      <xdr:colOff>165100</xdr:colOff>
      <xdr:row>57</xdr:row>
      <xdr:rowOff>74074</xdr:rowOff>
    </xdr:to>
    <xdr:sp macro="" textlink="">
      <xdr:nvSpPr>
        <xdr:cNvPr id="375" name="楕円 374">
          <a:extLst>
            <a:ext uri="{FF2B5EF4-FFF2-40B4-BE49-F238E27FC236}">
              <a16:creationId xmlns:a16="http://schemas.microsoft.com/office/drawing/2014/main" xmlns="" id="{00000000-0008-0000-0600-000077010000}"/>
            </a:ext>
          </a:extLst>
        </xdr:cNvPr>
        <xdr:cNvSpPr/>
      </xdr:nvSpPr>
      <xdr:spPr>
        <a:xfrm>
          <a:off x="6921500" y="974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65201</xdr:rowOff>
    </xdr:from>
    <xdr:ext cx="534377" cy="259045"/>
    <xdr:sp macro="" textlink="">
      <xdr:nvSpPr>
        <xdr:cNvPr id="376" name="テキスト ボックス 375">
          <a:extLst>
            <a:ext uri="{FF2B5EF4-FFF2-40B4-BE49-F238E27FC236}">
              <a16:creationId xmlns:a16="http://schemas.microsoft.com/office/drawing/2014/main" xmlns="" id="{00000000-0008-0000-0600-000078010000}"/>
            </a:ext>
          </a:extLst>
        </xdr:cNvPr>
        <xdr:cNvSpPr txBox="1"/>
      </xdr:nvSpPr>
      <xdr:spPr>
        <a:xfrm>
          <a:off x="6705111" y="98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xmlns="" id="{00000000-0008-0000-06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xmlns="" id="{00000000-0008-0000-06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xmlns="" id="{00000000-0008-0000-06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xmlns="" id="{00000000-0008-0000-06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xmlns="" id="{00000000-0008-0000-06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xmlns="" id="{00000000-0008-0000-06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xmlns="" id="{00000000-0008-0000-06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xmlns="" id="{00000000-0008-0000-06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xmlns=""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xmlns=""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a:extLst>
            <a:ext uri="{FF2B5EF4-FFF2-40B4-BE49-F238E27FC236}">
              <a16:creationId xmlns:a16="http://schemas.microsoft.com/office/drawing/2014/main" xmlns="" id="{00000000-0008-0000-0600-000091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3" name="普通建設事業費 （ うち新規整備　）最大値テキスト">
          <a:extLst>
            <a:ext uri="{FF2B5EF4-FFF2-40B4-BE49-F238E27FC236}">
              <a16:creationId xmlns:a16="http://schemas.microsoft.com/office/drawing/2014/main" xmlns="" id="{00000000-0008-0000-0600-000093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4" name="直線コネクタ 403">
          <a:extLst>
            <a:ext uri="{FF2B5EF4-FFF2-40B4-BE49-F238E27FC236}">
              <a16:creationId xmlns:a16="http://schemas.microsoft.com/office/drawing/2014/main" xmlns="" id="{00000000-0008-0000-0600-000094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158198</xdr:rowOff>
    </xdr:from>
    <xdr:to>
      <xdr:col>55</xdr:col>
      <xdr:colOff>0</xdr:colOff>
      <xdr:row>79</xdr:row>
      <xdr:rowOff>38697</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a:off x="9639300" y="13531298"/>
          <a:ext cx="838200" cy="51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24509</xdr:rowOff>
    </xdr:from>
    <xdr:ext cx="469744" cy="259045"/>
    <xdr:sp macro="" textlink="">
      <xdr:nvSpPr>
        <xdr:cNvPr id="406" name="普通建設事業費 （ うち新規整備　）平均値テキスト">
          <a:extLst>
            <a:ext uri="{FF2B5EF4-FFF2-40B4-BE49-F238E27FC236}">
              <a16:creationId xmlns:a16="http://schemas.microsoft.com/office/drawing/2014/main" xmlns="" id="{00000000-0008-0000-0600-000096010000}"/>
            </a:ext>
          </a:extLst>
        </xdr:cNvPr>
        <xdr:cNvSpPr txBox="1"/>
      </xdr:nvSpPr>
      <xdr:spPr>
        <a:xfrm>
          <a:off x="10528300" y="13226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158198</xdr:rowOff>
    </xdr:from>
    <xdr:to>
      <xdr:col>50</xdr:col>
      <xdr:colOff>114300</xdr:colOff>
      <xdr:row>79</xdr:row>
      <xdr:rowOff>35020</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8750300" y="13531298"/>
          <a:ext cx="889000" cy="48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89298</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9372111" y="131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30925</xdr:rowOff>
    </xdr:from>
    <xdr:to>
      <xdr:col>45</xdr:col>
      <xdr:colOff>177800</xdr:colOff>
      <xdr:row>79</xdr:row>
      <xdr:rowOff>35020</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7861300" y="13575475"/>
          <a:ext cx="889000" cy="4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62971</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483111" y="13093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14008</xdr:rowOff>
    </xdr:from>
    <xdr:to>
      <xdr:col>41</xdr:col>
      <xdr:colOff>50800</xdr:colOff>
      <xdr:row>79</xdr:row>
      <xdr:rowOff>30925</xdr:rowOff>
    </xdr:to>
    <xdr:cxnSp macro="">
      <xdr:nvCxnSpPr>
        <xdr:cNvPr id="414" name="直線コネクタ 413">
          <a:extLst>
            <a:ext uri="{FF2B5EF4-FFF2-40B4-BE49-F238E27FC236}">
              <a16:creationId xmlns:a16="http://schemas.microsoft.com/office/drawing/2014/main" xmlns="" id="{00000000-0008-0000-0600-00009E010000}"/>
            </a:ext>
          </a:extLst>
        </xdr:cNvPr>
        <xdr:cNvCxnSpPr/>
      </xdr:nvCxnSpPr>
      <xdr:spPr>
        <a:xfrm>
          <a:off x="6972300" y="13558558"/>
          <a:ext cx="8890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5" name="フローチャート: 判断 414">
          <a:extLst>
            <a:ext uri="{FF2B5EF4-FFF2-40B4-BE49-F238E27FC236}">
              <a16:creationId xmlns:a16="http://schemas.microsoft.com/office/drawing/2014/main" xmlns="" id="{00000000-0008-0000-0600-00009F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7" name="フローチャート: 判断 416">
          <a:extLst>
            <a:ext uri="{FF2B5EF4-FFF2-40B4-BE49-F238E27FC236}">
              <a16:creationId xmlns:a16="http://schemas.microsoft.com/office/drawing/2014/main" xmlns="" id="{00000000-0008-0000-0600-0000A1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159347</xdr:rowOff>
    </xdr:from>
    <xdr:to>
      <xdr:col>55</xdr:col>
      <xdr:colOff>50800</xdr:colOff>
      <xdr:row>79</xdr:row>
      <xdr:rowOff>89497</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10426700" y="1353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74274</xdr:rowOff>
    </xdr:from>
    <xdr:ext cx="378565" cy="259045"/>
    <xdr:sp macro="" textlink="">
      <xdr:nvSpPr>
        <xdr:cNvPr id="425" name="普通建設事業費 （ うち新規整備　）該当値テキスト">
          <a:extLst>
            <a:ext uri="{FF2B5EF4-FFF2-40B4-BE49-F238E27FC236}">
              <a16:creationId xmlns:a16="http://schemas.microsoft.com/office/drawing/2014/main" xmlns="" id="{00000000-0008-0000-0600-0000A9010000}"/>
            </a:ext>
          </a:extLst>
        </xdr:cNvPr>
        <xdr:cNvSpPr txBox="1"/>
      </xdr:nvSpPr>
      <xdr:spPr>
        <a:xfrm>
          <a:off x="10528300" y="13447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107398</xdr:rowOff>
    </xdr:from>
    <xdr:to>
      <xdr:col>50</xdr:col>
      <xdr:colOff>165100</xdr:colOff>
      <xdr:row>79</xdr:row>
      <xdr:rowOff>37548</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9588500" y="13480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28675</xdr:rowOff>
    </xdr:from>
    <xdr:ext cx="469744"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9404428" y="13573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155670</xdr:rowOff>
    </xdr:from>
    <xdr:to>
      <xdr:col>46</xdr:col>
      <xdr:colOff>38100</xdr:colOff>
      <xdr:row>79</xdr:row>
      <xdr:rowOff>85820</xdr:rowOff>
    </xdr:to>
    <xdr:sp macro="" textlink="">
      <xdr:nvSpPr>
        <xdr:cNvPr id="428" name="楕円 427">
          <a:extLst>
            <a:ext uri="{FF2B5EF4-FFF2-40B4-BE49-F238E27FC236}">
              <a16:creationId xmlns:a16="http://schemas.microsoft.com/office/drawing/2014/main" xmlns="" id="{00000000-0008-0000-0600-0000AC010000}"/>
            </a:ext>
          </a:extLst>
        </xdr:cNvPr>
        <xdr:cNvSpPr/>
      </xdr:nvSpPr>
      <xdr:spPr>
        <a:xfrm>
          <a:off x="8699500" y="1352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76947</xdr:rowOff>
    </xdr:from>
    <xdr:ext cx="378565" cy="259045"/>
    <xdr:sp macro="" textlink="">
      <xdr:nvSpPr>
        <xdr:cNvPr id="429" name="テキスト ボックス 428">
          <a:extLst>
            <a:ext uri="{FF2B5EF4-FFF2-40B4-BE49-F238E27FC236}">
              <a16:creationId xmlns:a16="http://schemas.microsoft.com/office/drawing/2014/main" xmlns="" id="{00000000-0008-0000-0600-0000AD010000}"/>
            </a:ext>
          </a:extLst>
        </xdr:cNvPr>
        <xdr:cNvSpPr txBox="1"/>
      </xdr:nvSpPr>
      <xdr:spPr>
        <a:xfrm>
          <a:off x="8561017" y="13621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151575</xdr:rowOff>
    </xdr:from>
    <xdr:to>
      <xdr:col>41</xdr:col>
      <xdr:colOff>101600</xdr:colOff>
      <xdr:row>79</xdr:row>
      <xdr:rowOff>81725</xdr:rowOff>
    </xdr:to>
    <xdr:sp macro="" textlink="">
      <xdr:nvSpPr>
        <xdr:cNvPr id="430" name="楕円 429">
          <a:extLst>
            <a:ext uri="{FF2B5EF4-FFF2-40B4-BE49-F238E27FC236}">
              <a16:creationId xmlns:a16="http://schemas.microsoft.com/office/drawing/2014/main" xmlns="" id="{00000000-0008-0000-0600-0000AE010000}"/>
            </a:ext>
          </a:extLst>
        </xdr:cNvPr>
        <xdr:cNvSpPr/>
      </xdr:nvSpPr>
      <xdr:spPr>
        <a:xfrm>
          <a:off x="7810500" y="1352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72852</xdr:rowOff>
    </xdr:from>
    <xdr:ext cx="378565" cy="259045"/>
    <xdr:sp macro="" textlink="">
      <xdr:nvSpPr>
        <xdr:cNvPr id="431" name="テキスト ボックス 430">
          <a:extLst>
            <a:ext uri="{FF2B5EF4-FFF2-40B4-BE49-F238E27FC236}">
              <a16:creationId xmlns:a16="http://schemas.microsoft.com/office/drawing/2014/main" xmlns="" id="{00000000-0008-0000-0600-0000AF010000}"/>
            </a:ext>
          </a:extLst>
        </xdr:cNvPr>
        <xdr:cNvSpPr txBox="1"/>
      </xdr:nvSpPr>
      <xdr:spPr>
        <a:xfrm>
          <a:off x="7672017" y="13617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134658</xdr:rowOff>
    </xdr:from>
    <xdr:to>
      <xdr:col>36</xdr:col>
      <xdr:colOff>165100</xdr:colOff>
      <xdr:row>79</xdr:row>
      <xdr:rowOff>64808</xdr:rowOff>
    </xdr:to>
    <xdr:sp macro="" textlink="">
      <xdr:nvSpPr>
        <xdr:cNvPr id="432" name="楕円 431">
          <a:extLst>
            <a:ext uri="{FF2B5EF4-FFF2-40B4-BE49-F238E27FC236}">
              <a16:creationId xmlns:a16="http://schemas.microsoft.com/office/drawing/2014/main" xmlns="" id="{00000000-0008-0000-0600-0000B0010000}"/>
            </a:ext>
          </a:extLst>
        </xdr:cNvPr>
        <xdr:cNvSpPr/>
      </xdr:nvSpPr>
      <xdr:spPr>
        <a:xfrm>
          <a:off x="6921500" y="1350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55935</xdr:rowOff>
    </xdr:from>
    <xdr:ext cx="469744" cy="259045"/>
    <xdr:sp macro="" textlink="">
      <xdr:nvSpPr>
        <xdr:cNvPr id="433" name="テキスト ボックス 432">
          <a:extLst>
            <a:ext uri="{FF2B5EF4-FFF2-40B4-BE49-F238E27FC236}">
              <a16:creationId xmlns:a16="http://schemas.microsoft.com/office/drawing/2014/main" xmlns="" id="{00000000-0008-0000-0600-0000B1010000}"/>
            </a:ext>
          </a:extLst>
        </xdr:cNvPr>
        <xdr:cNvSpPr txBox="1"/>
      </xdr:nvSpPr>
      <xdr:spPr>
        <a:xfrm>
          <a:off x="6737428" y="13600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xmlns=""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xmlns=""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xmlns=""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a:extLst>
            <a:ext uri="{FF2B5EF4-FFF2-40B4-BE49-F238E27FC236}">
              <a16:creationId xmlns:a16="http://schemas.microsoft.com/office/drawing/2014/main" xmlns="" id="{00000000-0008-0000-0600-0000BF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a:extLst>
            <a:ext uri="{FF2B5EF4-FFF2-40B4-BE49-F238E27FC236}">
              <a16:creationId xmlns:a16="http://schemas.microsoft.com/office/drawing/2014/main" xmlns="" id="{00000000-0008-0000-0600-0000C0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a:extLst>
            <a:ext uri="{FF2B5EF4-FFF2-40B4-BE49-F238E27FC236}">
              <a16:creationId xmlns:a16="http://schemas.microsoft.com/office/drawing/2014/main" xmlns="" id="{00000000-0008-0000-0600-0000C1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a:extLst>
            <a:ext uri="{FF2B5EF4-FFF2-40B4-BE49-F238E27FC236}">
              <a16:creationId xmlns:a16="http://schemas.microsoft.com/office/drawing/2014/main" xmlns="" id="{00000000-0008-0000-0600-0000C3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3" name="テキスト ボックス 452">
          <a:extLst>
            <a:ext uri="{FF2B5EF4-FFF2-40B4-BE49-F238E27FC236}">
              <a16:creationId xmlns:a16="http://schemas.microsoft.com/office/drawing/2014/main" xmlns="" id="{00000000-0008-0000-0600-0000C5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xmlns=""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59" name="直線コネクタ 458">
          <a:extLst>
            <a:ext uri="{FF2B5EF4-FFF2-40B4-BE49-F238E27FC236}">
              <a16:creationId xmlns:a16="http://schemas.microsoft.com/office/drawing/2014/main" xmlns="" id="{00000000-0008-0000-0600-0000CB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0" name="普通建設事業費 （ うち更新整備　）最小値テキスト">
          <a:extLst>
            <a:ext uri="{FF2B5EF4-FFF2-40B4-BE49-F238E27FC236}">
              <a16:creationId xmlns:a16="http://schemas.microsoft.com/office/drawing/2014/main" xmlns="" id="{00000000-0008-0000-0600-0000CC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2" name="普通建設事業費 （ うち更新整備　）最大値テキスト">
          <a:extLst>
            <a:ext uri="{FF2B5EF4-FFF2-40B4-BE49-F238E27FC236}">
              <a16:creationId xmlns:a16="http://schemas.microsoft.com/office/drawing/2014/main" xmlns="" id="{00000000-0008-0000-0600-0000CE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122837</xdr:rowOff>
    </xdr:from>
    <xdr:to>
      <xdr:col>55</xdr:col>
      <xdr:colOff>0</xdr:colOff>
      <xdr:row>98</xdr:row>
      <xdr:rowOff>31845</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flipV="1">
          <a:off x="9639300" y="16582037"/>
          <a:ext cx="838200" cy="25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54754</xdr:rowOff>
    </xdr:from>
    <xdr:ext cx="534377" cy="259045"/>
    <xdr:sp macro="" textlink="">
      <xdr:nvSpPr>
        <xdr:cNvPr id="465" name="普通建設事業費 （ うち更新整備　）平均値テキスト">
          <a:extLst>
            <a:ext uri="{FF2B5EF4-FFF2-40B4-BE49-F238E27FC236}">
              <a16:creationId xmlns:a16="http://schemas.microsoft.com/office/drawing/2014/main" xmlns="" id="{00000000-0008-0000-0600-0000D1010000}"/>
            </a:ext>
          </a:extLst>
        </xdr:cNvPr>
        <xdr:cNvSpPr txBox="1"/>
      </xdr:nvSpPr>
      <xdr:spPr>
        <a:xfrm>
          <a:off x="10528300" y="16685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6" name="フローチャート: 判断 465">
          <a:extLst>
            <a:ext uri="{FF2B5EF4-FFF2-40B4-BE49-F238E27FC236}">
              <a16:creationId xmlns:a16="http://schemas.microsoft.com/office/drawing/2014/main" xmlns="" id="{00000000-0008-0000-0600-0000D2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31845</xdr:rowOff>
    </xdr:from>
    <xdr:to>
      <xdr:col>50</xdr:col>
      <xdr:colOff>114300</xdr:colOff>
      <xdr:row>98</xdr:row>
      <xdr:rowOff>77597</xdr:rowOff>
    </xdr:to>
    <xdr:cxnSp macro="">
      <xdr:nvCxnSpPr>
        <xdr:cNvPr id="467" name="直線コネクタ 466">
          <a:extLst>
            <a:ext uri="{FF2B5EF4-FFF2-40B4-BE49-F238E27FC236}">
              <a16:creationId xmlns:a16="http://schemas.microsoft.com/office/drawing/2014/main" xmlns="" id="{00000000-0008-0000-0600-0000D3010000}"/>
            </a:ext>
          </a:extLst>
        </xdr:cNvPr>
        <xdr:cNvCxnSpPr/>
      </xdr:nvCxnSpPr>
      <xdr:spPr>
        <a:xfrm flipV="1">
          <a:off x="8750300" y="16833945"/>
          <a:ext cx="889000" cy="45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68" name="フローチャート: 判断 467">
          <a:extLst>
            <a:ext uri="{FF2B5EF4-FFF2-40B4-BE49-F238E27FC236}">
              <a16:creationId xmlns:a16="http://schemas.microsoft.com/office/drawing/2014/main" xmlns="" id="{00000000-0008-0000-0600-0000D4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15069</xdr:rowOff>
    </xdr:from>
    <xdr:to>
      <xdr:col>45</xdr:col>
      <xdr:colOff>177800</xdr:colOff>
      <xdr:row>98</xdr:row>
      <xdr:rowOff>77597</xdr:rowOff>
    </xdr:to>
    <xdr:cxnSp macro="">
      <xdr:nvCxnSpPr>
        <xdr:cNvPr id="470" name="直線コネクタ 469">
          <a:extLst>
            <a:ext uri="{FF2B5EF4-FFF2-40B4-BE49-F238E27FC236}">
              <a16:creationId xmlns:a16="http://schemas.microsoft.com/office/drawing/2014/main" xmlns="" id="{00000000-0008-0000-0600-0000D6010000}"/>
            </a:ext>
          </a:extLst>
        </xdr:cNvPr>
        <xdr:cNvCxnSpPr/>
      </xdr:nvCxnSpPr>
      <xdr:spPr>
        <a:xfrm>
          <a:off x="7861300" y="16817169"/>
          <a:ext cx="889000" cy="6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1" name="フローチャート: 判断 470">
          <a:extLst>
            <a:ext uri="{FF2B5EF4-FFF2-40B4-BE49-F238E27FC236}">
              <a16:creationId xmlns:a16="http://schemas.microsoft.com/office/drawing/2014/main" xmlns="" id="{00000000-0008-0000-0600-0000D7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27197</xdr:rowOff>
    </xdr:from>
    <xdr:to>
      <xdr:col>41</xdr:col>
      <xdr:colOff>50800</xdr:colOff>
      <xdr:row>98</xdr:row>
      <xdr:rowOff>15069</xdr:rowOff>
    </xdr:to>
    <xdr:cxnSp macro="">
      <xdr:nvCxnSpPr>
        <xdr:cNvPr id="473" name="直線コネクタ 472">
          <a:extLst>
            <a:ext uri="{FF2B5EF4-FFF2-40B4-BE49-F238E27FC236}">
              <a16:creationId xmlns:a16="http://schemas.microsoft.com/office/drawing/2014/main" xmlns="" id="{00000000-0008-0000-0600-0000D9010000}"/>
            </a:ext>
          </a:extLst>
        </xdr:cNvPr>
        <xdr:cNvCxnSpPr/>
      </xdr:nvCxnSpPr>
      <xdr:spPr>
        <a:xfrm>
          <a:off x="6972300" y="16657847"/>
          <a:ext cx="889000" cy="1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4" name="フローチャート: 判断 473">
          <a:extLst>
            <a:ext uri="{FF2B5EF4-FFF2-40B4-BE49-F238E27FC236}">
              <a16:creationId xmlns:a16="http://schemas.microsoft.com/office/drawing/2014/main" xmlns="" id="{00000000-0008-0000-0600-0000DA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6" name="フローチャート: 判断 475">
          <a:extLst>
            <a:ext uri="{FF2B5EF4-FFF2-40B4-BE49-F238E27FC236}">
              <a16:creationId xmlns:a16="http://schemas.microsoft.com/office/drawing/2014/main" xmlns="" id="{00000000-0008-0000-0600-0000DC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72037</xdr:rowOff>
    </xdr:from>
    <xdr:to>
      <xdr:col>55</xdr:col>
      <xdr:colOff>50800</xdr:colOff>
      <xdr:row>97</xdr:row>
      <xdr:rowOff>2187</xdr:rowOff>
    </xdr:to>
    <xdr:sp macro="" textlink="">
      <xdr:nvSpPr>
        <xdr:cNvPr id="483" name="楕円 482">
          <a:extLst>
            <a:ext uri="{FF2B5EF4-FFF2-40B4-BE49-F238E27FC236}">
              <a16:creationId xmlns:a16="http://schemas.microsoft.com/office/drawing/2014/main" xmlns="" id="{00000000-0008-0000-0600-0000E3010000}"/>
            </a:ext>
          </a:extLst>
        </xdr:cNvPr>
        <xdr:cNvSpPr/>
      </xdr:nvSpPr>
      <xdr:spPr>
        <a:xfrm>
          <a:off x="10426700" y="1653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94914</xdr:rowOff>
    </xdr:from>
    <xdr:ext cx="534377" cy="259045"/>
    <xdr:sp macro="" textlink="">
      <xdr:nvSpPr>
        <xdr:cNvPr id="484" name="普通建設事業費 （ うち更新整備　）該当値テキスト">
          <a:extLst>
            <a:ext uri="{FF2B5EF4-FFF2-40B4-BE49-F238E27FC236}">
              <a16:creationId xmlns:a16="http://schemas.microsoft.com/office/drawing/2014/main" xmlns="" id="{00000000-0008-0000-0600-0000E4010000}"/>
            </a:ext>
          </a:extLst>
        </xdr:cNvPr>
        <xdr:cNvSpPr txBox="1"/>
      </xdr:nvSpPr>
      <xdr:spPr>
        <a:xfrm>
          <a:off x="10528300" y="1638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152495</xdr:rowOff>
    </xdr:from>
    <xdr:to>
      <xdr:col>50</xdr:col>
      <xdr:colOff>165100</xdr:colOff>
      <xdr:row>98</xdr:row>
      <xdr:rowOff>82645</xdr:rowOff>
    </xdr:to>
    <xdr:sp macro="" textlink="">
      <xdr:nvSpPr>
        <xdr:cNvPr id="485" name="楕円 484">
          <a:extLst>
            <a:ext uri="{FF2B5EF4-FFF2-40B4-BE49-F238E27FC236}">
              <a16:creationId xmlns:a16="http://schemas.microsoft.com/office/drawing/2014/main" xmlns="" id="{00000000-0008-0000-0600-0000E5010000}"/>
            </a:ext>
          </a:extLst>
        </xdr:cNvPr>
        <xdr:cNvSpPr/>
      </xdr:nvSpPr>
      <xdr:spPr>
        <a:xfrm>
          <a:off x="9588500" y="1678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73772</xdr:rowOff>
    </xdr:from>
    <xdr:ext cx="534377" cy="259045"/>
    <xdr:sp macro="" textlink="">
      <xdr:nvSpPr>
        <xdr:cNvPr id="486" name="テキスト ボックス 485">
          <a:extLst>
            <a:ext uri="{FF2B5EF4-FFF2-40B4-BE49-F238E27FC236}">
              <a16:creationId xmlns:a16="http://schemas.microsoft.com/office/drawing/2014/main" xmlns="" id="{00000000-0008-0000-0600-0000E6010000}"/>
            </a:ext>
          </a:extLst>
        </xdr:cNvPr>
        <xdr:cNvSpPr txBox="1"/>
      </xdr:nvSpPr>
      <xdr:spPr>
        <a:xfrm>
          <a:off x="9372111" y="16875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26797</xdr:rowOff>
    </xdr:from>
    <xdr:to>
      <xdr:col>46</xdr:col>
      <xdr:colOff>38100</xdr:colOff>
      <xdr:row>98</xdr:row>
      <xdr:rowOff>128397</xdr:rowOff>
    </xdr:to>
    <xdr:sp macro="" textlink="">
      <xdr:nvSpPr>
        <xdr:cNvPr id="487" name="楕円 486">
          <a:extLst>
            <a:ext uri="{FF2B5EF4-FFF2-40B4-BE49-F238E27FC236}">
              <a16:creationId xmlns:a16="http://schemas.microsoft.com/office/drawing/2014/main" xmlns="" id="{00000000-0008-0000-0600-0000E7010000}"/>
            </a:ext>
          </a:extLst>
        </xdr:cNvPr>
        <xdr:cNvSpPr/>
      </xdr:nvSpPr>
      <xdr:spPr>
        <a:xfrm>
          <a:off x="8699500" y="1682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119524</xdr:rowOff>
    </xdr:from>
    <xdr:ext cx="534377" cy="259045"/>
    <xdr:sp macro="" textlink="">
      <xdr:nvSpPr>
        <xdr:cNvPr id="488" name="テキスト ボックス 487">
          <a:extLst>
            <a:ext uri="{FF2B5EF4-FFF2-40B4-BE49-F238E27FC236}">
              <a16:creationId xmlns:a16="http://schemas.microsoft.com/office/drawing/2014/main" xmlns="" id="{00000000-0008-0000-0600-0000E8010000}"/>
            </a:ext>
          </a:extLst>
        </xdr:cNvPr>
        <xdr:cNvSpPr txBox="1"/>
      </xdr:nvSpPr>
      <xdr:spPr>
        <a:xfrm>
          <a:off x="8483111" y="1692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135719</xdr:rowOff>
    </xdr:from>
    <xdr:to>
      <xdr:col>41</xdr:col>
      <xdr:colOff>101600</xdr:colOff>
      <xdr:row>98</xdr:row>
      <xdr:rowOff>65869</xdr:rowOff>
    </xdr:to>
    <xdr:sp macro="" textlink="">
      <xdr:nvSpPr>
        <xdr:cNvPr id="489" name="楕円 488">
          <a:extLst>
            <a:ext uri="{FF2B5EF4-FFF2-40B4-BE49-F238E27FC236}">
              <a16:creationId xmlns:a16="http://schemas.microsoft.com/office/drawing/2014/main" xmlns="" id="{00000000-0008-0000-0600-0000E9010000}"/>
            </a:ext>
          </a:extLst>
        </xdr:cNvPr>
        <xdr:cNvSpPr/>
      </xdr:nvSpPr>
      <xdr:spPr>
        <a:xfrm>
          <a:off x="7810500" y="1676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56996</xdr:rowOff>
    </xdr:from>
    <xdr:ext cx="534377" cy="259045"/>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7594111" y="1685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147847</xdr:rowOff>
    </xdr:from>
    <xdr:to>
      <xdr:col>36</xdr:col>
      <xdr:colOff>165100</xdr:colOff>
      <xdr:row>97</xdr:row>
      <xdr:rowOff>77997</xdr:rowOff>
    </xdr:to>
    <xdr:sp macro="" textlink="">
      <xdr:nvSpPr>
        <xdr:cNvPr id="491" name="楕円 490">
          <a:extLst>
            <a:ext uri="{FF2B5EF4-FFF2-40B4-BE49-F238E27FC236}">
              <a16:creationId xmlns:a16="http://schemas.microsoft.com/office/drawing/2014/main" xmlns="" id="{00000000-0008-0000-0600-0000EB010000}"/>
            </a:ext>
          </a:extLst>
        </xdr:cNvPr>
        <xdr:cNvSpPr/>
      </xdr:nvSpPr>
      <xdr:spPr>
        <a:xfrm>
          <a:off x="6921500" y="16607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94524</xdr:rowOff>
    </xdr:from>
    <xdr:ext cx="534377"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6705111" y="1638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xmlns=""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xmlns=""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xmlns=""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xmlns=""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xmlns=""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xmlns=""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xmlns=""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xmlns=""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xmlns=""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xmlns=""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4" name="テキスト ボックス 513">
          <a:extLst>
            <a:ext uri="{FF2B5EF4-FFF2-40B4-BE49-F238E27FC236}">
              <a16:creationId xmlns:a16="http://schemas.microsoft.com/office/drawing/2014/main" xmlns="" id="{00000000-0008-0000-0600-000002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xmlns=""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xmlns="" id="{00000000-0008-0000-0600-000006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19" name="災害復旧事業費最小値テキスト">
          <a:extLst>
            <a:ext uri="{FF2B5EF4-FFF2-40B4-BE49-F238E27FC236}">
              <a16:creationId xmlns:a16="http://schemas.microsoft.com/office/drawing/2014/main" xmlns="" id="{00000000-0008-0000-0600-000007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xmlns=""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1" name="災害復旧事業費最大値テキスト">
          <a:extLst>
            <a:ext uri="{FF2B5EF4-FFF2-40B4-BE49-F238E27FC236}">
              <a16:creationId xmlns:a16="http://schemas.microsoft.com/office/drawing/2014/main" xmlns="" id="{00000000-0008-0000-0600-000009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67038</xdr:rowOff>
    </xdr:from>
    <xdr:to>
      <xdr:col>85</xdr:col>
      <xdr:colOff>127000</xdr:colOff>
      <xdr:row>39</xdr:row>
      <xdr:rowOff>78827</xdr:rowOff>
    </xdr:to>
    <xdr:cxnSp macro="">
      <xdr:nvCxnSpPr>
        <xdr:cNvPr id="523" name="直線コネクタ 522">
          <a:extLst>
            <a:ext uri="{FF2B5EF4-FFF2-40B4-BE49-F238E27FC236}">
              <a16:creationId xmlns:a16="http://schemas.microsoft.com/office/drawing/2014/main" xmlns="" id="{00000000-0008-0000-0600-00000B020000}"/>
            </a:ext>
          </a:extLst>
        </xdr:cNvPr>
        <xdr:cNvCxnSpPr/>
      </xdr:nvCxnSpPr>
      <xdr:spPr>
        <a:xfrm flipV="1">
          <a:off x="15481300" y="6753588"/>
          <a:ext cx="838200" cy="1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4" name="災害復旧事業費平均値テキスト">
          <a:extLst>
            <a:ext uri="{FF2B5EF4-FFF2-40B4-BE49-F238E27FC236}">
              <a16:creationId xmlns:a16="http://schemas.microsoft.com/office/drawing/2014/main" xmlns="" id="{00000000-0008-0000-0600-00000C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5" name="フローチャート: 判断 524">
          <a:extLst>
            <a:ext uri="{FF2B5EF4-FFF2-40B4-BE49-F238E27FC236}">
              <a16:creationId xmlns:a16="http://schemas.microsoft.com/office/drawing/2014/main" xmlns="" id="{00000000-0008-0000-0600-00000D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43524</xdr:rowOff>
    </xdr:from>
    <xdr:to>
      <xdr:col>81</xdr:col>
      <xdr:colOff>50800</xdr:colOff>
      <xdr:row>39</xdr:row>
      <xdr:rowOff>78827</xdr:rowOff>
    </xdr:to>
    <xdr:cxnSp macro="">
      <xdr:nvCxnSpPr>
        <xdr:cNvPr id="526" name="直線コネクタ 525">
          <a:extLst>
            <a:ext uri="{FF2B5EF4-FFF2-40B4-BE49-F238E27FC236}">
              <a16:creationId xmlns:a16="http://schemas.microsoft.com/office/drawing/2014/main" xmlns="" id="{00000000-0008-0000-0600-00000E020000}"/>
            </a:ext>
          </a:extLst>
        </xdr:cNvPr>
        <xdr:cNvCxnSpPr/>
      </xdr:nvCxnSpPr>
      <xdr:spPr>
        <a:xfrm>
          <a:off x="14592300" y="6730074"/>
          <a:ext cx="889000" cy="3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7" name="フローチャート: 判断 526">
          <a:extLst>
            <a:ext uri="{FF2B5EF4-FFF2-40B4-BE49-F238E27FC236}">
              <a16:creationId xmlns:a16="http://schemas.microsoft.com/office/drawing/2014/main" xmlns="" id="{00000000-0008-0000-0600-00000F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28" name="テキスト ボックス 527">
          <a:extLst>
            <a:ext uri="{FF2B5EF4-FFF2-40B4-BE49-F238E27FC236}">
              <a16:creationId xmlns:a16="http://schemas.microsoft.com/office/drawing/2014/main" xmlns="" id="{00000000-0008-0000-0600-000010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43524</xdr:rowOff>
    </xdr:from>
    <xdr:to>
      <xdr:col>76</xdr:col>
      <xdr:colOff>114300</xdr:colOff>
      <xdr:row>39</xdr:row>
      <xdr:rowOff>98748</xdr:rowOff>
    </xdr:to>
    <xdr:cxnSp macro="">
      <xdr:nvCxnSpPr>
        <xdr:cNvPr id="529" name="直線コネクタ 528">
          <a:extLst>
            <a:ext uri="{FF2B5EF4-FFF2-40B4-BE49-F238E27FC236}">
              <a16:creationId xmlns:a16="http://schemas.microsoft.com/office/drawing/2014/main" xmlns="" id="{00000000-0008-0000-0600-000011020000}"/>
            </a:ext>
          </a:extLst>
        </xdr:cNvPr>
        <xdr:cNvCxnSpPr/>
      </xdr:nvCxnSpPr>
      <xdr:spPr>
        <a:xfrm flipV="1">
          <a:off x="13703300" y="6730074"/>
          <a:ext cx="889000" cy="55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0" name="フローチャート: 判断 529">
          <a:extLst>
            <a:ext uri="{FF2B5EF4-FFF2-40B4-BE49-F238E27FC236}">
              <a16:creationId xmlns:a16="http://schemas.microsoft.com/office/drawing/2014/main" xmlns="" id="{00000000-0008-0000-0600-000012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98421</xdr:rowOff>
    </xdr:from>
    <xdr:to>
      <xdr:col>71</xdr:col>
      <xdr:colOff>177800</xdr:colOff>
      <xdr:row>39</xdr:row>
      <xdr:rowOff>98748</xdr:rowOff>
    </xdr:to>
    <xdr:cxnSp macro="">
      <xdr:nvCxnSpPr>
        <xdr:cNvPr id="532" name="直線コネクタ 531">
          <a:extLst>
            <a:ext uri="{FF2B5EF4-FFF2-40B4-BE49-F238E27FC236}">
              <a16:creationId xmlns:a16="http://schemas.microsoft.com/office/drawing/2014/main" xmlns="" id="{00000000-0008-0000-0600-000014020000}"/>
            </a:ext>
          </a:extLst>
        </xdr:cNvPr>
        <xdr:cNvCxnSpPr/>
      </xdr:nvCxnSpPr>
      <xdr:spPr>
        <a:xfrm>
          <a:off x="12814300" y="678497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3" name="フローチャート: 判断 532">
          <a:extLst>
            <a:ext uri="{FF2B5EF4-FFF2-40B4-BE49-F238E27FC236}">
              <a16:creationId xmlns:a16="http://schemas.microsoft.com/office/drawing/2014/main" xmlns="" id="{00000000-0008-0000-0600-000015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5" name="フローチャート: 判断 534">
          <a:extLst>
            <a:ext uri="{FF2B5EF4-FFF2-40B4-BE49-F238E27FC236}">
              <a16:creationId xmlns:a16="http://schemas.microsoft.com/office/drawing/2014/main" xmlns="" id="{00000000-0008-0000-0600-000017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16238</xdr:rowOff>
    </xdr:from>
    <xdr:to>
      <xdr:col>85</xdr:col>
      <xdr:colOff>177800</xdr:colOff>
      <xdr:row>39</xdr:row>
      <xdr:rowOff>117838</xdr:rowOff>
    </xdr:to>
    <xdr:sp macro="" textlink="">
      <xdr:nvSpPr>
        <xdr:cNvPr id="542" name="楕円 541">
          <a:extLst>
            <a:ext uri="{FF2B5EF4-FFF2-40B4-BE49-F238E27FC236}">
              <a16:creationId xmlns:a16="http://schemas.microsoft.com/office/drawing/2014/main" xmlns="" id="{00000000-0008-0000-0600-00001E020000}"/>
            </a:ext>
          </a:extLst>
        </xdr:cNvPr>
        <xdr:cNvSpPr/>
      </xdr:nvSpPr>
      <xdr:spPr>
        <a:xfrm>
          <a:off x="16268700" y="67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163209</xdr:rowOff>
    </xdr:from>
    <xdr:ext cx="378565" cy="259045"/>
    <xdr:sp macro="" textlink="">
      <xdr:nvSpPr>
        <xdr:cNvPr id="543" name="災害復旧事業費該当値テキスト">
          <a:extLst>
            <a:ext uri="{FF2B5EF4-FFF2-40B4-BE49-F238E27FC236}">
              <a16:creationId xmlns:a16="http://schemas.microsoft.com/office/drawing/2014/main" xmlns="" id="{00000000-0008-0000-0600-00001F020000}"/>
            </a:ext>
          </a:extLst>
        </xdr:cNvPr>
        <xdr:cNvSpPr txBox="1"/>
      </xdr:nvSpPr>
      <xdr:spPr>
        <a:xfrm>
          <a:off x="16370300" y="6678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28027</xdr:rowOff>
    </xdr:from>
    <xdr:to>
      <xdr:col>81</xdr:col>
      <xdr:colOff>101600</xdr:colOff>
      <xdr:row>39</xdr:row>
      <xdr:rowOff>129627</xdr:rowOff>
    </xdr:to>
    <xdr:sp macro="" textlink="">
      <xdr:nvSpPr>
        <xdr:cNvPr id="544" name="楕円 543">
          <a:extLst>
            <a:ext uri="{FF2B5EF4-FFF2-40B4-BE49-F238E27FC236}">
              <a16:creationId xmlns:a16="http://schemas.microsoft.com/office/drawing/2014/main" xmlns="" id="{00000000-0008-0000-0600-000020020000}"/>
            </a:ext>
          </a:extLst>
        </xdr:cNvPr>
        <xdr:cNvSpPr/>
      </xdr:nvSpPr>
      <xdr:spPr>
        <a:xfrm>
          <a:off x="15430500" y="671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120754</xdr:rowOff>
    </xdr:from>
    <xdr:ext cx="378565" cy="259045"/>
    <xdr:sp macro="" textlink="">
      <xdr:nvSpPr>
        <xdr:cNvPr id="545" name="テキスト ボックス 544">
          <a:extLst>
            <a:ext uri="{FF2B5EF4-FFF2-40B4-BE49-F238E27FC236}">
              <a16:creationId xmlns:a16="http://schemas.microsoft.com/office/drawing/2014/main" xmlns="" id="{00000000-0008-0000-0600-000021020000}"/>
            </a:ext>
          </a:extLst>
        </xdr:cNvPr>
        <xdr:cNvSpPr txBox="1"/>
      </xdr:nvSpPr>
      <xdr:spPr>
        <a:xfrm>
          <a:off x="15292017" y="6807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164174</xdr:rowOff>
    </xdr:from>
    <xdr:to>
      <xdr:col>76</xdr:col>
      <xdr:colOff>165100</xdr:colOff>
      <xdr:row>39</xdr:row>
      <xdr:rowOff>94324</xdr:rowOff>
    </xdr:to>
    <xdr:sp macro="" textlink="">
      <xdr:nvSpPr>
        <xdr:cNvPr id="546" name="楕円 545">
          <a:extLst>
            <a:ext uri="{FF2B5EF4-FFF2-40B4-BE49-F238E27FC236}">
              <a16:creationId xmlns:a16="http://schemas.microsoft.com/office/drawing/2014/main" xmlns="" id="{00000000-0008-0000-0600-000022020000}"/>
            </a:ext>
          </a:extLst>
        </xdr:cNvPr>
        <xdr:cNvSpPr/>
      </xdr:nvSpPr>
      <xdr:spPr>
        <a:xfrm>
          <a:off x="14541500" y="667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85451</xdr:rowOff>
    </xdr:from>
    <xdr:ext cx="469744"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4357428" y="677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47948</xdr:rowOff>
    </xdr:from>
    <xdr:to>
      <xdr:col>72</xdr:col>
      <xdr:colOff>38100</xdr:colOff>
      <xdr:row>39</xdr:row>
      <xdr:rowOff>149548</xdr:rowOff>
    </xdr:to>
    <xdr:sp macro="" textlink="">
      <xdr:nvSpPr>
        <xdr:cNvPr id="548" name="楕円 547">
          <a:extLst>
            <a:ext uri="{FF2B5EF4-FFF2-40B4-BE49-F238E27FC236}">
              <a16:creationId xmlns:a16="http://schemas.microsoft.com/office/drawing/2014/main" xmlns="" id="{00000000-0008-0000-0600-000024020000}"/>
            </a:ext>
          </a:extLst>
        </xdr:cNvPr>
        <xdr:cNvSpPr/>
      </xdr:nvSpPr>
      <xdr:spPr>
        <a:xfrm>
          <a:off x="13652500" y="6734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140675</xdr:rowOff>
    </xdr:from>
    <xdr:ext cx="249299"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3578650" y="6827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47621</xdr:rowOff>
    </xdr:from>
    <xdr:to>
      <xdr:col>67</xdr:col>
      <xdr:colOff>101600</xdr:colOff>
      <xdr:row>39</xdr:row>
      <xdr:rowOff>149221</xdr:rowOff>
    </xdr:to>
    <xdr:sp macro="" textlink="">
      <xdr:nvSpPr>
        <xdr:cNvPr id="550" name="楕円 549">
          <a:extLst>
            <a:ext uri="{FF2B5EF4-FFF2-40B4-BE49-F238E27FC236}">
              <a16:creationId xmlns:a16="http://schemas.microsoft.com/office/drawing/2014/main" xmlns="" id="{00000000-0008-0000-0600-000026020000}"/>
            </a:ext>
          </a:extLst>
        </xdr:cNvPr>
        <xdr:cNvSpPr/>
      </xdr:nvSpPr>
      <xdr:spPr>
        <a:xfrm>
          <a:off x="12763500" y="6734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140348</xdr:rowOff>
    </xdr:from>
    <xdr:ext cx="313932"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2657333" y="68268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xmlns=""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xmlns=""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xmlns=""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xmlns=""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xmlns=""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xmlns=""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xmlns=""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xmlns=""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xmlns=""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xmlns=""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xmlns=""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xmlns=""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xmlns=""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xmlns=""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xmlns=""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xmlns=""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xmlns=""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xmlns=""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xmlns=""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xmlns=""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xmlns=""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xmlns=""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xmlns=""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xmlns=""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xmlns=""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xmlns=""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xmlns=""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xmlns=""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xmlns=""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xmlns=""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xmlns=""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xmlns=""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xmlns=""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xmlns=""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xmlns=""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xmlns=""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xmlns="" id="{00000000-0008-0000-06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xmlns="" id="{00000000-0008-0000-06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a:extLst>
            <a:ext uri="{FF2B5EF4-FFF2-40B4-BE49-F238E27FC236}">
              <a16:creationId xmlns:a16="http://schemas.microsoft.com/office/drawing/2014/main" xmlns="" id="{00000000-0008-0000-06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6" name="直線コネクタ 625">
          <a:extLst>
            <a:ext uri="{FF2B5EF4-FFF2-40B4-BE49-F238E27FC236}">
              <a16:creationId xmlns:a16="http://schemas.microsoft.com/office/drawing/2014/main" xmlns="" id="{00000000-0008-0000-0600-000072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7" name="公債費最小値テキスト">
          <a:extLst>
            <a:ext uri="{FF2B5EF4-FFF2-40B4-BE49-F238E27FC236}">
              <a16:creationId xmlns:a16="http://schemas.microsoft.com/office/drawing/2014/main" xmlns="" id="{00000000-0008-0000-0600-000073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29" name="公債費最大値テキスト">
          <a:extLst>
            <a:ext uri="{FF2B5EF4-FFF2-40B4-BE49-F238E27FC236}">
              <a16:creationId xmlns:a16="http://schemas.microsoft.com/office/drawing/2014/main" xmlns="" id="{00000000-0008-0000-0600-000075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0" name="直線コネクタ 629">
          <a:extLst>
            <a:ext uri="{FF2B5EF4-FFF2-40B4-BE49-F238E27FC236}">
              <a16:creationId xmlns:a16="http://schemas.microsoft.com/office/drawing/2014/main" xmlns="" id="{00000000-0008-0000-0600-000076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79528</xdr:rowOff>
    </xdr:from>
    <xdr:to>
      <xdr:col>85</xdr:col>
      <xdr:colOff>127000</xdr:colOff>
      <xdr:row>77</xdr:row>
      <xdr:rowOff>92396</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flipV="1">
          <a:off x="15481300" y="13281178"/>
          <a:ext cx="838200" cy="1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2" name="公債費平均値テキスト">
          <a:extLst>
            <a:ext uri="{FF2B5EF4-FFF2-40B4-BE49-F238E27FC236}">
              <a16:creationId xmlns:a16="http://schemas.microsoft.com/office/drawing/2014/main" xmlns="" id="{00000000-0008-0000-0600-000078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3" name="フローチャート: 判断 632">
          <a:extLst>
            <a:ext uri="{FF2B5EF4-FFF2-40B4-BE49-F238E27FC236}">
              <a16:creationId xmlns:a16="http://schemas.microsoft.com/office/drawing/2014/main" xmlns="" id="{00000000-0008-0000-0600-000079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92396</xdr:rowOff>
    </xdr:from>
    <xdr:to>
      <xdr:col>81</xdr:col>
      <xdr:colOff>50800</xdr:colOff>
      <xdr:row>77</xdr:row>
      <xdr:rowOff>106618</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flipV="1">
          <a:off x="14592300" y="13294046"/>
          <a:ext cx="889000" cy="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98422</xdr:rowOff>
    </xdr:from>
    <xdr:to>
      <xdr:col>76</xdr:col>
      <xdr:colOff>114300</xdr:colOff>
      <xdr:row>77</xdr:row>
      <xdr:rowOff>106618</xdr:rowOff>
    </xdr:to>
    <xdr:cxnSp macro="">
      <xdr:nvCxnSpPr>
        <xdr:cNvPr id="637" name="直線コネクタ 636">
          <a:extLst>
            <a:ext uri="{FF2B5EF4-FFF2-40B4-BE49-F238E27FC236}">
              <a16:creationId xmlns:a16="http://schemas.microsoft.com/office/drawing/2014/main" xmlns="" id="{00000000-0008-0000-0600-00007D020000}"/>
            </a:ext>
          </a:extLst>
        </xdr:cNvPr>
        <xdr:cNvCxnSpPr/>
      </xdr:nvCxnSpPr>
      <xdr:spPr>
        <a:xfrm>
          <a:off x="13703300" y="13300072"/>
          <a:ext cx="889000" cy="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38" name="フローチャート: 判断 637">
          <a:extLst>
            <a:ext uri="{FF2B5EF4-FFF2-40B4-BE49-F238E27FC236}">
              <a16:creationId xmlns:a16="http://schemas.microsoft.com/office/drawing/2014/main" xmlns="" id="{00000000-0008-0000-0600-00007E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98422</xdr:rowOff>
    </xdr:from>
    <xdr:to>
      <xdr:col>71</xdr:col>
      <xdr:colOff>177800</xdr:colOff>
      <xdr:row>77</xdr:row>
      <xdr:rowOff>124318</xdr:rowOff>
    </xdr:to>
    <xdr:cxnSp macro="">
      <xdr:nvCxnSpPr>
        <xdr:cNvPr id="640" name="直線コネクタ 639">
          <a:extLst>
            <a:ext uri="{FF2B5EF4-FFF2-40B4-BE49-F238E27FC236}">
              <a16:creationId xmlns:a16="http://schemas.microsoft.com/office/drawing/2014/main" xmlns="" id="{00000000-0008-0000-0600-000080020000}"/>
            </a:ext>
          </a:extLst>
        </xdr:cNvPr>
        <xdr:cNvCxnSpPr/>
      </xdr:nvCxnSpPr>
      <xdr:spPr>
        <a:xfrm flipV="1">
          <a:off x="12814300" y="13300072"/>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1" name="フローチャート: 判断 640">
          <a:extLst>
            <a:ext uri="{FF2B5EF4-FFF2-40B4-BE49-F238E27FC236}">
              <a16:creationId xmlns:a16="http://schemas.microsoft.com/office/drawing/2014/main" xmlns="" id="{00000000-0008-0000-0600-000081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3" name="フローチャート: 判断 642">
          <a:extLst>
            <a:ext uri="{FF2B5EF4-FFF2-40B4-BE49-F238E27FC236}">
              <a16:creationId xmlns:a16="http://schemas.microsoft.com/office/drawing/2014/main" xmlns="" id="{00000000-0008-0000-0600-000083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xmlns="" id="{00000000-0008-0000-06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28728</xdr:rowOff>
    </xdr:from>
    <xdr:to>
      <xdr:col>85</xdr:col>
      <xdr:colOff>177800</xdr:colOff>
      <xdr:row>77</xdr:row>
      <xdr:rowOff>130328</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6268700" y="1323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7155</xdr:rowOff>
    </xdr:from>
    <xdr:ext cx="534377" cy="259045"/>
    <xdr:sp macro="" textlink="">
      <xdr:nvSpPr>
        <xdr:cNvPr id="651" name="公債費該当値テキスト">
          <a:extLst>
            <a:ext uri="{FF2B5EF4-FFF2-40B4-BE49-F238E27FC236}">
              <a16:creationId xmlns:a16="http://schemas.microsoft.com/office/drawing/2014/main" xmlns="" id="{00000000-0008-0000-0600-00008B020000}"/>
            </a:ext>
          </a:extLst>
        </xdr:cNvPr>
        <xdr:cNvSpPr txBox="1"/>
      </xdr:nvSpPr>
      <xdr:spPr>
        <a:xfrm>
          <a:off x="16370300" y="13208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41596</xdr:rowOff>
    </xdr:from>
    <xdr:to>
      <xdr:col>81</xdr:col>
      <xdr:colOff>101600</xdr:colOff>
      <xdr:row>77</xdr:row>
      <xdr:rowOff>143196</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5430500" y="1324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134323</xdr:rowOff>
    </xdr:from>
    <xdr:ext cx="534377"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5214111" y="1333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55818</xdr:rowOff>
    </xdr:from>
    <xdr:to>
      <xdr:col>76</xdr:col>
      <xdr:colOff>165100</xdr:colOff>
      <xdr:row>77</xdr:row>
      <xdr:rowOff>157418</xdr:rowOff>
    </xdr:to>
    <xdr:sp macro="" textlink="">
      <xdr:nvSpPr>
        <xdr:cNvPr id="654" name="楕円 653">
          <a:extLst>
            <a:ext uri="{FF2B5EF4-FFF2-40B4-BE49-F238E27FC236}">
              <a16:creationId xmlns:a16="http://schemas.microsoft.com/office/drawing/2014/main" xmlns="" id="{00000000-0008-0000-0600-00008E020000}"/>
            </a:ext>
          </a:extLst>
        </xdr:cNvPr>
        <xdr:cNvSpPr/>
      </xdr:nvSpPr>
      <xdr:spPr>
        <a:xfrm>
          <a:off x="14541500" y="1325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148545</xdr:rowOff>
    </xdr:from>
    <xdr:ext cx="534377"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4325111" y="1335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47622</xdr:rowOff>
    </xdr:from>
    <xdr:to>
      <xdr:col>72</xdr:col>
      <xdr:colOff>38100</xdr:colOff>
      <xdr:row>77</xdr:row>
      <xdr:rowOff>149222</xdr:rowOff>
    </xdr:to>
    <xdr:sp macro="" textlink="">
      <xdr:nvSpPr>
        <xdr:cNvPr id="656" name="楕円 655">
          <a:extLst>
            <a:ext uri="{FF2B5EF4-FFF2-40B4-BE49-F238E27FC236}">
              <a16:creationId xmlns:a16="http://schemas.microsoft.com/office/drawing/2014/main" xmlns="" id="{00000000-0008-0000-0600-000090020000}"/>
            </a:ext>
          </a:extLst>
        </xdr:cNvPr>
        <xdr:cNvSpPr/>
      </xdr:nvSpPr>
      <xdr:spPr>
        <a:xfrm>
          <a:off x="13652500" y="1324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140349</xdr:rowOff>
    </xdr:from>
    <xdr:ext cx="534377"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3436111" y="1334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73518</xdr:rowOff>
    </xdr:from>
    <xdr:to>
      <xdr:col>67</xdr:col>
      <xdr:colOff>101600</xdr:colOff>
      <xdr:row>78</xdr:row>
      <xdr:rowOff>3668</xdr:rowOff>
    </xdr:to>
    <xdr:sp macro="" textlink="">
      <xdr:nvSpPr>
        <xdr:cNvPr id="658" name="楕円 657">
          <a:extLst>
            <a:ext uri="{FF2B5EF4-FFF2-40B4-BE49-F238E27FC236}">
              <a16:creationId xmlns:a16="http://schemas.microsoft.com/office/drawing/2014/main" xmlns="" id="{00000000-0008-0000-0600-000092020000}"/>
            </a:ext>
          </a:extLst>
        </xdr:cNvPr>
        <xdr:cNvSpPr/>
      </xdr:nvSpPr>
      <xdr:spPr>
        <a:xfrm>
          <a:off x="12763500" y="1327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166245</xdr:rowOff>
    </xdr:from>
    <xdr:ext cx="534377"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2547111" y="1336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xmlns="" id="{00000000-0008-0000-06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xmlns="" id="{00000000-0008-0000-06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xmlns="" id="{00000000-0008-0000-06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xmlns="" id="{00000000-0008-0000-06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xmlns="" id="{00000000-0008-0000-06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xmlns="" id="{00000000-0008-0000-06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xmlns="" id="{00000000-0008-0000-06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xmlns="" id="{00000000-0008-0000-06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xmlns="" id="{00000000-0008-0000-06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xmlns=""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xmlns=""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2" name="積立金最小値テキスト">
          <a:extLst>
            <a:ext uri="{FF2B5EF4-FFF2-40B4-BE49-F238E27FC236}">
              <a16:creationId xmlns:a16="http://schemas.microsoft.com/office/drawing/2014/main" xmlns="" id="{00000000-0008-0000-0600-0000AA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3" name="直線コネクタ 682">
          <a:extLst>
            <a:ext uri="{FF2B5EF4-FFF2-40B4-BE49-F238E27FC236}">
              <a16:creationId xmlns:a16="http://schemas.microsoft.com/office/drawing/2014/main" xmlns="" id="{00000000-0008-0000-0600-0000AB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4" name="積立金最大値テキスト">
          <a:extLst>
            <a:ext uri="{FF2B5EF4-FFF2-40B4-BE49-F238E27FC236}">
              <a16:creationId xmlns:a16="http://schemas.microsoft.com/office/drawing/2014/main" xmlns="" id="{00000000-0008-0000-0600-0000AC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5" name="直線コネクタ 684">
          <a:extLst>
            <a:ext uri="{FF2B5EF4-FFF2-40B4-BE49-F238E27FC236}">
              <a16:creationId xmlns:a16="http://schemas.microsoft.com/office/drawing/2014/main" xmlns="" id="{00000000-0008-0000-0600-0000AD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158367</xdr:rowOff>
    </xdr:from>
    <xdr:to>
      <xdr:col>85</xdr:col>
      <xdr:colOff>127000</xdr:colOff>
      <xdr:row>98</xdr:row>
      <xdr:rowOff>93577</xdr:rowOff>
    </xdr:to>
    <xdr:cxnSp macro="">
      <xdr:nvCxnSpPr>
        <xdr:cNvPr id="686" name="直線コネクタ 685">
          <a:extLst>
            <a:ext uri="{FF2B5EF4-FFF2-40B4-BE49-F238E27FC236}">
              <a16:creationId xmlns:a16="http://schemas.microsoft.com/office/drawing/2014/main" xmlns="" id="{00000000-0008-0000-0600-0000AE020000}"/>
            </a:ext>
          </a:extLst>
        </xdr:cNvPr>
        <xdr:cNvCxnSpPr/>
      </xdr:nvCxnSpPr>
      <xdr:spPr>
        <a:xfrm>
          <a:off x="15481300" y="16789017"/>
          <a:ext cx="838200" cy="10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7" name="積立金平均値テキスト">
          <a:extLst>
            <a:ext uri="{FF2B5EF4-FFF2-40B4-BE49-F238E27FC236}">
              <a16:creationId xmlns:a16="http://schemas.microsoft.com/office/drawing/2014/main" xmlns="" id="{00000000-0008-0000-0600-0000AF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158367</xdr:rowOff>
    </xdr:from>
    <xdr:to>
      <xdr:col>81</xdr:col>
      <xdr:colOff>50800</xdr:colOff>
      <xdr:row>97</xdr:row>
      <xdr:rowOff>169157</xdr:rowOff>
    </xdr:to>
    <xdr:cxnSp macro="">
      <xdr:nvCxnSpPr>
        <xdr:cNvPr id="689" name="直線コネクタ 688">
          <a:extLst>
            <a:ext uri="{FF2B5EF4-FFF2-40B4-BE49-F238E27FC236}">
              <a16:creationId xmlns:a16="http://schemas.microsoft.com/office/drawing/2014/main" xmlns="" id="{00000000-0008-0000-0600-0000B1020000}"/>
            </a:ext>
          </a:extLst>
        </xdr:cNvPr>
        <xdr:cNvCxnSpPr/>
      </xdr:nvCxnSpPr>
      <xdr:spPr>
        <a:xfrm flipV="1">
          <a:off x="14592300" y="16789017"/>
          <a:ext cx="889000" cy="10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169157</xdr:rowOff>
    </xdr:from>
    <xdr:to>
      <xdr:col>76</xdr:col>
      <xdr:colOff>114300</xdr:colOff>
      <xdr:row>98</xdr:row>
      <xdr:rowOff>68875</xdr:rowOff>
    </xdr:to>
    <xdr:cxnSp macro="">
      <xdr:nvCxnSpPr>
        <xdr:cNvPr id="692" name="直線コネクタ 691">
          <a:extLst>
            <a:ext uri="{FF2B5EF4-FFF2-40B4-BE49-F238E27FC236}">
              <a16:creationId xmlns:a16="http://schemas.microsoft.com/office/drawing/2014/main" xmlns="" id="{00000000-0008-0000-0600-0000B4020000}"/>
            </a:ext>
          </a:extLst>
        </xdr:cNvPr>
        <xdr:cNvCxnSpPr/>
      </xdr:nvCxnSpPr>
      <xdr:spPr>
        <a:xfrm flipV="1">
          <a:off x="13703300" y="16799807"/>
          <a:ext cx="889000" cy="7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3" name="フローチャート: 判断 692">
          <a:extLst>
            <a:ext uri="{FF2B5EF4-FFF2-40B4-BE49-F238E27FC236}">
              <a16:creationId xmlns:a16="http://schemas.microsoft.com/office/drawing/2014/main" xmlns="" id="{00000000-0008-0000-0600-0000B5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68875</xdr:rowOff>
    </xdr:from>
    <xdr:to>
      <xdr:col>71</xdr:col>
      <xdr:colOff>177800</xdr:colOff>
      <xdr:row>98</xdr:row>
      <xdr:rowOff>134164</xdr:rowOff>
    </xdr:to>
    <xdr:cxnSp macro="">
      <xdr:nvCxnSpPr>
        <xdr:cNvPr id="695" name="直線コネクタ 694">
          <a:extLst>
            <a:ext uri="{FF2B5EF4-FFF2-40B4-BE49-F238E27FC236}">
              <a16:creationId xmlns:a16="http://schemas.microsoft.com/office/drawing/2014/main" xmlns="" id="{00000000-0008-0000-0600-0000B7020000}"/>
            </a:ext>
          </a:extLst>
        </xdr:cNvPr>
        <xdr:cNvCxnSpPr/>
      </xdr:nvCxnSpPr>
      <xdr:spPr>
        <a:xfrm flipV="1">
          <a:off x="12814300" y="16870975"/>
          <a:ext cx="889000" cy="65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6" name="フローチャート: 判断 695">
          <a:extLst>
            <a:ext uri="{FF2B5EF4-FFF2-40B4-BE49-F238E27FC236}">
              <a16:creationId xmlns:a16="http://schemas.microsoft.com/office/drawing/2014/main" xmlns="" id="{00000000-0008-0000-0600-0000B8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130391</xdr:rowOff>
    </xdr:from>
    <xdr:ext cx="534377" cy="259045"/>
    <xdr:sp macro="" textlink="">
      <xdr:nvSpPr>
        <xdr:cNvPr id="697" name="テキスト ボックス 696">
          <a:extLst>
            <a:ext uri="{FF2B5EF4-FFF2-40B4-BE49-F238E27FC236}">
              <a16:creationId xmlns:a16="http://schemas.microsoft.com/office/drawing/2014/main" xmlns="" id="{00000000-0008-0000-0600-0000B9020000}"/>
            </a:ext>
          </a:extLst>
        </xdr:cNvPr>
        <xdr:cNvSpPr txBox="1"/>
      </xdr:nvSpPr>
      <xdr:spPr>
        <a:xfrm>
          <a:off x="13436111" y="165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698" name="フローチャート: 判断 697">
          <a:extLst>
            <a:ext uri="{FF2B5EF4-FFF2-40B4-BE49-F238E27FC236}">
              <a16:creationId xmlns:a16="http://schemas.microsoft.com/office/drawing/2014/main" xmlns="" id="{00000000-0008-0000-0600-0000BA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150302</xdr:rowOff>
    </xdr:from>
    <xdr:ext cx="534377"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2547111" y="1660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42777</xdr:rowOff>
    </xdr:from>
    <xdr:to>
      <xdr:col>85</xdr:col>
      <xdr:colOff>177800</xdr:colOff>
      <xdr:row>98</xdr:row>
      <xdr:rowOff>144377</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6268700" y="16844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137918</xdr:rowOff>
    </xdr:from>
    <xdr:ext cx="534377" cy="259045"/>
    <xdr:sp macro="" textlink="">
      <xdr:nvSpPr>
        <xdr:cNvPr id="706" name="積立金該当値テキスト">
          <a:extLst>
            <a:ext uri="{FF2B5EF4-FFF2-40B4-BE49-F238E27FC236}">
              <a16:creationId xmlns:a16="http://schemas.microsoft.com/office/drawing/2014/main" xmlns="" id="{00000000-0008-0000-0600-0000C2020000}"/>
            </a:ext>
          </a:extLst>
        </xdr:cNvPr>
        <xdr:cNvSpPr txBox="1"/>
      </xdr:nvSpPr>
      <xdr:spPr>
        <a:xfrm>
          <a:off x="16370300" y="167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107567</xdr:rowOff>
    </xdr:from>
    <xdr:to>
      <xdr:col>81</xdr:col>
      <xdr:colOff>101600</xdr:colOff>
      <xdr:row>98</xdr:row>
      <xdr:rowOff>37717</xdr:rowOff>
    </xdr:to>
    <xdr:sp macro="" textlink="">
      <xdr:nvSpPr>
        <xdr:cNvPr id="707" name="楕円 706">
          <a:extLst>
            <a:ext uri="{FF2B5EF4-FFF2-40B4-BE49-F238E27FC236}">
              <a16:creationId xmlns:a16="http://schemas.microsoft.com/office/drawing/2014/main" xmlns="" id="{00000000-0008-0000-0600-0000C3020000}"/>
            </a:ext>
          </a:extLst>
        </xdr:cNvPr>
        <xdr:cNvSpPr/>
      </xdr:nvSpPr>
      <xdr:spPr>
        <a:xfrm>
          <a:off x="15430500" y="1673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54244</xdr:rowOff>
    </xdr:from>
    <xdr:ext cx="534377" cy="259045"/>
    <xdr:sp macro="" textlink="">
      <xdr:nvSpPr>
        <xdr:cNvPr id="708" name="テキスト ボックス 707">
          <a:extLst>
            <a:ext uri="{FF2B5EF4-FFF2-40B4-BE49-F238E27FC236}">
              <a16:creationId xmlns:a16="http://schemas.microsoft.com/office/drawing/2014/main" xmlns="" id="{00000000-0008-0000-0600-0000C4020000}"/>
            </a:ext>
          </a:extLst>
        </xdr:cNvPr>
        <xdr:cNvSpPr txBox="1"/>
      </xdr:nvSpPr>
      <xdr:spPr>
        <a:xfrm>
          <a:off x="15214111" y="165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118357</xdr:rowOff>
    </xdr:from>
    <xdr:to>
      <xdr:col>76</xdr:col>
      <xdr:colOff>165100</xdr:colOff>
      <xdr:row>98</xdr:row>
      <xdr:rowOff>48507</xdr:rowOff>
    </xdr:to>
    <xdr:sp macro="" textlink="">
      <xdr:nvSpPr>
        <xdr:cNvPr id="709" name="楕円 708">
          <a:extLst>
            <a:ext uri="{FF2B5EF4-FFF2-40B4-BE49-F238E27FC236}">
              <a16:creationId xmlns:a16="http://schemas.microsoft.com/office/drawing/2014/main" xmlns="" id="{00000000-0008-0000-0600-0000C5020000}"/>
            </a:ext>
          </a:extLst>
        </xdr:cNvPr>
        <xdr:cNvSpPr/>
      </xdr:nvSpPr>
      <xdr:spPr>
        <a:xfrm>
          <a:off x="14541500" y="1674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65034</xdr:rowOff>
    </xdr:from>
    <xdr:ext cx="534377"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4325111" y="16524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18075</xdr:rowOff>
    </xdr:from>
    <xdr:to>
      <xdr:col>72</xdr:col>
      <xdr:colOff>38100</xdr:colOff>
      <xdr:row>98</xdr:row>
      <xdr:rowOff>119675</xdr:rowOff>
    </xdr:to>
    <xdr:sp macro="" textlink="">
      <xdr:nvSpPr>
        <xdr:cNvPr id="711" name="楕円 710">
          <a:extLst>
            <a:ext uri="{FF2B5EF4-FFF2-40B4-BE49-F238E27FC236}">
              <a16:creationId xmlns:a16="http://schemas.microsoft.com/office/drawing/2014/main" xmlns="" id="{00000000-0008-0000-0600-0000C7020000}"/>
            </a:ext>
          </a:extLst>
        </xdr:cNvPr>
        <xdr:cNvSpPr/>
      </xdr:nvSpPr>
      <xdr:spPr>
        <a:xfrm>
          <a:off x="13652500" y="1682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110802</xdr:rowOff>
    </xdr:from>
    <xdr:ext cx="534377"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3436111" y="1691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83364</xdr:rowOff>
    </xdr:from>
    <xdr:to>
      <xdr:col>67</xdr:col>
      <xdr:colOff>101600</xdr:colOff>
      <xdr:row>99</xdr:row>
      <xdr:rowOff>13514</xdr:rowOff>
    </xdr:to>
    <xdr:sp macro="" textlink="">
      <xdr:nvSpPr>
        <xdr:cNvPr id="713" name="楕円 712">
          <a:extLst>
            <a:ext uri="{FF2B5EF4-FFF2-40B4-BE49-F238E27FC236}">
              <a16:creationId xmlns:a16="http://schemas.microsoft.com/office/drawing/2014/main" xmlns="" id="{00000000-0008-0000-0600-0000C9020000}"/>
            </a:ext>
          </a:extLst>
        </xdr:cNvPr>
        <xdr:cNvSpPr/>
      </xdr:nvSpPr>
      <xdr:spPr>
        <a:xfrm>
          <a:off x="12763500" y="1688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4641</xdr:rowOff>
    </xdr:from>
    <xdr:ext cx="469744" cy="259045"/>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2579428" y="1697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xmlns=""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xmlns=""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xmlns=""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xmlns=""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xmlns=""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xmlns=""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xmlns=""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xmlns=""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xmlns="" id="{00000000-0008-0000-06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xmlns=""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xmlns="" id="{00000000-0008-0000-0600-0000E0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7" name="投資及び出資金最小値テキスト">
          <a:extLst>
            <a:ext uri="{FF2B5EF4-FFF2-40B4-BE49-F238E27FC236}">
              <a16:creationId xmlns:a16="http://schemas.microsoft.com/office/drawing/2014/main" xmlns="" id="{00000000-0008-0000-0600-0000E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39" name="投資及び出資金最大値テキスト">
          <a:extLst>
            <a:ext uri="{FF2B5EF4-FFF2-40B4-BE49-F238E27FC236}">
              <a16:creationId xmlns:a16="http://schemas.microsoft.com/office/drawing/2014/main" xmlns="" id="{00000000-0008-0000-0600-0000E3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0" name="直線コネクタ 739">
          <a:extLst>
            <a:ext uri="{FF2B5EF4-FFF2-40B4-BE49-F238E27FC236}">
              <a16:creationId xmlns:a16="http://schemas.microsoft.com/office/drawing/2014/main" xmlns="" id="{00000000-0008-0000-0600-0000E4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56032</xdr:rowOff>
    </xdr:from>
    <xdr:to>
      <xdr:col>116</xdr:col>
      <xdr:colOff>63500</xdr:colOff>
      <xdr:row>38</xdr:row>
      <xdr:rowOff>61610</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flipV="1">
          <a:off x="21323300" y="6571132"/>
          <a:ext cx="8382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2" name="投資及び出資金平均値テキスト">
          <a:extLst>
            <a:ext uri="{FF2B5EF4-FFF2-40B4-BE49-F238E27FC236}">
              <a16:creationId xmlns:a16="http://schemas.microsoft.com/office/drawing/2014/main" xmlns="" id="{00000000-0008-0000-0600-0000E6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3" name="フローチャート: 判断 742">
          <a:extLst>
            <a:ext uri="{FF2B5EF4-FFF2-40B4-BE49-F238E27FC236}">
              <a16:creationId xmlns:a16="http://schemas.microsoft.com/office/drawing/2014/main" xmlns="" id="{00000000-0008-0000-0600-0000E7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61610</xdr:rowOff>
    </xdr:from>
    <xdr:to>
      <xdr:col>111</xdr:col>
      <xdr:colOff>177800</xdr:colOff>
      <xdr:row>38</xdr:row>
      <xdr:rowOff>81727</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flipV="1">
          <a:off x="20434300" y="6576710"/>
          <a:ext cx="8890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81727</xdr:rowOff>
    </xdr:from>
    <xdr:to>
      <xdr:col>107</xdr:col>
      <xdr:colOff>50800</xdr:colOff>
      <xdr:row>38</xdr:row>
      <xdr:rowOff>87671</xdr:rowOff>
    </xdr:to>
    <xdr:cxnSp macro="">
      <xdr:nvCxnSpPr>
        <xdr:cNvPr id="747" name="直線コネクタ 746">
          <a:extLst>
            <a:ext uri="{FF2B5EF4-FFF2-40B4-BE49-F238E27FC236}">
              <a16:creationId xmlns:a16="http://schemas.microsoft.com/office/drawing/2014/main" xmlns="" id="{00000000-0008-0000-0600-0000EB020000}"/>
            </a:ext>
          </a:extLst>
        </xdr:cNvPr>
        <xdr:cNvCxnSpPr/>
      </xdr:nvCxnSpPr>
      <xdr:spPr>
        <a:xfrm flipV="1">
          <a:off x="19545300" y="6596827"/>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48" name="フローチャート: 判断 747">
          <a:extLst>
            <a:ext uri="{FF2B5EF4-FFF2-40B4-BE49-F238E27FC236}">
              <a16:creationId xmlns:a16="http://schemas.microsoft.com/office/drawing/2014/main" xmlns="" id="{00000000-0008-0000-0600-0000EC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86482</xdr:rowOff>
    </xdr:from>
    <xdr:to>
      <xdr:col>102</xdr:col>
      <xdr:colOff>114300</xdr:colOff>
      <xdr:row>38</xdr:row>
      <xdr:rowOff>87671</xdr:rowOff>
    </xdr:to>
    <xdr:cxnSp macro="">
      <xdr:nvCxnSpPr>
        <xdr:cNvPr id="750" name="直線コネクタ 749">
          <a:extLst>
            <a:ext uri="{FF2B5EF4-FFF2-40B4-BE49-F238E27FC236}">
              <a16:creationId xmlns:a16="http://schemas.microsoft.com/office/drawing/2014/main" xmlns="" id="{00000000-0008-0000-0600-0000EE020000}"/>
            </a:ext>
          </a:extLst>
        </xdr:cNvPr>
        <xdr:cNvCxnSpPr/>
      </xdr:nvCxnSpPr>
      <xdr:spPr>
        <a:xfrm>
          <a:off x="18656300" y="6601582"/>
          <a:ext cx="8890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1" name="フローチャート: 判断 750">
          <a:extLst>
            <a:ext uri="{FF2B5EF4-FFF2-40B4-BE49-F238E27FC236}">
              <a16:creationId xmlns:a16="http://schemas.microsoft.com/office/drawing/2014/main" xmlns="" id="{00000000-0008-0000-0600-0000EF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3" name="フローチャート: 判断 752">
          <a:extLst>
            <a:ext uri="{FF2B5EF4-FFF2-40B4-BE49-F238E27FC236}">
              <a16:creationId xmlns:a16="http://schemas.microsoft.com/office/drawing/2014/main" xmlns="" id="{00000000-0008-0000-0600-0000F1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4" name="テキスト ボックス 753">
          <a:extLst>
            <a:ext uri="{FF2B5EF4-FFF2-40B4-BE49-F238E27FC236}">
              <a16:creationId xmlns:a16="http://schemas.microsoft.com/office/drawing/2014/main" xmlns="" id="{00000000-0008-0000-0600-0000F2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xdr:rowOff>
    </xdr:from>
    <xdr:to>
      <xdr:col>116</xdr:col>
      <xdr:colOff>114300</xdr:colOff>
      <xdr:row>38</xdr:row>
      <xdr:rowOff>106832</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22110700" y="65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91609</xdr:rowOff>
    </xdr:from>
    <xdr:ext cx="378565" cy="259045"/>
    <xdr:sp macro="" textlink="">
      <xdr:nvSpPr>
        <xdr:cNvPr id="761" name="投資及び出資金該当値テキスト">
          <a:extLst>
            <a:ext uri="{FF2B5EF4-FFF2-40B4-BE49-F238E27FC236}">
              <a16:creationId xmlns:a16="http://schemas.microsoft.com/office/drawing/2014/main" xmlns="" id="{00000000-0008-0000-0600-0000F9020000}"/>
            </a:ext>
          </a:extLst>
        </xdr:cNvPr>
        <xdr:cNvSpPr txBox="1"/>
      </xdr:nvSpPr>
      <xdr:spPr>
        <a:xfrm>
          <a:off x="22212300" y="6435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10810</xdr:rowOff>
    </xdr:from>
    <xdr:to>
      <xdr:col>112</xdr:col>
      <xdr:colOff>38100</xdr:colOff>
      <xdr:row>38</xdr:row>
      <xdr:rowOff>112410</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21272500" y="6525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103537</xdr:rowOff>
    </xdr:from>
    <xdr:ext cx="378565"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21134017" y="66186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30927</xdr:rowOff>
    </xdr:from>
    <xdr:to>
      <xdr:col>107</xdr:col>
      <xdr:colOff>101600</xdr:colOff>
      <xdr:row>38</xdr:row>
      <xdr:rowOff>132527</xdr:rowOff>
    </xdr:to>
    <xdr:sp macro="" textlink="">
      <xdr:nvSpPr>
        <xdr:cNvPr id="764" name="楕円 763">
          <a:extLst>
            <a:ext uri="{FF2B5EF4-FFF2-40B4-BE49-F238E27FC236}">
              <a16:creationId xmlns:a16="http://schemas.microsoft.com/office/drawing/2014/main" xmlns="" id="{00000000-0008-0000-0600-0000FC020000}"/>
            </a:ext>
          </a:extLst>
        </xdr:cNvPr>
        <xdr:cNvSpPr/>
      </xdr:nvSpPr>
      <xdr:spPr>
        <a:xfrm>
          <a:off x="20383500" y="654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123654</xdr:rowOff>
    </xdr:from>
    <xdr:ext cx="378565"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20245017" y="6638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36871</xdr:rowOff>
    </xdr:from>
    <xdr:to>
      <xdr:col>102</xdr:col>
      <xdr:colOff>165100</xdr:colOff>
      <xdr:row>38</xdr:row>
      <xdr:rowOff>138471</xdr:rowOff>
    </xdr:to>
    <xdr:sp macro="" textlink="">
      <xdr:nvSpPr>
        <xdr:cNvPr id="766" name="楕円 765">
          <a:extLst>
            <a:ext uri="{FF2B5EF4-FFF2-40B4-BE49-F238E27FC236}">
              <a16:creationId xmlns:a16="http://schemas.microsoft.com/office/drawing/2014/main" xmlns="" id="{00000000-0008-0000-0600-0000FE020000}"/>
            </a:ext>
          </a:extLst>
        </xdr:cNvPr>
        <xdr:cNvSpPr/>
      </xdr:nvSpPr>
      <xdr:spPr>
        <a:xfrm>
          <a:off x="19494500" y="655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129598</xdr:rowOff>
    </xdr:from>
    <xdr:ext cx="378565"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9356017" y="664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35682</xdr:rowOff>
    </xdr:from>
    <xdr:to>
      <xdr:col>98</xdr:col>
      <xdr:colOff>38100</xdr:colOff>
      <xdr:row>38</xdr:row>
      <xdr:rowOff>137282</xdr:rowOff>
    </xdr:to>
    <xdr:sp macro="" textlink="">
      <xdr:nvSpPr>
        <xdr:cNvPr id="768" name="楕円 767">
          <a:extLst>
            <a:ext uri="{FF2B5EF4-FFF2-40B4-BE49-F238E27FC236}">
              <a16:creationId xmlns:a16="http://schemas.microsoft.com/office/drawing/2014/main" xmlns="" id="{00000000-0008-0000-0600-000000030000}"/>
            </a:ext>
          </a:extLst>
        </xdr:cNvPr>
        <xdr:cNvSpPr/>
      </xdr:nvSpPr>
      <xdr:spPr>
        <a:xfrm>
          <a:off x="18605500" y="655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128409</xdr:rowOff>
    </xdr:from>
    <xdr:ext cx="378565"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8467017" y="66435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xmlns=""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xmlns=""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xmlns=""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xmlns=""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xmlns=""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xmlns=""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xmlns=""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xmlns=""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xmlns=""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xmlns=""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4" name="貸付金最大値テキスト">
          <a:extLst>
            <a:ext uri="{FF2B5EF4-FFF2-40B4-BE49-F238E27FC236}">
              <a16:creationId xmlns:a16="http://schemas.microsoft.com/office/drawing/2014/main" xmlns="" id="{00000000-0008-0000-0600-00001A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6" name="直線コネクタ 795">
          <a:extLst>
            <a:ext uri="{FF2B5EF4-FFF2-40B4-BE49-F238E27FC236}">
              <a16:creationId xmlns:a16="http://schemas.microsoft.com/office/drawing/2014/main" xmlns="" id="{00000000-0008-0000-0600-00001C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26555</xdr:rowOff>
    </xdr:from>
    <xdr:ext cx="378565" cy="259045"/>
    <xdr:sp macro="" textlink="">
      <xdr:nvSpPr>
        <xdr:cNvPr id="797" name="貸付金平均値テキスト">
          <a:extLst>
            <a:ext uri="{FF2B5EF4-FFF2-40B4-BE49-F238E27FC236}">
              <a16:creationId xmlns:a16="http://schemas.microsoft.com/office/drawing/2014/main" xmlns="" id="{00000000-0008-0000-0600-00001D030000}"/>
            </a:ext>
          </a:extLst>
        </xdr:cNvPr>
        <xdr:cNvSpPr txBox="1"/>
      </xdr:nvSpPr>
      <xdr:spPr>
        <a:xfrm>
          <a:off x="22212300" y="979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798" name="フローチャート: 判断 797">
          <a:extLst>
            <a:ext uri="{FF2B5EF4-FFF2-40B4-BE49-F238E27FC236}">
              <a16:creationId xmlns:a16="http://schemas.microsoft.com/office/drawing/2014/main" xmlns="" id="{00000000-0008-0000-0600-00001E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9" name="直線コネクタ 798">
          <a:extLst>
            <a:ext uri="{FF2B5EF4-FFF2-40B4-BE49-F238E27FC236}">
              <a16:creationId xmlns:a16="http://schemas.microsoft.com/office/drawing/2014/main" xmlns="" id="{00000000-0008-0000-0600-00001F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0" name="フローチャート: 判断 799">
          <a:extLst>
            <a:ext uri="{FF2B5EF4-FFF2-40B4-BE49-F238E27FC236}">
              <a16:creationId xmlns:a16="http://schemas.microsoft.com/office/drawing/2014/main" xmlns="" id="{00000000-0008-0000-0600-000020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2" name="直線コネクタ 801">
          <a:extLst>
            <a:ext uri="{FF2B5EF4-FFF2-40B4-BE49-F238E27FC236}">
              <a16:creationId xmlns:a16="http://schemas.microsoft.com/office/drawing/2014/main" xmlns="" id="{00000000-0008-0000-0600-000022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3" name="フローチャート: 判断 802">
          <a:extLst>
            <a:ext uri="{FF2B5EF4-FFF2-40B4-BE49-F238E27FC236}">
              <a16:creationId xmlns:a16="http://schemas.microsoft.com/office/drawing/2014/main" xmlns="" id="{00000000-0008-0000-0600-000023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5" name="直線コネクタ 804">
          <a:extLst>
            <a:ext uri="{FF2B5EF4-FFF2-40B4-BE49-F238E27FC236}">
              <a16:creationId xmlns:a16="http://schemas.microsoft.com/office/drawing/2014/main" xmlns="" id="{00000000-0008-0000-0600-000025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6" name="フローチャート: 判断 805">
          <a:extLst>
            <a:ext uri="{FF2B5EF4-FFF2-40B4-BE49-F238E27FC236}">
              <a16:creationId xmlns:a16="http://schemas.microsoft.com/office/drawing/2014/main" xmlns="" id="{00000000-0008-0000-0600-000026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08" name="フローチャート: 判断 807">
          <a:extLst>
            <a:ext uri="{FF2B5EF4-FFF2-40B4-BE49-F238E27FC236}">
              <a16:creationId xmlns:a16="http://schemas.microsoft.com/office/drawing/2014/main" xmlns="" id="{00000000-0008-0000-0600-000028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84040</xdr:rowOff>
    </xdr:from>
    <xdr:ext cx="469744"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8421428" y="9685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xmlns=""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xmlns=""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16" name="貸付金該当値テキスト">
          <a:extLst>
            <a:ext uri="{FF2B5EF4-FFF2-40B4-BE49-F238E27FC236}">
              <a16:creationId xmlns:a16="http://schemas.microsoft.com/office/drawing/2014/main" xmlns="" id="{00000000-0008-0000-0600-000030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1" name="楕円 820">
          <a:extLst>
            <a:ext uri="{FF2B5EF4-FFF2-40B4-BE49-F238E27FC236}">
              <a16:creationId xmlns:a16="http://schemas.microsoft.com/office/drawing/2014/main" xmlns="" id="{00000000-0008-0000-0600-000035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3" name="楕円 822">
          <a:extLst>
            <a:ext uri="{FF2B5EF4-FFF2-40B4-BE49-F238E27FC236}">
              <a16:creationId xmlns:a16="http://schemas.microsoft.com/office/drawing/2014/main" xmlns="" id="{00000000-0008-0000-0600-000037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xmlns=""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xmlns=""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xmlns=""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xmlns=""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a:extLst>
            <a:ext uri="{FF2B5EF4-FFF2-40B4-BE49-F238E27FC236}">
              <a16:creationId xmlns:a16="http://schemas.microsoft.com/office/drawing/2014/main" xmlns="" id="{00000000-0008-0000-0600-00004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a:extLst>
            <a:ext uri="{FF2B5EF4-FFF2-40B4-BE49-F238E27FC236}">
              <a16:creationId xmlns:a16="http://schemas.microsoft.com/office/drawing/2014/main" xmlns="" id="{00000000-0008-0000-0600-00005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0" name="繰出金最小値テキスト">
          <a:extLst>
            <a:ext uri="{FF2B5EF4-FFF2-40B4-BE49-F238E27FC236}">
              <a16:creationId xmlns:a16="http://schemas.microsoft.com/office/drawing/2014/main" xmlns="" id="{00000000-0008-0000-0600-000052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1" name="直線コネクタ 850">
          <a:extLst>
            <a:ext uri="{FF2B5EF4-FFF2-40B4-BE49-F238E27FC236}">
              <a16:creationId xmlns:a16="http://schemas.microsoft.com/office/drawing/2014/main" xmlns="" id="{00000000-0008-0000-0600-000053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2" name="繰出金最大値テキスト">
          <a:extLst>
            <a:ext uri="{FF2B5EF4-FFF2-40B4-BE49-F238E27FC236}">
              <a16:creationId xmlns:a16="http://schemas.microsoft.com/office/drawing/2014/main" xmlns="" id="{00000000-0008-0000-0600-000054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15836</xdr:rowOff>
    </xdr:from>
    <xdr:to>
      <xdr:col>116</xdr:col>
      <xdr:colOff>63500</xdr:colOff>
      <xdr:row>76</xdr:row>
      <xdr:rowOff>57099</xdr:rowOff>
    </xdr:to>
    <xdr:cxnSp macro="">
      <xdr:nvCxnSpPr>
        <xdr:cNvPr id="854" name="直線コネクタ 853">
          <a:extLst>
            <a:ext uri="{FF2B5EF4-FFF2-40B4-BE49-F238E27FC236}">
              <a16:creationId xmlns:a16="http://schemas.microsoft.com/office/drawing/2014/main" xmlns="" id="{00000000-0008-0000-0600-000056030000}"/>
            </a:ext>
          </a:extLst>
        </xdr:cNvPr>
        <xdr:cNvCxnSpPr/>
      </xdr:nvCxnSpPr>
      <xdr:spPr>
        <a:xfrm flipV="1">
          <a:off x="21323300" y="13046036"/>
          <a:ext cx="838200" cy="41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5" name="繰出金平均値テキスト">
          <a:extLst>
            <a:ext uri="{FF2B5EF4-FFF2-40B4-BE49-F238E27FC236}">
              <a16:creationId xmlns:a16="http://schemas.microsoft.com/office/drawing/2014/main" xmlns="" id="{00000000-0008-0000-0600-000057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6" name="フローチャート: 判断 855">
          <a:extLst>
            <a:ext uri="{FF2B5EF4-FFF2-40B4-BE49-F238E27FC236}">
              <a16:creationId xmlns:a16="http://schemas.microsoft.com/office/drawing/2014/main" xmlns="" id="{00000000-0008-0000-0600-000058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57099</xdr:rowOff>
    </xdr:from>
    <xdr:to>
      <xdr:col>111</xdr:col>
      <xdr:colOff>177800</xdr:colOff>
      <xdr:row>76</xdr:row>
      <xdr:rowOff>116421</xdr:rowOff>
    </xdr:to>
    <xdr:cxnSp macro="">
      <xdr:nvCxnSpPr>
        <xdr:cNvPr id="857" name="直線コネクタ 856">
          <a:extLst>
            <a:ext uri="{FF2B5EF4-FFF2-40B4-BE49-F238E27FC236}">
              <a16:creationId xmlns:a16="http://schemas.microsoft.com/office/drawing/2014/main" xmlns="" id="{00000000-0008-0000-0600-000059030000}"/>
            </a:ext>
          </a:extLst>
        </xdr:cNvPr>
        <xdr:cNvCxnSpPr/>
      </xdr:nvCxnSpPr>
      <xdr:spPr>
        <a:xfrm flipV="1">
          <a:off x="20434300" y="13087299"/>
          <a:ext cx="8890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58" name="フローチャート: 判断 857">
          <a:extLst>
            <a:ext uri="{FF2B5EF4-FFF2-40B4-BE49-F238E27FC236}">
              <a16:creationId xmlns:a16="http://schemas.microsoft.com/office/drawing/2014/main" xmlns="" id="{00000000-0008-0000-0600-00005A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74206</xdr:rowOff>
    </xdr:from>
    <xdr:to>
      <xdr:col>107</xdr:col>
      <xdr:colOff>50800</xdr:colOff>
      <xdr:row>76</xdr:row>
      <xdr:rowOff>116421</xdr:rowOff>
    </xdr:to>
    <xdr:cxnSp macro="">
      <xdr:nvCxnSpPr>
        <xdr:cNvPr id="860" name="直線コネクタ 859">
          <a:extLst>
            <a:ext uri="{FF2B5EF4-FFF2-40B4-BE49-F238E27FC236}">
              <a16:creationId xmlns:a16="http://schemas.microsoft.com/office/drawing/2014/main" xmlns="" id="{00000000-0008-0000-0600-00005C030000}"/>
            </a:ext>
          </a:extLst>
        </xdr:cNvPr>
        <xdr:cNvCxnSpPr/>
      </xdr:nvCxnSpPr>
      <xdr:spPr>
        <a:xfrm>
          <a:off x="19545300" y="13104406"/>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1" name="フローチャート: 判断 860">
          <a:extLst>
            <a:ext uri="{FF2B5EF4-FFF2-40B4-BE49-F238E27FC236}">
              <a16:creationId xmlns:a16="http://schemas.microsoft.com/office/drawing/2014/main" xmlns="" id="{00000000-0008-0000-0600-00005D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74206</xdr:rowOff>
    </xdr:from>
    <xdr:to>
      <xdr:col>102</xdr:col>
      <xdr:colOff>114300</xdr:colOff>
      <xdr:row>76</xdr:row>
      <xdr:rowOff>119526</xdr:rowOff>
    </xdr:to>
    <xdr:cxnSp macro="">
      <xdr:nvCxnSpPr>
        <xdr:cNvPr id="863" name="直線コネクタ 862">
          <a:extLst>
            <a:ext uri="{FF2B5EF4-FFF2-40B4-BE49-F238E27FC236}">
              <a16:creationId xmlns:a16="http://schemas.microsoft.com/office/drawing/2014/main" xmlns="" id="{00000000-0008-0000-0600-00005F030000}"/>
            </a:ext>
          </a:extLst>
        </xdr:cNvPr>
        <xdr:cNvCxnSpPr/>
      </xdr:nvCxnSpPr>
      <xdr:spPr>
        <a:xfrm flipV="1">
          <a:off x="18656300" y="13104406"/>
          <a:ext cx="889000" cy="45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4" name="フローチャート: 判断 863">
          <a:extLst>
            <a:ext uri="{FF2B5EF4-FFF2-40B4-BE49-F238E27FC236}">
              <a16:creationId xmlns:a16="http://schemas.microsoft.com/office/drawing/2014/main" xmlns="" id="{00000000-0008-0000-0600-000060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6" name="フローチャート: 判断 865">
          <a:extLst>
            <a:ext uri="{FF2B5EF4-FFF2-40B4-BE49-F238E27FC236}">
              <a16:creationId xmlns:a16="http://schemas.microsoft.com/office/drawing/2014/main" xmlns="" id="{00000000-0008-0000-0600-000062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67975</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8389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xmlns="" id="{00000000-0008-0000-0600-00006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136487</xdr:rowOff>
    </xdr:from>
    <xdr:to>
      <xdr:col>116</xdr:col>
      <xdr:colOff>114300</xdr:colOff>
      <xdr:row>76</xdr:row>
      <xdr:rowOff>66638</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2110700" y="129952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159364</xdr:rowOff>
    </xdr:from>
    <xdr:ext cx="534377" cy="259045"/>
    <xdr:sp macro="" textlink="">
      <xdr:nvSpPr>
        <xdr:cNvPr id="874" name="繰出金該当値テキスト">
          <a:extLst>
            <a:ext uri="{FF2B5EF4-FFF2-40B4-BE49-F238E27FC236}">
              <a16:creationId xmlns:a16="http://schemas.microsoft.com/office/drawing/2014/main" xmlns="" id="{00000000-0008-0000-0600-00006A030000}"/>
            </a:ext>
          </a:extLst>
        </xdr:cNvPr>
        <xdr:cNvSpPr txBox="1"/>
      </xdr:nvSpPr>
      <xdr:spPr>
        <a:xfrm>
          <a:off x="22212300" y="12846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6299</xdr:rowOff>
    </xdr:from>
    <xdr:to>
      <xdr:col>112</xdr:col>
      <xdr:colOff>38100</xdr:colOff>
      <xdr:row>76</xdr:row>
      <xdr:rowOff>107899</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21272500" y="1303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124426</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21056111" y="1281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65621</xdr:rowOff>
    </xdr:from>
    <xdr:to>
      <xdr:col>107</xdr:col>
      <xdr:colOff>101600</xdr:colOff>
      <xdr:row>76</xdr:row>
      <xdr:rowOff>167221</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20383500" y="13095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12298</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20167111" y="12871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23406</xdr:rowOff>
    </xdr:from>
    <xdr:to>
      <xdr:col>102</xdr:col>
      <xdr:colOff>165100</xdr:colOff>
      <xdr:row>76</xdr:row>
      <xdr:rowOff>125006</xdr:rowOff>
    </xdr:to>
    <xdr:sp macro="" textlink="">
      <xdr:nvSpPr>
        <xdr:cNvPr id="879" name="楕円 878">
          <a:extLst>
            <a:ext uri="{FF2B5EF4-FFF2-40B4-BE49-F238E27FC236}">
              <a16:creationId xmlns:a16="http://schemas.microsoft.com/office/drawing/2014/main" xmlns="" id="{00000000-0008-0000-0600-00006F030000}"/>
            </a:ext>
          </a:extLst>
        </xdr:cNvPr>
        <xdr:cNvSpPr/>
      </xdr:nvSpPr>
      <xdr:spPr>
        <a:xfrm>
          <a:off x="19494500" y="13053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141533</xdr:rowOff>
    </xdr:from>
    <xdr:ext cx="534377" cy="259045"/>
    <xdr:sp macro="" textlink="">
      <xdr:nvSpPr>
        <xdr:cNvPr id="880" name="テキスト ボックス 879">
          <a:extLst>
            <a:ext uri="{FF2B5EF4-FFF2-40B4-BE49-F238E27FC236}">
              <a16:creationId xmlns:a16="http://schemas.microsoft.com/office/drawing/2014/main" xmlns="" id="{00000000-0008-0000-0600-000070030000}"/>
            </a:ext>
          </a:extLst>
        </xdr:cNvPr>
        <xdr:cNvSpPr txBox="1"/>
      </xdr:nvSpPr>
      <xdr:spPr>
        <a:xfrm>
          <a:off x="19278111" y="1282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68726</xdr:rowOff>
    </xdr:from>
    <xdr:to>
      <xdr:col>98</xdr:col>
      <xdr:colOff>38100</xdr:colOff>
      <xdr:row>76</xdr:row>
      <xdr:rowOff>170326</xdr:rowOff>
    </xdr:to>
    <xdr:sp macro="" textlink="">
      <xdr:nvSpPr>
        <xdr:cNvPr id="881" name="楕円 880">
          <a:extLst>
            <a:ext uri="{FF2B5EF4-FFF2-40B4-BE49-F238E27FC236}">
              <a16:creationId xmlns:a16="http://schemas.microsoft.com/office/drawing/2014/main" xmlns="" id="{00000000-0008-0000-0600-000071030000}"/>
            </a:ext>
          </a:extLst>
        </xdr:cNvPr>
        <xdr:cNvSpPr/>
      </xdr:nvSpPr>
      <xdr:spPr>
        <a:xfrm>
          <a:off x="18605500" y="1309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15403</xdr:rowOff>
    </xdr:from>
    <xdr:ext cx="534377" cy="259045"/>
    <xdr:sp macro="" textlink="">
      <xdr:nvSpPr>
        <xdr:cNvPr id="882" name="テキスト ボックス 881">
          <a:extLst>
            <a:ext uri="{FF2B5EF4-FFF2-40B4-BE49-F238E27FC236}">
              <a16:creationId xmlns:a16="http://schemas.microsoft.com/office/drawing/2014/main" xmlns="" id="{00000000-0008-0000-0600-000072030000}"/>
            </a:ext>
          </a:extLst>
        </xdr:cNvPr>
        <xdr:cNvSpPr txBox="1"/>
      </xdr:nvSpPr>
      <xdr:spPr>
        <a:xfrm>
          <a:off x="18389111" y="1287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xmlns="" id="{00000000-0008-0000-0600-00007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a:extLst>
            <a:ext uri="{FF2B5EF4-FFF2-40B4-BE49-F238E27FC236}">
              <a16:creationId xmlns:a16="http://schemas.microsoft.com/office/drawing/2014/main" xmlns="" id="{00000000-0008-0000-0600-00007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xmlns="" id="{00000000-0008-0000-0600-00007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xmlns="" id="{00000000-0008-0000-0600-00007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a:extLst>
            <a:ext uri="{FF2B5EF4-FFF2-40B4-BE49-F238E27FC236}">
              <a16:creationId xmlns:a16="http://schemas.microsoft.com/office/drawing/2014/main" xmlns="" id="{00000000-0008-0000-0600-00007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a:extLst>
            <a:ext uri="{FF2B5EF4-FFF2-40B4-BE49-F238E27FC236}">
              <a16:creationId xmlns:a16="http://schemas.microsoft.com/office/drawing/2014/main" xmlns="" id="{00000000-0008-0000-0600-00008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a:extLst>
            <a:ext uri="{FF2B5EF4-FFF2-40B4-BE49-F238E27FC236}">
              <a16:creationId xmlns:a16="http://schemas.microsoft.com/office/drawing/2014/main" xmlns="" id="{00000000-0008-0000-0600-00008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xmlns=""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a:extLst>
            <a:ext uri="{FF2B5EF4-FFF2-40B4-BE49-F238E27FC236}">
              <a16:creationId xmlns:a16="http://schemas.microsoft.com/office/drawing/2014/main" xmlns="" id="{00000000-0008-0000-0600-00008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a:extLst>
            <a:ext uri="{FF2B5EF4-FFF2-40B4-BE49-F238E27FC236}">
              <a16:creationId xmlns:a16="http://schemas.microsoft.com/office/drawing/2014/main" xmlns="" id="{00000000-0008-0000-0600-00008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a:extLst>
            <a:ext uri="{FF2B5EF4-FFF2-40B4-BE49-F238E27FC236}">
              <a16:creationId xmlns:a16="http://schemas.microsoft.com/office/drawing/2014/main" xmlns="" id="{00000000-0008-0000-0600-00008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a:extLst>
            <a:ext uri="{FF2B5EF4-FFF2-40B4-BE49-F238E27FC236}">
              <a16:creationId xmlns:a16="http://schemas.microsoft.com/office/drawing/2014/main" xmlns="" id="{00000000-0008-0000-0600-00008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a:extLst>
            <a:ext uri="{FF2B5EF4-FFF2-40B4-BE49-F238E27FC236}">
              <a16:creationId xmlns:a16="http://schemas.microsoft.com/office/drawing/2014/main" xmlns="" id="{00000000-0008-0000-0600-00008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a:extLst>
            <a:ext uri="{FF2B5EF4-FFF2-40B4-BE49-F238E27FC236}">
              <a16:creationId xmlns:a16="http://schemas.microsoft.com/office/drawing/2014/main" xmlns="" id="{00000000-0008-0000-0600-00008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a:extLst>
            <a:ext uri="{FF2B5EF4-FFF2-40B4-BE49-F238E27FC236}">
              <a16:creationId xmlns:a16="http://schemas.microsoft.com/office/drawing/2014/main" xmlns="" id="{00000000-0008-0000-0600-00008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a:extLst>
            <a:ext uri="{FF2B5EF4-FFF2-40B4-BE49-F238E27FC236}">
              <a16:creationId xmlns:a16="http://schemas.microsoft.com/office/drawing/2014/main" xmlns="" id="{00000000-0008-0000-0600-00008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a:extLst>
            <a:ext uri="{FF2B5EF4-FFF2-40B4-BE49-F238E27FC236}">
              <a16:creationId xmlns:a16="http://schemas.microsoft.com/office/drawing/2014/main" xmlns="" id="{00000000-0008-0000-0600-00009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a:extLst>
            <a:ext uri="{FF2B5EF4-FFF2-40B4-BE49-F238E27FC236}">
              <a16:creationId xmlns:a16="http://schemas.microsoft.com/office/drawing/2014/main" xmlns="" id="{00000000-0008-0000-0600-00009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a:extLst>
            <a:ext uri="{FF2B5EF4-FFF2-40B4-BE49-F238E27FC236}">
              <a16:creationId xmlns:a16="http://schemas.microsoft.com/office/drawing/2014/main" xmlns="" id="{00000000-0008-0000-0600-00009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xmlns="" id="{00000000-0008-0000-0600-00009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xmlns="" id="{00000000-0008-0000-0600-00009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a:extLst>
            <a:ext uri="{FF2B5EF4-FFF2-40B4-BE49-F238E27FC236}">
              <a16:creationId xmlns:a16="http://schemas.microsoft.com/office/drawing/2014/main" xmlns="" id="{00000000-0008-0000-0600-00009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a:extLst>
            <a:ext uri="{FF2B5EF4-FFF2-40B4-BE49-F238E27FC236}">
              <a16:creationId xmlns:a16="http://schemas.microsoft.com/office/drawing/2014/main" xmlns="" id="{00000000-0008-0000-0600-0000A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xmlns="" id="{00000000-0008-0000-0600-0000A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a:extLst>
            <a:ext uri="{FF2B5EF4-FFF2-40B4-BE49-F238E27FC236}">
              <a16:creationId xmlns:a16="http://schemas.microsoft.com/office/drawing/2014/main" xmlns="" id="{00000000-0008-0000-0600-0000A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xmlns="" id="{00000000-0008-0000-0600-0000A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a:extLst>
            <a:ext uri="{FF2B5EF4-FFF2-40B4-BE49-F238E27FC236}">
              <a16:creationId xmlns:a16="http://schemas.microsoft.com/office/drawing/2014/main" xmlns="" id="{00000000-0008-0000-0600-0000A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a:extLst>
            <a:ext uri="{FF2B5EF4-FFF2-40B4-BE49-F238E27FC236}">
              <a16:creationId xmlns:a16="http://schemas.microsoft.com/office/drawing/2014/main" xmlns="" id="{00000000-0008-0000-0600-0000A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a:extLst>
            <a:ext uri="{FF2B5EF4-FFF2-40B4-BE49-F238E27FC236}">
              <a16:creationId xmlns:a16="http://schemas.microsoft.com/office/drawing/2014/main" xmlns="" id="{00000000-0008-0000-0600-0000A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405,184</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円で前年度と比較し</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2,285</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の増となっている。性質別歳出で類似団体とかい離が大きなもので、物件費、扶助費、繰出金、普通建設事業（更新整備）が類似団体を上回り、人件費、維持補修費、補助費等、公債費で類似団体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物件費は、類似団体以下の水準であったが、ふるさと応援事業の拡大により、類似団体を大きく上回る結果となっている。令和</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年度はふるさと応援事業費が</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76</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百万円程度減額となり、昨年度に比べ低い数値となった。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扶助費は、年々増加傾向にあり、主な要因は保育実施負担金・委託料と障がい者支援費・自立支援給付費で、令和</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年度からの幼児園の民営化によるサービスの拡充で類似団体を大きく上回る結果となった。</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繰出金は、過去</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年間で最高額となっており、主な要因は公共下水道事業特別会計と後期高齢者医療特別会計への繰出しによるもので、今後も増加傾向にある。</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普通建設事業費（更新整備）は、小学校の長寿命化工事が開始されており、類似団体を上回る結果となった。今後も数十年小中学校の更新工事は続き、経費増加が見込まれる。　</a:t>
          </a: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人件費は、</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46,778</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円で、類似団体内平均値よりも</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20,470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円低い数値となっている。今後は人口増による職員数増加が考えられるため、定員管理計画による適正人員確保に努める。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補助費等は、</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43,698</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円と類似団体とのかい離は</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14,729</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円と下回っている。今後は、清掃施設組合の施設更新による増加が見込まれる。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積立金は、不動産売払収入等臨時的な収入を財源としている。また、近年ではふるさと応援基金積立が主であるが、令和</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年度は公共施設整備基金を新設し、</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億</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百万円ほど積立てたため、類似団体を上回る結果となった。</a:t>
          </a:r>
          <a:endPar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公債費は、類似団体に比べ低い水準となっているが、令和</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年度から増加に転じ、今後も増加傾向で令和</a:t>
          </a:r>
          <a:r>
            <a:rPr kumimoji="1" lang="en-US" altLang="ja-JP"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9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年度まで続きピークを迎える。今後は財政計画及び公共施設等個別施設計画を活用し公債費の平準化を目指す。</a:t>
          </a:r>
          <a:endParaRPr kumimoji="1" lang="ja-JP" altLang="en-US" sz="12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福岡県須恵町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29,300
28,904
16.31
12,160,096
11,871,896
287,992
6,318,026
7,412,579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25.3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91313</xdr:rowOff>
    </xdr:from>
    <xdr:to>
      <xdr:col>24</xdr:col>
      <xdr:colOff>63500</xdr:colOff>
      <xdr:row>35</xdr:row>
      <xdr:rowOff>169418</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flipV="1">
          <a:off x="3797300" y="6092063"/>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19194</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848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124841</xdr:rowOff>
    </xdr:from>
    <xdr:to>
      <xdr:col>19</xdr:col>
      <xdr:colOff>177800</xdr:colOff>
      <xdr:row>35</xdr:row>
      <xdr:rowOff>169418</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a:off x="2908300" y="6125591"/>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147972</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8" y="5805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60071</xdr:rowOff>
    </xdr:from>
    <xdr:to>
      <xdr:col>15</xdr:col>
      <xdr:colOff>50800</xdr:colOff>
      <xdr:row>35</xdr:row>
      <xdr:rowOff>124841</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a:off x="2019300" y="6060821"/>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xmlns=""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148734</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8" y="5806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49403</xdr:rowOff>
    </xdr:from>
    <xdr:to>
      <xdr:col>10</xdr:col>
      <xdr:colOff>114300</xdr:colOff>
      <xdr:row>35</xdr:row>
      <xdr:rowOff>60071</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050153"/>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107967</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40513</xdr:rowOff>
    </xdr:from>
    <xdr:to>
      <xdr:col>24</xdr:col>
      <xdr:colOff>114300</xdr:colOff>
      <xdr:row>35</xdr:row>
      <xdr:rowOff>142113</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4584700" y="604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18940</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01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118618</xdr:rowOff>
    </xdr:from>
    <xdr:to>
      <xdr:col>20</xdr:col>
      <xdr:colOff>38100</xdr:colOff>
      <xdr:row>36</xdr:row>
      <xdr:rowOff>48768</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3746500" y="6119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39895</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8" y="621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74041</xdr:rowOff>
    </xdr:from>
    <xdr:to>
      <xdr:col>15</xdr:col>
      <xdr:colOff>101600</xdr:colOff>
      <xdr:row>36</xdr:row>
      <xdr:rowOff>4191</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2857500" y="607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166768</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8" y="6167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9271</xdr:rowOff>
    </xdr:from>
    <xdr:to>
      <xdr:col>10</xdr:col>
      <xdr:colOff>165100</xdr:colOff>
      <xdr:row>35</xdr:row>
      <xdr:rowOff>110871</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968500" y="6010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127398</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8" y="5785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170053</xdr:rowOff>
    </xdr:from>
    <xdr:to>
      <xdr:col>6</xdr:col>
      <xdr:colOff>38100</xdr:colOff>
      <xdr:row>35</xdr:row>
      <xdr:rowOff>100203</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079500" y="59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91330</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8" y="6092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xmlns=""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xmlns=""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xmlns=""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xmlns=""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xmlns=""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123825</xdr:rowOff>
    </xdr:from>
    <xdr:to>
      <xdr:col>24</xdr:col>
      <xdr:colOff>63500</xdr:colOff>
      <xdr:row>58</xdr:row>
      <xdr:rowOff>47705</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3797300" y="9896475"/>
          <a:ext cx="838200" cy="95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xmlns=""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xmlns=""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123825</xdr:rowOff>
    </xdr:from>
    <xdr:to>
      <xdr:col>19</xdr:col>
      <xdr:colOff>177800</xdr:colOff>
      <xdr:row>57</xdr:row>
      <xdr:rowOff>147583</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2908300" y="9896475"/>
          <a:ext cx="889000" cy="23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46676</xdr:rowOff>
    </xdr:from>
    <xdr:to>
      <xdr:col>15</xdr:col>
      <xdr:colOff>50800</xdr:colOff>
      <xdr:row>57</xdr:row>
      <xdr:rowOff>147583</xdr:rowOff>
    </xdr:to>
    <xdr:cxnSp macro="">
      <xdr:nvCxnSpPr>
        <xdr:cNvPr id="126" name="直線コネクタ 125">
          <a:extLst>
            <a:ext uri="{FF2B5EF4-FFF2-40B4-BE49-F238E27FC236}">
              <a16:creationId xmlns:a16="http://schemas.microsoft.com/office/drawing/2014/main" xmlns="" id="{00000000-0008-0000-0700-00007E000000}"/>
            </a:ext>
          </a:extLst>
        </xdr:cNvPr>
        <xdr:cNvCxnSpPr/>
      </xdr:nvCxnSpPr>
      <xdr:spPr>
        <a:xfrm>
          <a:off x="2019300" y="9647876"/>
          <a:ext cx="889000" cy="2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xmlns=""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46676</xdr:rowOff>
    </xdr:from>
    <xdr:to>
      <xdr:col>10</xdr:col>
      <xdr:colOff>114300</xdr:colOff>
      <xdr:row>58</xdr:row>
      <xdr:rowOff>115230</xdr:rowOff>
    </xdr:to>
    <xdr:cxnSp macro="">
      <xdr:nvCxnSpPr>
        <xdr:cNvPr id="129" name="直線コネクタ 128">
          <a:extLst>
            <a:ext uri="{FF2B5EF4-FFF2-40B4-BE49-F238E27FC236}">
              <a16:creationId xmlns:a16="http://schemas.microsoft.com/office/drawing/2014/main" xmlns="" id="{00000000-0008-0000-0700-000081000000}"/>
            </a:ext>
          </a:extLst>
        </xdr:cNvPr>
        <xdr:cNvCxnSpPr/>
      </xdr:nvCxnSpPr>
      <xdr:spPr>
        <a:xfrm flipV="1">
          <a:off x="1130300" y="9647876"/>
          <a:ext cx="889000" cy="411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xmlns=""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xmlns=""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161049</xdr:rowOff>
    </xdr:from>
    <xdr:ext cx="534377"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863111" y="976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168355</xdr:rowOff>
    </xdr:from>
    <xdr:to>
      <xdr:col>24</xdr:col>
      <xdr:colOff>114300</xdr:colOff>
      <xdr:row>58</xdr:row>
      <xdr:rowOff>98505</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4584700" y="994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145149</xdr:rowOff>
    </xdr:from>
    <xdr:ext cx="534377" cy="259045"/>
    <xdr:sp macro="" textlink="">
      <xdr:nvSpPr>
        <xdr:cNvPr id="140" name="総務費該当値テキスト">
          <a:extLst>
            <a:ext uri="{FF2B5EF4-FFF2-40B4-BE49-F238E27FC236}">
              <a16:creationId xmlns:a16="http://schemas.microsoft.com/office/drawing/2014/main" xmlns="" id="{00000000-0008-0000-0700-00008C000000}"/>
            </a:ext>
          </a:extLst>
        </xdr:cNvPr>
        <xdr:cNvSpPr txBox="1"/>
      </xdr:nvSpPr>
      <xdr:spPr>
        <a:xfrm>
          <a:off x="4686300" y="99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73025</xdr:rowOff>
    </xdr:from>
    <xdr:to>
      <xdr:col>20</xdr:col>
      <xdr:colOff>38100</xdr:colOff>
      <xdr:row>58</xdr:row>
      <xdr:rowOff>3175</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3746500" y="984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19702</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3530111" y="962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96783</xdr:rowOff>
    </xdr:from>
    <xdr:to>
      <xdr:col>15</xdr:col>
      <xdr:colOff>101600</xdr:colOff>
      <xdr:row>58</xdr:row>
      <xdr:rowOff>26933</xdr:rowOff>
    </xdr:to>
    <xdr:sp macro="" textlink="">
      <xdr:nvSpPr>
        <xdr:cNvPr id="143" name="楕円 142">
          <a:extLst>
            <a:ext uri="{FF2B5EF4-FFF2-40B4-BE49-F238E27FC236}">
              <a16:creationId xmlns:a16="http://schemas.microsoft.com/office/drawing/2014/main" xmlns="" id="{00000000-0008-0000-0700-00008F000000}"/>
            </a:ext>
          </a:extLst>
        </xdr:cNvPr>
        <xdr:cNvSpPr/>
      </xdr:nvSpPr>
      <xdr:spPr>
        <a:xfrm>
          <a:off x="2857500" y="986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43460</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2641111" y="964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167326</xdr:rowOff>
    </xdr:from>
    <xdr:to>
      <xdr:col>10</xdr:col>
      <xdr:colOff>165100</xdr:colOff>
      <xdr:row>56</xdr:row>
      <xdr:rowOff>97476</xdr:rowOff>
    </xdr:to>
    <xdr:sp macro="" textlink="">
      <xdr:nvSpPr>
        <xdr:cNvPr id="145" name="楕円 144">
          <a:extLst>
            <a:ext uri="{FF2B5EF4-FFF2-40B4-BE49-F238E27FC236}">
              <a16:creationId xmlns:a16="http://schemas.microsoft.com/office/drawing/2014/main" xmlns="" id="{00000000-0008-0000-0700-000091000000}"/>
            </a:ext>
          </a:extLst>
        </xdr:cNvPr>
        <xdr:cNvSpPr/>
      </xdr:nvSpPr>
      <xdr:spPr>
        <a:xfrm>
          <a:off x="1968500" y="95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114003</xdr:rowOff>
    </xdr:from>
    <xdr:ext cx="599010"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1719795" y="9372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64430</xdr:rowOff>
    </xdr:from>
    <xdr:to>
      <xdr:col>6</xdr:col>
      <xdr:colOff>38100</xdr:colOff>
      <xdr:row>58</xdr:row>
      <xdr:rowOff>166030</xdr:rowOff>
    </xdr:to>
    <xdr:sp macro="" textlink="">
      <xdr:nvSpPr>
        <xdr:cNvPr id="147" name="楕円 146">
          <a:extLst>
            <a:ext uri="{FF2B5EF4-FFF2-40B4-BE49-F238E27FC236}">
              <a16:creationId xmlns:a16="http://schemas.microsoft.com/office/drawing/2014/main" xmlns="" id="{00000000-0008-0000-0700-000093000000}"/>
            </a:ext>
          </a:extLst>
        </xdr:cNvPr>
        <xdr:cNvSpPr/>
      </xdr:nvSpPr>
      <xdr:spPr>
        <a:xfrm>
          <a:off x="1079500" y="1000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157157</xdr:rowOff>
    </xdr:from>
    <xdr:ext cx="534377" cy="259045"/>
    <xdr:sp macro="" textlink="">
      <xdr:nvSpPr>
        <xdr:cNvPr id="148" name="テキスト ボックス 147">
          <a:extLst>
            <a:ext uri="{FF2B5EF4-FFF2-40B4-BE49-F238E27FC236}">
              <a16:creationId xmlns:a16="http://schemas.microsoft.com/office/drawing/2014/main" xmlns="" id="{00000000-0008-0000-0700-000094000000}"/>
            </a:ext>
          </a:extLst>
        </xdr:cNvPr>
        <xdr:cNvSpPr txBox="1"/>
      </xdr:nvSpPr>
      <xdr:spPr>
        <a:xfrm>
          <a:off x="863111" y="1010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xmlns=""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54090</xdr:rowOff>
    </xdr:from>
    <xdr:to>
      <xdr:col>24</xdr:col>
      <xdr:colOff>63500</xdr:colOff>
      <xdr:row>76</xdr:row>
      <xdr:rowOff>115239</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3084290"/>
          <a:ext cx="838200" cy="61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10496</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3040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xmlns=""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93264</xdr:rowOff>
    </xdr:from>
    <xdr:to>
      <xdr:col>19</xdr:col>
      <xdr:colOff>177800</xdr:colOff>
      <xdr:row>76</xdr:row>
      <xdr:rowOff>115239</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a:off x="2908300" y="13123464"/>
          <a:ext cx="889000" cy="21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26164</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5" y="13227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93264</xdr:rowOff>
    </xdr:from>
    <xdr:to>
      <xdr:col>15</xdr:col>
      <xdr:colOff>50800</xdr:colOff>
      <xdr:row>77</xdr:row>
      <xdr:rowOff>116376</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3123464"/>
          <a:ext cx="889000" cy="19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116376</xdr:rowOff>
    </xdr:from>
    <xdr:to>
      <xdr:col>10</xdr:col>
      <xdr:colOff>114300</xdr:colOff>
      <xdr:row>78</xdr:row>
      <xdr:rowOff>18779</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318026"/>
          <a:ext cx="889000" cy="7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xmlns=""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158920</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xmlns=""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3290</xdr:rowOff>
    </xdr:from>
    <xdr:to>
      <xdr:col>24</xdr:col>
      <xdr:colOff>114300</xdr:colOff>
      <xdr:row>76</xdr:row>
      <xdr:rowOff>104890</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4584700" y="1303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26166</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288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64439</xdr:rowOff>
    </xdr:from>
    <xdr:to>
      <xdr:col>20</xdr:col>
      <xdr:colOff>38100</xdr:colOff>
      <xdr:row>76</xdr:row>
      <xdr:rowOff>166039</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3746500" y="1309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11116</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5" y="12869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42464</xdr:rowOff>
    </xdr:from>
    <xdr:to>
      <xdr:col>15</xdr:col>
      <xdr:colOff>101600</xdr:colOff>
      <xdr:row>76</xdr:row>
      <xdr:rowOff>144064</xdr:rowOff>
    </xdr:to>
    <xdr:sp macro="" textlink="">
      <xdr:nvSpPr>
        <xdr:cNvPr id="201" name="楕円 200">
          <a:extLst>
            <a:ext uri="{FF2B5EF4-FFF2-40B4-BE49-F238E27FC236}">
              <a16:creationId xmlns:a16="http://schemas.microsoft.com/office/drawing/2014/main" xmlns="" id="{00000000-0008-0000-0700-0000C9000000}"/>
            </a:ext>
          </a:extLst>
        </xdr:cNvPr>
        <xdr:cNvSpPr/>
      </xdr:nvSpPr>
      <xdr:spPr>
        <a:xfrm>
          <a:off x="2857500" y="13072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135191</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5" y="13165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65576</xdr:rowOff>
    </xdr:from>
    <xdr:to>
      <xdr:col>10</xdr:col>
      <xdr:colOff>165100</xdr:colOff>
      <xdr:row>77</xdr:row>
      <xdr:rowOff>167176</xdr:rowOff>
    </xdr:to>
    <xdr:sp macro="" textlink="">
      <xdr:nvSpPr>
        <xdr:cNvPr id="203" name="楕円 202">
          <a:extLst>
            <a:ext uri="{FF2B5EF4-FFF2-40B4-BE49-F238E27FC236}">
              <a16:creationId xmlns:a16="http://schemas.microsoft.com/office/drawing/2014/main" xmlns="" id="{00000000-0008-0000-0700-0000CB000000}"/>
            </a:ext>
          </a:extLst>
        </xdr:cNvPr>
        <xdr:cNvSpPr/>
      </xdr:nvSpPr>
      <xdr:spPr>
        <a:xfrm>
          <a:off x="1968500" y="13267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12253</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5" y="13042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139429</xdr:rowOff>
    </xdr:from>
    <xdr:to>
      <xdr:col>6</xdr:col>
      <xdr:colOff>38100</xdr:colOff>
      <xdr:row>78</xdr:row>
      <xdr:rowOff>69579</xdr:rowOff>
    </xdr:to>
    <xdr:sp macro="" textlink="">
      <xdr:nvSpPr>
        <xdr:cNvPr id="205" name="楕円 204">
          <a:extLst>
            <a:ext uri="{FF2B5EF4-FFF2-40B4-BE49-F238E27FC236}">
              <a16:creationId xmlns:a16="http://schemas.microsoft.com/office/drawing/2014/main" xmlns="" id="{00000000-0008-0000-0700-0000CD000000}"/>
            </a:ext>
          </a:extLst>
        </xdr:cNvPr>
        <xdr:cNvSpPr/>
      </xdr:nvSpPr>
      <xdr:spPr>
        <a:xfrm>
          <a:off x="1079500" y="1334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60706</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5" y="13433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xmlns=""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xmlns=""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xmlns=""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xmlns=""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xmlns=""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xmlns=""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xmlns=""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108528</xdr:rowOff>
    </xdr:from>
    <xdr:to>
      <xdr:col>24</xdr:col>
      <xdr:colOff>63500</xdr:colOff>
      <xdr:row>97</xdr:row>
      <xdr:rowOff>132516</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3797300" y="16739178"/>
          <a:ext cx="838200" cy="23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xmlns=""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xmlns=""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108528</xdr:rowOff>
    </xdr:from>
    <xdr:to>
      <xdr:col>19</xdr:col>
      <xdr:colOff>177800</xdr:colOff>
      <xdr:row>97</xdr:row>
      <xdr:rowOff>112040</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2908300" y="16739178"/>
          <a:ext cx="889000" cy="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112040</xdr:rowOff>
    </xdr:from>
    <xdr:to>
      <xdr:col>15</xdr:col>
      <xdr:colOff>50800</xdr:colOff>
      <xdr:row>98</xdr:row>
      <xdr:rowOff>104953</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2019300" y="16742690"/>
          <a:ext cx="889000" cy="164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xmlns=""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143983</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2641111" y="16431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104953</xdr:rowOff>
    </xdr:from>
    <xdr:to>
      <xdr:col>10</xdr:col>
      <xdr:colOff>114300</xdr:colOff>
      <xdr:row>98</xdr:row>
      <xdr:rowOff>150755</xdr:rowOff>
    </xdr:to>
    <xdr:cxnSp macro="">
      <xdr:nvCxnSpPr>
        <xdr:cNvPr id="247" name="直線コネクタ 246">
          <a:extLst>
            <a:ext uri="{FF2B5EF4-FFF2-40B4-BE49-F238E27FC236}">
              <a16:creationId xmlns:a16="http://schemas.microsoft.com/office/drawing/2014/main" xmlns="" id="{00000000-0008-0000-0700-0000F7000000}"/>
            </a:ext>
          </a:extLst>
        </xdr:cNvPr>
        <xdr:cNvCxnSpPr/>
      </xdr:nvCxnSpPr>
      <xdr:spPr>
        <a:xfrm flipV="1">
          <a:off x="1130300" y="16907053"/>
          <a:ext cx="889000" cy="4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xmlns=""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102883</xdr:rowOff>
    </xdr:from>
    <xdr:ext cx="534377"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1752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xmlns=""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142481</xdr:rowOff>
    </xdr:from>
    <xdr:ext cx="534377"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863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81716</xdr:rowOff>
    </xdr:from>
    <xdr:to>
      <xdr:col>24</xdr:col>
      <xdr:colOff>114300</xdr:colOff>
      <xdr:row>98</xdr:row>
      <xdr:rowOff>11866</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4584700" y="1671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60143</xdr:rowOff>
    </xdr:from>
    <xdr:ext cx="534377" cy="259045"/>
    <xdr:sp macro="" textlink="">
      <xdr:nvSpPr>
        <xdr:cNvPr id="258" name="衛生費該当値テキスト">
          <a:extLst>
            <a:ext uri="{FF2B5EF4-FFF2-40B4-BE49-F238E27FC236}">
              <a16:creationId xmlns:a16="http://schemas.microsoft.com/office/drawing/2014/main" xmlns="" id="{00000000-0008-0000-0700-000002010000}"/>
            </a:ext>
          </a:extLst>
        </xdr:cNvPr>
        <xdr:cNvSpPr txBox="1"/>
      </xdr:nvSpPr>
      <xdr:spPr>
        <a:xfrm>
          <a:off x="4686300" y="16690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57728</xdr:rowOff>
    </xdr:from>
    <xdr:to>
      <xdr:col>20</xdr:col>
      <xdr:colOff>38100</xdr:colOff>
      <xdr:row>97</xdr:row>
      <xdr:rowOff>159328</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3746500" y="1668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150455</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3530111" y="1678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61240</xdr:rowOff>
    </xdr:from>
    <xdr:to>
      <xdr:col>15</xdr:col>
      <xdr:colOff>101600</xdr:colOff>
      <xdr:row>97</xdr:row>
      <xdr:rowOff>162840</xdr:rowOff>
    </xdr:to>
    <xdr:sp macro="" textlink="">
      <xdr:nvSpPr>
        <xdr:cNvPr id="261" name="楕円 260">
          <a:extLst>
            <a:ext uri="{FF2B5EF4-FFF2-40B4-BE49-F238E27FC236}">
              <a16:creationId xmlns:a16="http://schemas.microsoft.com/office/drawing/2014/main" xmlns="" id="{00000000-0008-0000-0700-000005010000}"/>
            </a:ext>
          </a:extLst>
        </xdr:cNvPr>
        <xdr:cNvSpPr/>
      </xdr:nvSpPr>
      <xdr:spPr>
        <a:xfrm>
          <a:off x="2857500" y="1669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153967</xdr:rowOff>
    </xdr:from>
    <xdr:ext cx="534377" cy="259045"/>
    <xdr:sp macro="" textlink="">
      <xdr:nvSpPr>
        <xdr:cNvPr id="262" name="テキスト ボックス 261">
          <a:extLst>
            <a:ext uri="{FF2B5EF4-FFF2-40B4-BE49-F238E27FC236}">
              <a16:creationId xmlns:a16="http://schemas.microsoft.com/office/drawing/2014/main" xmlns="" id="{00000000-0008-0000-0700-000006010000}"/>
            </a:ext>
          </a:extLst>
        </xdr:cNvPr>
        <xdr:cNvSpPr txBox="1"/>
      </xdr:nvSpPr>
      <xdr:spPr>
        <a:xfrm>
          <a:off x="2641111" y="16784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54153</xdr:rowOff>
    </xdr:from>
    <xdr:to>
      <xdr:col>10</xdr:col>
      <xdr:colOff>165100</xdr:colOff>
      <xdr:row>98</xdr:row>
      <xdr:rowOff>155753</xdr:rowOff>
    </xdr:to>
    <xdr:sp macro="" textlink="">
      <xdr:nvSpPr>
        <xdr:cNvPr id="263" name="楕円 262">
          <a:extLst>
            <a:ext uri="{FF2B5EF4-FFF2-40B4-BE49-F238E27FC236}">
              <a16:creationId xmlns:a16="http://schemas.microsoft.com/office/drawing/2014/main" xmlns="" id="{00000000-0008-0000-0700-000007010000}"/>
            </a:ext>
          </a:extLst>
        </xdr:cNvPr>
        <xdr:cNvSpPr/>
      </xdr:nvSpPr>
      <xdr:spPr>
        <a:xfrm>
          <a:off x="1968500" y="1685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146880</xdr:rowOff>
    </xdr:from>
    <xdr:ext cx="534377" cy="259045"/>
    <xdr:sp macro="" textlink="">
      <xdr:nvSpPr>
        <xdr:cNvPr id="264" name="テキスト ボックス 263">
          <a:extLst>
            <a:ext uri="{FF2B5EF4-FFF2-40B4-BE49-F238E27FC236}">
              <a16:creationId xmlns:a16="http://schemas.microsoft.com/office/drawing/2014/main" xmlns="" id="{00000000-0008-0000-0700-000008010000}"/>
            </a:ext>
          </a:extLst>
        </xdr:cNvPr>
        <xdr:cNvSpPr txBox="1"/>
      </xdr:nvSpPr>
      <xdr:spPr>
        <a:xfrm>
          <a:off x="1752111" y="16948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99955</xdr:rowOff>
    </xdr:from>
    <xdr:to>
      <xdr:col>6</xdr:col>
      <xdr:colOff>38100</xdr:colOff>
      <xdr:row>99</xdr:row>
      <xdr:rowOff>30105</xdr:rowOff>
    </xdr:to>
    <xdr:sp macro="" textlink="">
      <xdr:nvSpPr>
        <xdr:cNvPr id="265" name="楕円 264">
          <a:extLst>
            <a:ext uri="{FF2B5EF4-FFF2-40B4-BE49-F238E27FC236}">
              <a16:creationId xmlns:a16="http://schemas.microsoft.com/office/drawing/2014/main" xmlns="" id="{00000000-0008-0000-0700-000009010000}"/>
            </a:ext>
          </a:extLst>
        </xdr:cNvPr>
        <xdr:cNvSpPr/>
      </xdr:nvSpPr>
      <xdr:spPr>
        <a:xfrm>
          <a:off x="1079500" y="16902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21232</xdr:rowOff>
    </xdr:from>
    <xdr:ext cx="534377" cy="259045"/>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863111" y="16994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xmlns=""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xmlns=""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xmlns=""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xmlns=""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xmlns=""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xmlns=""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xmlns=""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xmlns=""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xmlns=""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xmlns=""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xmlns=""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xmlns=""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xmlns=""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4" name="直線コネクタ 303">
          <a:extLst>
            <a:ext uri="{FF2B5EF4-FFF2-40B4-BE49-F238E27FC236}">
              <a16:creationId xmlns:a16="http://schemas.microsoft.com/office/drawing/2014/main" xmlns="" id="{00000000-0008-0000-0700-000030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xmlns=""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xmlns=""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27957</xdr:rowOff>
    </xdr:from>
    <xdr:ext cx="378565"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6783017" y="63716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a:extLst>
            <a:ext uri="{FF2B5EF4-FFF2-40B4-BE49-F238E27FC236}">
              <a16:creationId xmlns:a16="http://schemas.microsoft.com/office/drawing/2014/main" xmlns="" id="{00000000-0008-0000-0700-00003B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6" name="楕円 315">
          <a:extLst>
            <a:ext uri="{FF2B5EF4-FFF2-40B4-BE49-F238E27FC236}">
              <a16:creationId xmlns:a16="http://schemas.microsoft.com/office/drawing/2014/main" xmlns="" id="{00000000-0008-0000-0700-00003C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xmlns="" id="{00000000-0008-0000-0700-00003D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8" name="楕円 317">
          <a:extLst>
            <a:ext uri="{FF2B5EF4-FFF2-40B4-BE49-F238E27FC236}">
              <a16:creationId xmlns:a16="http://schemas.microsoft.com/office/drawing/2014/main" xmlns="" id="{00000000-0008-0000-0700-00003E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9" name="テキスト ボックス 318">
          <a:extLst>
            <a:ext uri="{FF2B5EF4-FFF2-40B4-BE49-F238E27FC236}">
              <a16:creationId xmlns:a16="http://schemas.microsoft.com/office/drawing/2014/main" xmlns="" id="{00000000-0008-0000-0700-00003F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20" name="楕円 319">
          <a:extLst>
            <a:ext uri="{FF2B5EF4-FFF2-40B4-BE49-F238E27FC236}">
              <a16:creationId xmlns:a16="http://schemas.microsoft.com/office/drawing/2014/main" xmlns="" id="{00000000-0008-0000-0700-000040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21" name="テキスト ボックス 320">
          <a:extLst>
            <a:ext uri="{FF2B5EF4-FFF2-40B4-BE49-F238E27FC236}">
              <a16:creationId xmlns:a16="http://schemas.microsoft.com/office/drawing/2014/main" xmlns="" id="{00000000-0008-0000-0700-000041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22" name="楕円 321">
          <a:extLst>
            <a:ext uri="{FF2B5EF4-FFF2-40B4-BE49-F238E27FC236}">
              <a16:creationId xmlns:a16="http://schemas.microsoft.com/office/drawing/2014/main" xmlns="" id="{00000000-0008-0000-0700-000042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3" name="テキスト ボックス 322">
          <a:extLst>
            <a:ext uri="{FF2B5EF4-FFF2-40B4-BE49-F238E27FC236}">
              <a16:creationId xmlns:a16="http://schemas.microsoft.com/office/drawing/2014/main" xmlns="" id="{00000000-0008-0000-0700-000043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xmlns=""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xmlns=""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xmlns=""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xmlns=""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xmlns=""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xmlns=""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xmlns=""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xmlns=""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xmlns=""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xmlns=""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xmlns=""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137020</xdr:rowOff>
    </xdr:from>
    <xdr:to>
      <xdr:col>55</xdr:col>
      <xdr:colOff>0</xdr:colOff>
      <xdr:row>58</xdr:row>
      <xdr:rowOff>146571</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9639300" y="10081120"/>
          <a:ext cx="838200" cy="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47312</xdr:rowOff>
    </xdr:from>
    <xdr:ext cx="534377" cy="259045"/>
    <xdr:sp macro="" textlink="">
      <xdr:nvSpPr>
        <xdr:cNvPr id="353" name="農林水産業費平均値テキスト">
          <a:extLst>
            <a:ext uri="{FF2B5EF4-FFF2-40B4-BE49-F238E27FC236}">
              <a16:creationId xmlns:a16="http://schemas.microsoft.com/office/drawing/2014/main" xmlns="" id="{00000000-0008-0000-0700-000061010000}"/>
            </a:ext>
          </a:extLst>
        </xdr:cNvPr>
        <xdr:cNvSpPr txBox="1"/>
      </xdr:nvSpPr>
      <xdr:spPr>
        <a:xfrm>
          <a:off x="10528300" y="981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120015</xdr:rowOff>
    </xdr:from>
    <xdr:to>
      <xdr:col>50</xdr:col>
      <xdr:colOff>114300</xdr:colOff>
      <xdr:row>58</xdr:row>
      <xdr:rowOff>146571</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a:off x="8750300" y="10064115"/>
          <a:ext cx="889000" cy="26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xmlns=""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160355</xdr:rowOff>
    </xdr:from>
    <xdr:ext cx="469744"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9404428" y="976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120015</xdr:rowOff>
    </xdr:from>
    <xdr:to>
      <xdr:col>45</xdr:col>
      <xdr:colOff>177800</xdr:colOff>
      <xdr:row>58</xdr:row>
      <xdr:rowOff>135115</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flipV="1">
          <a:off x="7861300" y="10064115"/>
          <a:ext cx="889000" cy="1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xmlns=""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161968</xdr:rowOff>
    </xdr:from>
    <xdr:ext cx="469744"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8515428" y="9763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134201</xdr:rowOff>
    </xdr:from>
    <xdr:to>
      <xdr:col>41</xdr:col>
      <xdr:colOff>50800</xdr:colOff>
      <xdr:row>58</xdr:row>
      <xdr:rowOff>135115</xdr:rowOff>
    </xdr:to>
    <xdr:cxnSp macro="">
      <xdr:nvCxnSpPr>
        <xdr:cNvPr id="361" name="直線コネクタ 360">
          <a:extLst>
            <a:ext uri="{FF2B5EF4-FFF2-40B4-BE49-F238E27FC236}">
              <a16:creationId xmlns:a16="http://schemas.microsoft.com/office/drawing/2014/main" xmlns="" id="{00000000-0008-0000-0700-000069010000}"/>
            </a:ext>
          </a:extLst>
        </xdr:cNvPr>
        <xdr:cNvCxnSpPr/>
      </xdr:nvCxnSpPr>
      <xdr:spPr>
        <a:xfrm>
          <a:off x="6972300" y="10078301"/>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xmlns=""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148442</xdr:rowOff>
    </xdr:from>
    <xdr:ext cx="534377"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7594111" y="9749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xmlns=""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153890</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6705111" y="975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86220</xdr:rowOff>
    </xdr:from>
    <xdr:to>
      <xdr:col>55</xdr:col>
      <xdr:colOff>50800</xdr:colOff>
      <xdr:row>59</xdr:row>
      <xdr:rowOff>16370</xdr:rowOff>
    </xdr:to>
    <xdr:sp macro="" textlink="">
      <xdr:nvSpPr>
        <xdr:cNvPr id="371" name="楕円 370">
          <a:extLst>
            <a:ext uri="{FF2B5EF4-FFF2-40B4-BE49-F238E27FC236}">
              <a16:creationId xmlns:a16="http://schemas.microsoft.com/office/drawing/2014/main" xmlns="" id="{00000000-0008-0000-0700-000073010000}"/>
            </a:ext>
          </a:extLst>
        </xdr:cNvPr>
        <xdr:cNvSpPr/>
      </xdr:nvSpPr>
      <xdr:spPr>
        <a:xfrm>
          <a:off x="10426700" y="1003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2862</xdr:rowOff>
    </xdr:from>
    <xdr:ext cx="469744" cy="259045"/>
    <xdr:sp macro="" textlink="">
      <xdr:nvSpPr>
        <xdr:cNvPr id="372" name="農林水産業費該当値テキスト">
          <a:extLst>
            <a:ext uri="{FF2B5EF4-FFF2-40B4-BE49-F238E27FC236}">
              <a16:creationId xmlns:a16="http://schemas.microsoft.com/office/drawing/2014/main" xmlns="" id="{00000000-0008-0000-0700-000074010000}"/>
            </a:ext>
          </a:extLst>
        </xdr:cNvPr>
        <xdr:cNvSpPr txBox="1"/>
      </xdr:nvSpPr>
      <xdr:spPr>
        <a:xfrm>
          <a:off x="10528300" y="9946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95771</xdr:rowOff>
    </xdr:from>
    <xdr:to>
      <xdr:col>50</xdr:col>
      <xdr:colOff>165100</xdr:colOff>
      <xdr:row>59</xdr:row>
      <xdr:rowOff>25921</xdr:rowOff>
    </xdr:to>
    <xdr:sp macro="" textlink="">
      <xdr:nvSpPr>
        <xdr:cNvPr id="373" name="楕円 372">
          <a:extLst>
            <a:ext uri="{FF2B5EF4-FFF2-40B4-BE49-F238E27FC236}">
              <a16:creationId xmlns:a16="http://schemas.microsoft.com/office/drawing/2014/main" xmlns="" id="{00000000-0008-0000-0700-000075010000}"/>
            </a:ext>
          </a:extLst>
        </xdr:cNvPr>
        <xdr:cNvSpPr/>
      </xdr:nvSpPr>
      <xdr:spPr>
        <a:xfrm>
          <a:off x="9588500" y="10039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17048</xdr:rowOff>
    </xdr:from>
    <xdr:ext cx="469744" cy="259045"/>
    <xdr:sp macro="" textlink="">
      <xdr:nvSpPr>
        <xdr:cNvPr id="374" name="テキスト ボックス 373">
          <a:extLst>
            <a:ext uri="{FF2B5EF4-FFF2-40B4-BE49-F238E27FC236}">
              <a16:creationId xmlns:a16="http://schemas.microsoft.com/office/drawing/2014/main" xmlns="" id="{00000000-0008-0000-0700-000076010000}"/>
            </a:ext>
          </a:extLst>
        </xdr:cNvPr>
        <xdr:cNvSpPr txBox="1"/>
      </xdr:nvSpPr>
      <xdr:spPr>
        <a:xfrm>
          <a:off x="9404428" y="10132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69215</xdr:rowOff>
    </xdr:from>
    <xdr:to>
      <xdr:col>46</xdr:col>
      <xdr:colOff>38100</xdr:colOff>
      <xdr:row>58</xdr:row>
      <xdr:rowOff>170815</xdr:rowOff>
    </xdr:to>
    <xdr:sp macro="" textlink="">
      <xdr:nvSpPr>
        <xdr:cNvPr id="375" name="楕円 374">
          <a:extLst>
            <a:ext uri="{FF2B5EF4-FFF2-40B4-BE49-F238E27FC236}">
              <a16:creationId xmlns:a16="http://schemas.microsoft.com/office/drawing/2014/main" xmlns="" id="{00000000-0008-0000-0700-000077010000}"/>
            </a:ext>
          </a:extLst>
        </xdr:cNvPr>
        <xdr:cNvSpPr/>
      </xdr:nvSpPr>
      <xdr:spPr>
        <a:xfrm>
          <a:off x="8699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161942</xdr:rowOff>
    </xdr:from>
    <xdr:ext cx="469744" cy="259045"/>
    <xdr:sp macro="" textlink="">
      <xdr:nvSpPr>
        <xdr:cNvPr id="376" name="テキスト ボックス 375">
          <a:extLst>
            <a:ext uri="{FF2B5EF4-FFF2-40B4-BE49-F238E27FC236}">
              <a16:creationId xmlns:a16="http://schemas.microsoft.com/office/drawing/2014/main" xmlns="" id="{00000000-0008-0000-0700-000078010000}"/>
            </a:ext>
          </a:extLst>
        </xdr:cNvPr>
        <xdr:cNvSpPr txBox="1"/>
      </xdr:nvSpPr>
      <xdr:spPr>
        <a:xfrm>
          <a:off x="8515428" y="1010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84315</xdr:rowOff>
    </xdr:from>
    <xdr:to>
      <xdr:col>41</xdr:col>
      <xdr:colOff>101600</xdr:colOff>
      <xdr:row>59</xdr:row>
      <xdr:rowOff>14465</xdr:rowOff>
    </xdr:to>
    <xdr:sp macro="" textlink="">
      <xdr:nvSpPr>
        <xdr:cNvPr id="377" name="楕円 376">
          <a:extLst>
            <a:ext uri="{FF2B5EF4-FFF2-40B4-BE49-F238E27FC236}">
              <a16:creationId xmlns:a16="http://schemas.microsoft.com/office/drawing/2014/main" xmlns="" id="{00000000-0008-0000-0700-000079010000}"/>
            </a:ext>
          </a:extLst>
        </xdr:cNvPr>
        <xdr:cNvSpPr/>
      </xdr:nvSpPr>
      <xdr:spPr>
        <a:xfrm>
          <a:off x="7810500" y="100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5592</xdr:rowOff>
    </xdr:from>
    <xdr:ext cx="469744" cy="259045"/>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7626428" y="10121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83401</xdr:rowOff>
    </xdr:from>
    <xdr:to>
      <xdr:col>36</xdr:col>
      <xdr:colOff>165100</xdr:colOff>
      <xdr:row>59</xdr:row>
      <xdr:rowOff>13551</xdr:rowOff>
    </xdr:to>
    <xdr:sp macro="" textlink="">
      <xdr:nvSpPr>
        <xdr:cNvPr id="379" name="楕円 378">
          <a:extLst>
            <a:ext uri="{FF2B5EF4-FFF2-40B4-BE49-F238E27FC236}">
              <a16:creationId xmlns:a16="http://schemas.microsoft.com/office/drawing/2014/main" xmlns="" id="{00000000-0008-0000-0700-00007B010000}"/>
            </a:ext>
          </a:extLst>
        </xdr:cNvPr>
        <xdr:cNvSpPr/>
      </xdr:nvSpPr>
      <xdr:spPr>
        <a:xfrm>
          <a:off x="6921500" y="1002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4678</xdr:rowOff>
    </xdr:from>
    <xdr:ext cx="469744" cy="259045"/>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6737428" y="10120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xmlns=""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xmlns=""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xmlns=""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xmlns=""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xmlns=""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xmlns=""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xmlns=""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xmlns=""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xmlns=""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xmlns=""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74321</xdr:rowOff>
    </xdr:from>
    <xdr:to>
      <xdr:col>55</xdr:col>
      <xdr:colOff>0</xdr:colOff>
      <xdr:row>78</xdr:row>
      <xdr:rowOff>73101</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a:off x="9639300" y="13275971"/>
          <a:ext cx="838200" cy="170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73868</xdr:rowOff>
    </xdr:from>
    <xdr:ext cx="469744" cy="259045"/>
    <xdr:sp macro="" textlink="">
      <xdr:nvSpPr>
        <xdr:cNvPr id="410" name="商工費平均値テキスト">
          <a:extLst>
            <a:ext uri="{FF2B5EF4-FFF2-40B4-BE49-F238E27FC236}">
              <a16:creationId xmlns:a16="http://schemas.microsoft.com/office/drawing/2014/main" xmlns="" id="{00000000-0008-0000-0700-00009A010000}"/>
            </a:ext>
          </a:extLst>
        </xdr:cNvPr>
        <xdr:cNvSpPr txBox="1"/>
      </xdr:nvSpPr>
      <xdr:spPr>
        <a:xfrm>
          <a:off x="10528300" y="13104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74321</xdr:rowOff>
    </xdr:from>
    <xdr:to>
      <xdr:col>50</xdr:col>
      <xdr:colOff>114300</xdr:colOff>
      <xdr:row>78</xdr:row>
      <xdr:rowOff>132462</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flipV="1">
          <a:off x="8750300" y="13275971"/>
          <a:ext cx="889000" cy="229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43269</xdr:rowOff>
    </xdr:from>
    <xdr:to>
      <xdr:col>45</xdr:col>
      <xdr:colOff>177800</xdr:colOff>
      <xdr:row>78</xdr:row>
      <xdr:rowOff>132462</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a:off x="7861300" y="13244919"/>
          <a:ext cx="889000" cy="26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xmlns=""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43269</xdr:rowOff>
    </xdr:from>
    <xdr:to>
      <xdr:col>41</xdr:col>
      <xdr:colOff>50800</xdr:colOff>
      <xdr:row>78</xdr:row>
      <xdr:rowOff>112001</xdr:rowOff>
    </xdr:to>
    <xdr:cxnSp macro="">
      <xdr:nvCxnSpPr>
        <xdr:cNvPr id="418" name="直線コネクタ 417">
          <a:extLst>
            <a:ext uri="{FF2B5EF4-FFF2-40B4-BE49-F238E27FC236}">
              <a16:creationId xmlns:a16="http://schemas.microsoft.com/office/drawing/2014/main" xmlns="" id="{00000000-0008-0000-0700-0000A2010000}"/>
            </a:ext>
          </a:extLst>
        </xdr:cNvPr>
        <xdr:cNvCxnSpPr/>
      </xdr:nvCxnSpPr>
      <xdr:spPr>
        <a:xfrm flipV="1">
          <a:off x="6972300" y="13244919"/>
          <a:ext cx="889000" cy="240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xmlns=""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xmlns=""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22301</xdr:rowOff>
    </xdr:from>
    <xdr:to>
      <xdr:col>55</xdr:col>
      <xdr:colOff>50800</xdr:colOff>
      <xdr:row>78</xdr:row>
      <xdr:rowOff>123901</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10426700" y="1339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108678</xdr:rowOff>
    </xdr:from>
    <xdr:ext cx="469744" cy="259045"/>
    <xdr:sp macro="" textlink="">
      <xdr:nvSpPr>
        <xdr:cNvPr id="429" name="商工費該当値テキスト">
          <a:extLst>
            <a:ext uri="{FF2B5EF4-FFF2-40B4-BE49-F238E27FC236}">
              <a16:creationId xmlns:a16="http://schemas.microsoft.com/office/drawing/2014/main" xmlns="" id="{00000000-0008-0000-0700-0000AD010000}"/>
            </a:ext>
          </a:extLst>
        </xdr:cNvPr>
        <xdr:cNvSpPr txBox="1"/>
      </xdr:nvSpPr>
      <xdr:spPr>
        <a:xfrm>
          <a:off x="10528300" y="13310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23521</xdr:rowOff>
    </xdr:from>
    <xdr:to>
      <xdr:col>50</xdr:col>
      <xdr:colOff>165100</xdr:colOff>
      <xdr:row>77</xdr:row>
      <xdr:rowOff>125121</xdr:rowOff>
    </xdr:to>
    <xdr:sp macro="" textlink="">
      <xdr:nvSpPr>
        <xdr:cNvPr id="430" name="楕円 429">
          <a:extLst>
            <a:ext uri="{FF2B5EF4-FFF2-40B4-BE49-F238E27FC236}">
              <a16:creationId xmlns:a16="http://schemas.microsoft.com/office/drawing/2014/main" xmlns="" id="{00000000-0008-0000-0700-0000AE010000}"/>
            </a:ext>
          </a:extLst>
        </xdr:cNvPr>
        <xdr:cNvSpPr/>
      </xdr:nvSpPr>
      <xdr:spPr>
        <a:xfrm>
          <a:off x="9588500" y="1322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116248</xdr:rowOff>
    </xdr:from>
    <xdr:ext cx="469744" cy="259045"/>
    <xdr:sp macro="" textlink="">
      <xdr:nvSpPr>
        <xdr:cNvPr id="431" name="テキスト ボックス 430">
          <a:extLst>
            <a:ext uri="{FF2B5EF4-FFF2-40B4-BE49-F238E27FC236}">
              <a16:creationId xmlns:a16="http://schemas.microsoft.com/office/drawing/2014/main" xmlns="" id="{00000000-0008-0000-0700-0000AF010000}"/>
            </a:ext>
          </a:extLst>
        </xdr:cNvPr>
        <xdr:cNvSpPr txBox="1"/>
      </xdr:nvSpPr>
      <xdr:spPr>
        <a:xfrm>
          <a:off x="9404428" y="13317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81662</xdr:rowOff>
    </xdr:from>
    <xdr:to>
      <xdr:col>46</xdr:col>
      <xdr:colOff>38100</xdr:colOff>
      <xdr:row>79</xdr:row>
      <xdr:rowOff>11812</xdr:rowOff>
    </xdr:to>
    <xdr:sp macro="" textlink="">
      <xdr:nvSpPr>
        <xdr:cNvPr id="432" name="楕円 431">
          <a:extLst>
            <a:ext uri="{FF2B5EF4-FFF2-40B4-BE49-F238E27FC236}">
              <a16:creationId xmlns:a16="http://schemas.microsoft.com/office/drawing/2014/main" xmlns="" id="{00000000-0008-0000-0700-0000B0010000}"/>
            </a:ext>
          </a:extLst>
        </xdr:cNvPr>
        <xdr:cNvSpPr/>
      </xdr:nvSpPr>
      <xdr:spPr>
        <a:xfrm>
          <a:off x="8699500" y="1345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2939</xdr:rowOff>
    </xdr:from>
    <xdr:ext cx="469744" cy="259045"/>
    <xdr:sp macro="" textlink="">
      <xdr:nvSpPr>
        <xdr:cNvPr id="433" name="テキスト ボックス 432">
          <a:extLst>
            <a:ext uri="{FF2B5EF4-FFF2-40B4-BE49-F238E27FC236}">
              <a16:creationId xmlns:a16="http://schemas.microsoft.com/office/drawing/2014/main" xmlns="" id="{00000000-0008-0000-0700-0000B1010000}"/>
            </a:ext>
          </a:extLst>
        </xdr:cNvPr>
        <xdr:cNvSpPr txBox="1"/>
      </xdr:nvSpPr>
      <xdr:spPr>
        <a:xfrm>
          <a:off x="8515428" y="1354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163919</xdr:rowOff>
    </xdr:from>
    <xdr:to>
      <xdr:col>41</xdr:col>
      <xdr:colOff>101600</xdr:colOff>
      <xdr:row>77</xdr:row>
      <xdr:rowOff>94069</xdr:rowOff>
    </xdr:to>
    <xdr:sp macro="" textlink="">
      <xdr:nvSpPr>
        <xdr:cNvPr id="434" name="楕円 433">
          <a:extLst>
            <a:ext uri="{FF2B5EF4-FFF2-40B4-BE49-F238E27FC236}">
              <a16:creationId xmlns:a16="http://schemas.microsoft.com/office/drawing/2014/main" xmlns="" id="{00000000-0008-0000-0700-0000B2010000}"/>
            </a:ext>
          </a:extLst>
        </xdr:cNvPr>
        <xdr:cNvSpPr/>
      </xdr:nvSpPr>
      <xdr:spPr>
        <a:xfrm>
          <a:off x="7810500" y="13194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85196</xdr:rowOff>
    </xdr:from>
    <xdr:ext cx="469744" cy="259045"/>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7626428" y="13286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61201</xdr:rowOff>
    </xdr:from>
    <xdr:to>
      <xdr:col>36</xdr:col>
      <xdr:colOff>165100</xdr:colOff>
      <xdr:row>78</xdr:row>
      <xdr:rowOff>162801</xdr:rowOff>
    </xdr:to>
    <xdr:sp macro="" textlink="">
      <xdr:nvSpPr>
        <xdr:cNvPr id="436" name="楕円 435">
          <a:extLst>
            <a:ext uri="{FF2B5EF4-FFF2-40B4-BE49-F238E27FC236}">
              <a16:creationId xmlns:a16="http://schemas.microsoft.com/office/drawing/2014/main" xmlns="" id="{00000000-0008-0000-0700-0000B4010000}"/>
            </a:ext>
          </a:extLst>
        </xdr:cNvPr>
        <xdr:cNvSpPr/>
      </xdr:nvSpPr>
      <xdr:spPr>
        <a:xfrm>
          <a:off x="6921500" y="1343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153928</xdr:rowOff>
    </xdr:from>
    <xdr:ext cx="469744" cy="259045"/>
    <xdr:sp macro="" textlink="">
      <xdr:nvSpPr>
        <xdr:cNvPr id="437" name="テキスト ボックス 436">
          <a:extLst>
            <a:ext uri="{FF2B5EF4-FFF2-40B4-BE49-F238E27FC236}">
              <a16:creationId xmlns:a16="http://schemas.microsoft.com/office/drawing/2014/main" xmlns="" id="{00000000-0008-0000-0700-0000B5010000}"/>
            </a:ext>
          </a:extLst>
        </xdr:cNvPr>
        <xdr:cNvSpPr txBox="1"/>
      </xdr:nvSpPr>
      <xdr:spPr>
        <a:xfrm>
          <a:off x="6737428" y="1352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xmlns=""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xmlns=""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xmlns=""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xmlns=""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xmlns=""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xmlns=""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xmlns=""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xmlns=""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xmlns=""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xmlns=""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112815</xdr:rowOff>
    </xdr:from>
    <xdr:to>
      <xdr:col>55</xdr:col>
      <xdr:colOff>0</xdr:colOff>
      <xdr:row>97</xdr:row>
      <xdr:rowOff>157671</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flipV="1">
          <a:off x="9639300" y="16743465"/>
          <a:ext cx="838200" cy="4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163656</xdr:rowOff>
    </xdr:from>
    <xdr:ext cx="534377" cy="259045"/>
    <xdr:sp macro="" textlink="">
      <xdr:nvSpPr>
        <xdr:cNvPr id="467" name="土木費平均値テキスト">
          <a:extLst>
            <a:ext uri="{FF2B5EF4-FFF2-40B4-BE49-F238E27FC236}">
              <a16:creationId xmlns:a16="http://schemas.microsoft.com/office/drawing/2014/main" xmlns="" id="{00000000-0008-0000-0700-0000D3010000}"/>
            </a:ext>
          </a:extLst>
        </xdr:cNvPr>
        <xdr:cNvSpPr txBox="1"/>
      </xdr:nvSpPr>
      <xdr:spPr>
        <a:xfrm>
          <a:off x="10528300" y="16279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144641</xdr:rowOff>
    </xdr:from>
    <xdr:to>
      <xdr:col>50</xdr:col>
      <xdr:colOff>114300</xdr:colOff>
      <xdr:row>97</xdr:row>
      <xdr:rowOff>157671</xdr:rowOff>
    </xdr:to>
    <xdr:cxnSp macro="">
      <xdr:nvCxnSpPr>
        <xdr:cNvPr id="469" name="直線コネクタ 468">
          <a:extLst>
            <a:ext uri="{FF2B5EF4-FFF2-40B4-BE49-F238E27FC236}">
              <a16:creationId xmlns:a16="http://schemas.microsoft.com/office/drawing/2014/main" xmlns="" id="{00000000-0008-0000-0700-0000D5010000}"/>
            </a:ext>
          </a:extLst>
        </xdr:cNvPr>
        <xdr:cNvCxnSpPr/>
      </xdr:nvCxnSpPr>
      <xdr:spPr>
        <a:xfrm>
          <a:off x="8750300" y="16775291"/>
          <a:ext cx="889000" cy="13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87013</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9372111" y="16203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101752</xdr:rowOff>
    </xdr:from>
    <xdr:to>
      <xdr:col>45</xdr:col>
      <xdr:colOff>177800</xdr:colOff>
      <xdr:row>97</xdr:row>
      <xdr:rowOff>144641</xdr:rowOff>
    </xdr:to>
    <xdr:cxnSp macro="">
      <xdr:nvCxnSpPr>
        <xdr:cNvPr id="472" name="直線コネクタ 471">
          <a:extLst>
            <a:ext uri="{FF2B5EF4-FFF2-40B4-BE49-F238E27FC236}">
              <a16:creationId xmlns:a16="http://schemas.microsoft.com/office/drawing/2014/main" xmlns="" id="{00000000-0008-0000-0700-0000D8010000}"/>
            </a:ext>
          </a:extLst>
        </xdr:cNvPr>
        <xdr:cNvCxnSpPr/>
      </xdr:nvCxnSpPr>
      <xdr:spPr>
        <a:xfrm>
          <a:off x="7861300" y="16732402"/>
          <a:ext cx="889000" cy="4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xmlns=""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111625</xdr:rowOff>
    </xdr:from>
    <xdr:ext cx="534377"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8483111" y="162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101752</xdr:rowOff>
    </xdr:from>
    <xdr:to>
      <xdr:col>41</xdr:col>
      <xdr:colOff>50800</xdr:colOff>
      <xdr:row>97</xdr:row>
      <xdr:rowOff>130518</xdr:rowOff>
    </xdr:to>
    <xdr:cxnSp macro="">
      <xdr:nvCxnSpPr>
        <xdr:cNvPr id="475" name="直線コネクタ 474">
          <a:extLst>
            <a:ext uri="{FF2B5EF4-FFF2-40B4-BE49-F238E27FC236}">
              <a16:creationId xmlns:a16="http://schemas.microsoft.com/office/drawing/2014/main" xmlns="" id="{00000000-0008-0000-0700-0000DB010000}"/>
            </a:ext>
          </a:extLst>
        </xdr:cNvPr>
        <xdr:cNvCxnSpPr/>
      </xdr:nvCxnSpPr>
      <xdr:spPr>
        <a:xfrm flipV="1">
          <a:off x="6972300" y="16732402"/>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xmlns=""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xmlns=""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62015</xdr:rowOff>
    </xdr:from>
    <xdr:to>
      <xdr:col>55</xdr:col>
      <xdr:colOff>50800</xdr:colOff>
      <xdr:row>97</xdr:row>
      <xdr:rowOff>163615</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10426700" y="16692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148392</xdr:rowOff>
    </xdr:from>
    <xdr:ext cx="534377" cy="259045"/>
    <xdr:sp macro="" textlink="">
      <xdr:nvSpPr>
        <xdr:cNvPr id="486" name="土木費該当値テキスト">
          <a:extLst>
            <a:ext uri="{FF2B5EF4-FFF2-40B4-BE49-F238E27FC236}">
              <a16:creationId xmlns:a16="http://schemas.microsoft.com/office/drawing/2014/main" xmlns="" id="{00000000-0008-0000-0700-0000E6010000}"/>
            </a:ext>
          </a:extLst>
        </xdr:cNvPr>
        <xdr:cNvSpPr txBox="1"/>
      </xdr:nvSpPr>
      <xdr:spPr>
        <a:xfrm>
          <a:off x="10528300" y="16607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106871</xdr:rowOff>
    </xdr:from>
    <xdr:to>
      <xdr:col>50</xdr:col>
      <xdr:colOff>165100</xdr:colOff>
      <xdr:row>98</xdr:row>
      <xdr:rowOff>37021</xdr:rowOff>
    </xdr:to>
    <xdr:sp macro="" textlink="">
      <xdr:nvSpPr>
        <xdr:cNvPr id="487" name="楕円 486">
          <a:extLst>
            <a:ext uri="{FF2B5EF4-FFF2-40B4-BE49-F238E27FC236}">
              <a16:creationId xmlns:a16="http://schemas.microsoft.com/office/drawing/2014/main" xmlns="" id="{00000000-0008-0000-0700-0000E7010000}"/>
            </a:ext>
          </a:extLst>
        </xdr:cNvPr>
        <xdr:cNvSpPr/>
      </xdr:nvSpPr>
      <xdr:spPr>
        <a:xfrm>
          <a:off x="9588500" y="16737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28148</xdr:rowOff>
    </xdr:from>
    <xdr:ext cx="534377" cy="259045"/>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9372111" y="16830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93841</xdr:rowOff>
    </xdr:from>
    <xdr:to>
      <xdr:col>46</xdr:col>
      <xdr:colOff>38100</xdr:colOff>
      <xdr:row>98</xdr:row>
      <xdr:rowOff>23991</xdr:rowOff>
    </xdr:to>
    <xdr:sp macro="" textlink="">
      <xdr:nvSpPr>
        <xdr:cNvPr id="489" name="楕円 488">
          <a:extLst>
            <a:ext uri="{FF2B5EF4-FFF2-40B4-BE49-F238E27FC236}">
              <a16:creationId xmlns:a16="http://schemas.microsoft.com/office/drawing/2014/main" xmlns="" id="{00000000-0008-0000-0700-0000E9010000}"/>
            </a:ext>
          </a:extLst>
        </xdr:cNvPr>
        <xdr:cNvSpPr/>
      </xdr:nvSpPr>
      <xdr:spPr>
        <a:xfrm>
          <a:off x="8699500" y="1672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15118</xdr:rowOff>
    </xdr:from>
    <xdr:ext cx="534377" cy="259045"/>
    <xdr:sp macro="" textlink="">
      <xdr:nvSpPr>
        <xdr:cNvPr id="490" name="テキスト ボックス 489">
          <a:extLst>
            <a:ext uri="{FF2B5EF4-FFF2-40B4-BE49-F238E27FC236}">
              <a16:creationId xmlns:a16="http://schemas.microsoft.com/office/drawing/2014/main" xmlns="" id="{00000000-0008-0000-0700-0000EA010000}"/>
            </a:ext>
          </a:extLst>
        </xdr:cNvPr>
        <xdr:cNvSpPr txBox="1"/>
      </xdr:nvSpPr>
      <xdr:spPr>
        <a:xfrm>
          <a:off x="8483111" y="168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50952</xdr:rowOff>
    </xdr:from>
    <xdr:to>
      <xdr:col>41</xdr:col>
      <xdr:colOff>101600</xdr:colOff>
      <xdr:row>97</xdr:row>
      <xdr:rowOff>152552</xdr:rowOff>
    </xdr:to>
    <xdr:sp macro="" textlink="">
      <xdr:nvSpPr>
        <xdr:cNvPr id="491" name="楕円 490">
          <a:extLst>
            <a:ext uri="{FF2B5EF4-FFF2-40B4-BE49-F238E27FC236}">
              <a16:creationId xmlns:a16="http://schemas.microsoft.com/office/drawing/2014/main" xmlns="" id="{00000000-0008-0000-0700-0000EB010000}"/>
            </a:ext>
          </a:extLst>
        </xdr:cNvPr>
        <xdr:cNvSpPr/>
      </xdr:nvSpPr>
      <xdr:spPr>
        <a:xfrm>
          <a:off x="7810500" y="16681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143679</xdr:rowOff>
    </xdr:from>
    <xdr:ext cx="534377" cy="259045"/>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7594111" y="16774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79718</xdr:rowOff>
    </xdr:from>
    <xdr:to>
      <xdr:col>36</xdr:col>
      <xdr:colOff>165100</xdr:colOff>
      <xdr:row>98</xdr:row>
      <xdr:rowOff>9868</xdr:rowOff>
    </xdr:to>
    <xdr:sp macro="" textlink="">
      <xdr:nvSpPr>
        <xdr:cNvPr id="493" name="楕円 492">
          <a:extLst>
            <a:ext uri="{FF2B5EF4-FFF2-40B4-BE49-F238E27FC236}">
              <a16:creationId xmlns:a16="http://schemas.microsoft.com/office/drawing/2014/main" xmlns="" id="{00000000-0008-0000-0700-0000ED010000}"/>
            </a:ext>
          </a:extLst>
        </xdr:cNvPr>
        <xdr:cNvSpPr/>
      </xdr:nvSpPr>
      <xdr:spPr>
        <a:xfrm>
          <a:off x="6921500" y="1671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995</xdr:rowOff>
    </xdr:from>
    <xdr:ext cx="534377"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6705111" y="1680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xmlns=""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xmlns=""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xmlns=""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xmlns=""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xmlns=""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xmlns=""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xmlns=""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12484</xdr:rowOff>
    </xdr:from>
    <xdr:to>
      <xdr:col>85</xdr:col>
      <xdr:colOff>127000</xdr:colOff>
      <xdr:row>38</xdr:row>
      <xdr:rowOff>129032</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5481300" y="6527584"/>
          <a:ext cx="838200" cy="11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99471</xdr:rowOff>
    </xdr:from>
    <xdr:ext cx="534377" cy="259045"/>
    <xdr:sp macro="" textlink="">
      <xdr:nvSpPr>
        <xdr:cNvPr id="525" name="消防費平均値テキスト">
          <a:extLst>
            <a:ext uri="{FF2B5EF4-FFF2-40B4-BE49-F238E27FC236}">
              <a16:creationId xmlns:a16="http://schemas.microsoft.com/office/drawing/2014/main" xmlns="" id="{00000000-0008-0000-0700-00000D020000}"/>
            </a:ext>
          </a:extLst>
        </xdr:cNvPr>
        <xdr:cNvSpPr txBox="1"/>
      </xdr:nvSpPr>
      <xdr:spPr>
        <a:xfrm>
          <a:off x="16370300" y="6271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xmlns=""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12484</xdr:rowOff>
    </xdr:from>
    <xdr:to>
      <xdr:col>81</xdr:col>
      <xdr:colOff>50800</xdr:colOff>
      <xdr:row>38</xdr:row>
      <xdr:rowOff>77674</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flipV="1">
          <a:off x="14592300" y="6527584"/>
          <a:ext cx="889000" cy="6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32567</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5214111" y="6204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41478</xdr:rowOff>
    </xdr:from>
    <xdr:to>
      <xdr:col>76</xdr:col>
      <xdr:colOff>114300</xdr:colOff>
      <xdr:row>38</xdr:row>
      <xdr:rowOff>77674</xdr:rowOff>
    </xdr:to>
    <xdr:cxnSp macro="">
      <xdr:nvCxnSpPr>
        <xdr:cNvPr id="530" name="直線コネクタ 529">
          <a:extLst>
            <a:ext uri="{FF2B5EF4-FFF2-40B4-BE49-F238E27FC236}">
              <a16:creationId xmlns:a16="http://schemas.microsoft.com/office/drawing/2014/main" xmlns="" id="{00000000-0008-0000-0700-000012020000}"/>
            </a:ext>
          </a:extLst>
        </xdr:cNvPr>
        <xdr:cNvCxnSpPr/>
      </xdr:nvCxnSpPr>
      <xdr:spPr>
        <a:xfrm>
          <a:off x="13703300" y="6556578"/>
          <a:ext cx="8890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xmlns=""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16146</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4325111" y="618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131242</xdr:rowOff>
    </xdr:from>
    <xdr:to>
      <xdr:col>71</xdr:col>
      <xdr:colOff>177800</xdr:colOff>
      <xdr:row>38</xdr:row>
      <xdr:rowOff>41478</xdr:rowOff>
    </xdr:to>
    <xdr:cxnSp macro="">
      <xdr:nvCxnSpPr>
        <xdr:cNvPr id="533" name="直線コネクタ 532">
          <a:extLst>
            <a:ext uri="{FF2B5EF4-FFF2-40B4-BE49-F238E27FC236}">
              <a16:creationId xmlns:a16="http://schemas.microsoft.com/office/drawing/2014/main" xmlns="" id="{00000000-0008-0000-0700-000015020000}"/>
            </a:ext>
          </a:extLst>
        </xdr:cNvPr>
        <xdr:cNvCxnSpPr/>
      </xdr:nvCxnSpPr>
      <xdr:spPr>
        <a:xfrm>
          <a:off x="12814300" y="6131992"/>
          <a:ext cx="889000" cy="424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xmlns=""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155173</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3436111" y="615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xmlns=""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2547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78232</xdr:rowOff>
    </xdr:from>
    <xdr:to>
      <xdr:col>85</xdr:col>
      <xdr:colOff>177800</xdr:colOff>
      <xdr:row>39</xdr:row>
      <xdr:rowOff>8382</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6268700" y="65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164609</xdr:rowOff>
    </xdr:from>
    <xdr:ext cx="534377" cy="259045"/>
    <xdr:sp macro="" textlink="">
      <xdr:nvSpPr>
        <xdr:cNvPr id="544" name="消防費該当値テキスト">
          <a:extLst>
            <a:ext uri="{FF2B5EF4-FFF2-40B4-BE49-F238E27FC236}">
              <a16:creationId xmlns:a16="http://schemas.microsoft.com/office/drawing/2014/main" xmlns="" id="{00000000-0008-0000-0700-000020020000}"/>
            </a:ext>
          </a:extLst>
        </xdr:cNvPr>
        <xdr:cNvSpPr txBox="1"/>
      </xdr:nvSpPr>
      <xdr:spPr>
        <a:xfrm>
          <a:off x="16370300" y="650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133134</xdr:rowOff>
    </xdr:from>
    <xdr:to>
      <xdr:col>81</xdr:col>
      <xdr:colOff>101600</xdr:colOff>
      <xdr:row>38</xdr:row>
      <xdr:rowOff>63285</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5430500" y="64767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54411</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5214111" y="65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26874</xdr:rowOff>
    </xdr:from>
    <xdr:to>
      <xdr:col>76</xdr:col>
      <xdr:colOff>165100</xdr:colOff>
      <xdr:row>38</xdr:row>
      <xdr:rowOff>128474</xdr:rowOff>
    </xdr:to>
    <xdr:sp macro="" textlink="">
      <xdr:nvSpPr>
        <xdr:cNvPr id="547" name="楕円 546">
          <a:extLst>
            <a:ext uri="{FF2B5EF4-FFF2-40B4-BE49-F238E27FC236}">
              <a16:creationId xmlns:a16="http://schemas.microsoft.com/office/drawing/2014/main" xmlns="" id="{00000000-0008-0000-0700-000023020000}"/>
            </a:ext>
          </a:extLst>
        </xdr:cNvPr>
        <xdr:cNvSpPr/>
      </xdr:nvSpPr>
      <xdr:spPr>
        <a:xfrm>
          <a:off x="14541500" y="6541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119601</xdr:rowOff>
    </xdr:from>
    <xdr:ext cx="534377" cy="259045"/>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4325111" y="663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162128</xdr:rowOff>
    </xdr:from>
    <xdr:to>
      <xdr:col>72</xdr:col>
      <xdr:colOff>38100</xdr:colOff>
      <xdr:row>38</xdr:row>
      <xdr:rowOff>92278</xdr:rowOff>
    </xdr:to>
    <xdr:sp macro="" textlink="">
      <xdr:nvSpPr>
        <xdr:cNvPr id="549" name="楕円 548">
          <a:extLst>
            <a:ext uri="{FF2B5EF4-FFF2-40B4-BE49-F238E27FC236}">
              <a16:creationId xmlns:a16="http://schemas.microsoft.com/office/drawing/2014/main" xmlns="" id="{00000000-0008-0000-0700-000025020000}"/>
            </a:ext>
          </a:extLst>
        </xdr:cNvPr>
        <xdr:cNvSpPr/>
      </xdr:nvSpPr>
      <xdr:spPr>
        <a:xfrm>
          <a:off x="13652500" y="650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83405</xdr:rowOff>
    </xdr:from>
    <xdr:ext cx="534377"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3436111" y="659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80442</xdr:rowOff>
    </xdr:from>
    <xdr:to>
      <xdr:col>67</xdr:col>
      <xdr:colOff>101600</xdr:colOff>
      <xdr:row>36</xdr:row>
      <xdr:rowOff>10592</xdr:rowOff>
    </xdr:to>
    <xdr:sp macro="" textlink="">
      <xdr:nvSpPr>
        <xdr:cNvPr id="551" name="楕円 550">
          <a:extLst>
            <a:ext uri="{FF2B5EF4-FFF2-40B4-BE49-F238E27FC236}">
              <a16:creationId xmlns:a16="http://schemas.microsoft.com/office/drawing/2014/main" xmlns="" id="{00000000-0008-0000-0700-000027020000}"/>
            </a:ext>
          </a:extLst>
        </xdr:cNvPr>
        <xdr:cNvSpPr/>
      </xdr:nvSpPr>
      <xdr:spPr>
        <a:xfrm>
          <a:off x="12763500" y="608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27119</xdr:rowOff>
    </xdr:from>
    <xdr:ext cx="534377"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2547111" y="585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xmlns=""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xmlns=""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xmlns=""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xmlns=""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xmlns=""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xmlns=""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xmlns=""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xmlns=""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xmlns=""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xmlns=""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92860</xdr:rowOff>
    </xdr:from>
    <xdr:to>
      <xdr:col>85</xdr:col>
      <xdr:colOff>127000</xdr:colOff>
      <xdr:row>57</xdr:row>
      <xdr:rowOff>125687</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flipV="1">
          <a:off x="15481300" y="9694060"/>
          <a:ext cx="838200" cy="204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67792</xdr:rowOff>
    </xdr:from>
    <xdr:ext cx="534377" cy="259045"/>
    <xdr:sp macro="" textlink="">
      <xdr:nvSpPr>
        <xdr:cNvPr id="582" name="教育費平均値テキスト">
          <a:extLst>
            <a:ext uri="{FF2B5EF4-FFF2-40B4-BE49-F238E27FC236}">
              <a16:creationId xmlns:a16="http://schemas.microsoft.com/office/drawing/2014/main" xmlns="" id="{00000000-0008-0000-0700-000046020000}"/>
            </a:ext>
          </a:extLst>
        </xdr:cNvPr>
        <xdr:cNvSpPr txBox="1"/>
      </xdr:nvSpPr>
      <xdr:spPr>
        <a:xfrm>
          <a:off x="16370300" y="9668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116192</xdr:rowOff>
    </xdr:from>
    <xdr:to>
      <xdr:col>81</xdr:col>
      <xdr:colOff>50800</xdr:colOff>
      <xdr:row>57</xdr:row>
      <xdr:rowOff>125687</xdr:rowOff>
    </xdr:to>
    <xdr:cxnSp macro="">
      <xdr:nvCxnSpPr>
        <xdr:cNvPr id="584" name="直線コネクタ 583">
          <a:extLst>
            <a:ext uri="{FF2B5EF4-FFF2-40B4-BE49-F238E27FC236}">
              <a16:creationId xmlns:a16="http://schemas.microsoft.com/office/drawing/2014/main" xmlns="" id="{00000000-0008-0000-0700-000048020000}"/>
            </a:ext>
          </a:extLst>
        </xdr:cNvPr>
        <xdr:cNvCxnSpPr/>
      </xdr:nvCxnSpPr>
      <xdr:spPr>
        <a:xfrm>
          <a:off x="14592300" y="9888842"/>
          <a:ext cx="889000" cy="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30284</xdr:rowOff>
    </xdr:from>
    <xdr:to>
      <xdr:col>76</xdr:col>
      <xdr:colOff>114300</xdr:colOff>
      <xdr:row>57</xdr:row>
      <xdr:rowOff>116192</xdr:rowOff>
    </xdr:to>
    <xdr:cxnSp macro="">
      <xdr:nvCxnSpPr>
        <xdr:cNvPr id="587" name="直線コネクタ 586">
          <a:extLst>
            <a:ext uri="{FF2B5EF4-FFF2-40B4-BE49-F238E27FC236}">
              <a16:creationId xmlns:a16="http://schemas.microsoft.com/office/drawing/2014/main" xmlns="" id="{00000000-0008-0000-0700-00004B020000}"/>
            </a:ext>
          </a:extLst>
        </xdr:cNvPr>
        <xdr:cNvCxnSpPr/>
      </xdr:nvCxnSpPr>
      <xdr:spPr>
        <a:xfrm>
          <a:off x="13703300" y="9802934"/>
          <a:ext cx="889000" cy="8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xmlns=""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30284</xdr:rowOff>
    </xdr:from>
    <xdr:to>
      <xdr:col>71</xdr:col>
      <xdr:colOff>177800</xdr:colOff>
      <xdr:row>57</xdr:row>
      <xdr:rowOff>83007</xdr:rowOff>
    </xdr:to>
    <xdr:cxnSp macro="">
      <xdr:nvCxnSpPr>
        <xdr:cNvPr id="590" name="直線コネクタ 589">
          <a:extLst>
            <a:ext uri="{FF2B5EF4-FFF2-40B4-BE49-F238E27FC236}">
              <a16:creationId xmlns:a16="http://schemas.microsoft.com/office/drawing/2014/main" xmlns="" id="{00000000-0008-0000-0700-00004E020000}"/>
            </a:ext>
          </a:extLst>
        </xdr:cNvPr>
        <xdr:cNvCxnSpPr/>
      </xdr:nvCxnSpPr>
      <xdr:spPr>
        <a:xfrm flipV="1">
          <a:off x="12814300" y="9802934"/>
          <a:ext cx="889000" cy="5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xmlns=""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xmlns=""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xmlns=""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xmlns=""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42060</xdr:rowOff>
    </xdr:from>
    <xdr:to>
      <xdr:col>85</xdr:col>
      <xdr:colOff>177800</xdr:colOff>
      <xdr:row>56</xdr:row>
      <xdr:rowOff>143660</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6268700" y="964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64937</xdr:rowOff>
    </xdr:from>
    <xdr:ext cx="534377" cy="259045"/>
    <xdr:sp macro="" textlink="">
      <xdr:nvSpPr>
        <xdr:cNvPr id="601" name="教育費該当値テキスト">
          <a:extLst>
            <a:ext uri="{FF2B5EF4-FFF2-40B4-BE49-F238E27FC236}">
              <a16:creationId xmlns:a16="http://schemas.microsoft.com/office/drawing/2014/main" xmlns="" id="{00000000-0008-0000-0700-000059020000}"/>
            </a:ext>
          </a:extLst>
        </xdr:cNvPr>
        <xdr:cNvSpPr txBox="1"/>
      </xdr:nvSpPr>
      <xdr:spPr>
        <a:xfrm>
          <a:off x="16370300" y="949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74887</xdr:rowOff>
    </xdr:from>
    <xdr:to>
      <xdr:col>81</xdr:col>
      <xdr:colOff>101600</xdr:colOff>
      <xdr:row>58</xdr:row>
      <xdr:rowOff>5037</xdr:rowOff>
    </xdr:to>
    <xdr:sp macro="" textlink="">
      <xdr:nvSpPr>
        <xdr:cNvPr id="602" name="楕円 601">
          <a:extLst>
            <a:ext uri="{FF2B5EF4-FFF2-40B4-BE49-F238E27FC236}">
              <a16:creationId xmlns:a16="http://schemas.microsoft.com/office/drawing/2014/main" xmlns="" id="{00000000-0008-0000-0700-00005A020000}"/>
            </a:ext>
          </a:extLst>
        </xdr:cNvPr>
        <xdr:cNvSpPr/>
      </xdr:nvSpPr>
      <xdr:spPr>
        <a:xfrm>
          <a:off x="15430500" y="984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167614</xdr:rowOff>
    </xdr:from>
    <xdr:ext cx="534377" cy="259045"/>
    <xdr:sp macro="" textlink="">
      <xdr:nvSpPr>
        <xdr:cNvPr id="603" name="テキスト ボックス 602">
          <a:extLst>
            <a:ext uri="{FF2B5EF4-FFF2-40B4-BE49-F238E27FC236}">
              <a16:creationId xmlns:a16="http://schemas.microsoft.com/office/drawing/2014/main" xmlns="" id="{00000000-0008-0000-0700-00005B020000}"/>
            </a:ext>
          </a:extLst>
        </xdr:cNvPr>
        <xdr:cNvSpPr txBox="1"/>
      </xdr:nvSpPr>
      <xdr:spPr>
        <a:xfrm>
          <a:off x="15214111" y="9940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65392</xdr:rowOff>
    </xdr:from>
    <xdr:to>
      <xdr:col>76</xdr:col>
      <xdr:colOff>165100</xdr:colOff>
      <xdr:row>57</xdr:row>
      <xdr:rowOff>166992</xdr:rowOff>
    </xdr:to>
    <xdr:sp macro="" textlink="">
      <xdr:nvSpPr>
        <xdr:cNvPr id="604" name="楕円 603">
          <a:extLst>
            <a:ext uri="{FF2B5EF4-FFF2-40B4-BE49-F238E27FC236}">
              <a16:creationId xmlns:a16="http://schemas.microsoft.com/office/drawing/2014/main" xmlns="" id="{00000000-0008-0000-0700-00005C020000}"/>
            </a:ext>
          </a:extLst>
        </xdr:cNvPr>
        <xdr:cNvSpPr/>
      </xdr:nvSpPr>
      <xdr:spPr>
        <a:xfrm>
          <a:off x="14541500" y="983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158119</xdr:rowOff>
    </xdr:from>
    <xdr:ext cx="534377" cy="259045"/>
    <xdr:sp macro="" textlink="">
      <xdr:nvSpPr>
        <xdr:cNvPr id="605" name="テキスト ボックス 604">
          <a:extLst>
            <a:ext uri="{FF2B5EF4-FFF2-40B4-BE49-F238E27FC236}">
              <a16:creationId xmlns:a16="http://schemas.microsoft.com/office/drawing/2014/main" xmlns="" id="{00000000-0008-0000-0700-00005D020000}"/>
            </a:ext>
          </a:extLst>
        </xdr:cNvPr>
        <xdr:cNvSpPr txBox="1"/>
      </xdr:nvSpPr>
      <xdr:spPr>
        <a:xfrm>
          <a:off x="14325111" y="993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150934</xdr:rowOff>
    </xdr:from>
    <xdr:to>
      <xdr:col>72</xdr:col>
      <xdr:colOff>38100</xdr:colOff>
      <xdr:row>57</xdr:row>
      <xdr:rowOff>81084</xdr:rowOff>
    </xdr:to>
    <xdr:sp macro="" textlink="">
      <xdr:nvSpPr>
        <xdr:cNvPr id="606" name="楕円 605">
          <a:extLst>
            <a:ext uri="{FF2B5EF4-FFF2-40B4-BE49-F238E27FC236}">
              <a16:creationId xmlns:a16="http://schemas.microsoft.com/office/drawing/2014/main" xmlns="" id="{00000000-0008-0000-0700-00005E020000}"/>
            </a:ext>
          </a:extLst>
        </xdr:cNvPr>
        <xdr:cNvSpPr/>
      </xdr:nvSpPr>
      <xdr:spPr>
        <a:xfrm>
          <a:off x="13652500" y="9752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72211</xdr:rowOff>
    </xdr:from>
    <xdr:ext cx="534377"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3436111" y="984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32207</xdr:rowOff>
    </xdr:from>
    <xdr:to>
      <xdr:col>67</xdr:col>
      <xdr:colOff>101600</xdr:colOff>
      <xdr:row>57</xdr:row>
      <xdr:rowOff>133807</xdr:rowOff>
    </xdr:to>
    <xdr:sp macro="" textlink="">
      <xdr:nvSpPr>
        <xdr:cNvPr id="608" name="楕円 607">
          <a:extLst>
            <a:ext uri="{FF2B5EF4-FFF2-40B4-BE49-F238E27FC236}">
              <a16:creationId xmlns:a16="http://schemas.microsoft.com/office/drawing/2014/main" xmlns="" id="{00000000-0008-0000-0700-000060020000}"/>
            </a:ext>
          </a:extLst>
        </xdr:cNvPr>
        <xdr:cNvSpPr/>
      </xdr:nvSpPr>
      <xdr:spPr>
        <a:xfrm>
          <a:off x="12763500" y="9804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124934</xdr:rowOff>
    </xdr:from>
    <xdr:ext cx="534377"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547111" y="9897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xmlns=""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xmlns=""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xmlns=""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xmlns=""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xmlns=""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xmlns=""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xmlns=""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xmlns=""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67038</xdr:rowOff>
    </xdr:from>
    <xdr:to>
      <xdr:col>85</xdr:col>
      <xdr:colOff>127000</xdr:colOff>
      <xdr:row>79</xdr:row>
      <xdr:rowOff>78828</xdr:rowOff>
    </xdr:to>
    <xdr:cxnSp macro="">
      <xdr:nvCxnSpPr>
        <xdr:cNvPr id="640" name="直線コネクタ 639">
          <a:extLst>
            <a:ext uri="{FF2B5EF4-FFF2-40B4-BE49-F238E27FC236}">
              <a16:creationId xmlns:a16="http://schemas.microsoft.com/office/drawing/2014/main" xmlns="" id="{00000000-0008-0000-0700-000080020000}"/>
            </a:ext>
          </a:extLst>
        </xdr:cNvPr>
        <xdr:cNvCxnSpPr/>
      </xdr:nvCxnSpPr>
      <xdr:spPr>
        <a:xfrm flipV="1">
          <a:off x="15481300" y="13611588"/>
          <a:ext cx="838200" cy="11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xmlns=""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43524</xdr:rowOff>
    </xdr:from>
    <xdr:to>
      <xdr:col>81</xdr:col>
      <xdr:colOff>50800</xdr:colOff>
      <xdr:row>79</xdr:row>
      <xdr:rowOff>78828</xdr:rowOff>
    </xdr:to>
    <xdr:cxnSp macro="">
      <xdr:nvCxnSpPr>
        <xdr:cNvPr id="643" name="直線コネクタ 642">
          <a:extLst>
            <a:ext uri="{FF2B5EF4-FFF2-40B4-BE49-F238E27FC236}">
              <a16:creationId xmlns:a16="http://schemas.microsoft.com/office/drawing/2014/main" xmlns="" id="{00000000-0008-0000-0700-000083020000}"/>
            </a:ext>
          </a:extLst>
        </xdr:cNvPr>
        <xdr:cNvCxnSpPr/>
      </xdr:nvCxnSpPr>
      <xdr:spPr>
        <a:xfrm>
          <a:off x="14592300" y="13588074"/>
          <a:ext cx="889000" cy="3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xmlns=""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43524</xdr:rowOff>
    </xdr:from>
    <xdr:to>
      <xdr:col>76</xdr:col>
      <xdr:colOff>114300</xdr:colOff>
      <xdr:row>79</xdr:row>
      <xdr:rowOff>98747</xdr:rowOff>
    </xdr:to>
    <xdr:cxnSp macro="">
      <xdr:nvCxnSpPr>
        <xdr:cNvPr id="646" name="直線コネクタ 645">
          <a:extLst>
            <a:ext uri="{FF2B5EF4-FFF2-40B4-BE49-F238E27FC236}">
              <a16:creationId xmlns:a16="http://schemas.microsoft.com/office/drawing/2014/main" xmlns="" id="{00000000-0008-0000-0700-000086020000}"/>
            </a:ext>
          </a:extLst>
        </xdr:cNvPr>
        <xdr:cNvCxnSpPr/>
      </xdr:nvCxnSpPr>
      <xdr:spPr>
        <a:xfrm flipV="1">
          <a:off x="13703300" y="13588074"/>
          <a:ext cx="889000" cy="55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xmlns=""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98422</xdr:rowOff>
    </xdr:from>
    <xdr:to>
      <xdr:col>71</xdr:col>
      <xdr:colOff>177800</xdr:colOff>
      <xdr:row>79</xdr:row>
      <xdr:rowOff>98747</xdr:rowOff>
    </xdr:to>
    <xdr:cxnSp macro="">
      <xdr:nvCxnSpPr>
        <xdr:cNvPr id="649" name="直線コネクタ 648">
          <a:extLst>
            <a:ext uri="{FF2B5EF4-FFF2-40B4-BE49-F238E27FC236}">
              <a16:creationId xmlns:a16="http://schemas.microsoft.com/office/drawing/2014/main" xmlns="" id="{00000000-0008-0000-0700-000089020000}"/>
            </a:ext>
          </a:extLst>
        </xdr:cNvPr>
        <xdr:cNvCxnSpPr/>
      </xdr:nvCxnSpPr>
      <xdr:spPr>
        <a:xfrm>
          <a:off x="12814300" y="13642972"/>
          <a:ext cx="889000" cy="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xmlns=""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xmlns=""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xmlns=""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16238</xdr:rowOff>
    </xdr:from>
    <xdr:to>
      <xdr:col>85</xdr:col>
      <xdr:colOff>177800</xdr:colOff>
      <xdr:row>79</xdr:row>
      <xdr:rowOff>117838</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6268700" y="1356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163209</xdr:rowOff>
    </xdr:from>
    <xdr:ext cx="378565" cy="259045"/>
    <xdr:sp macro="" textlink="">
      <xdr:nvSpPr>
        <xdr:cNvPr id="660" name="災害復旧費該当値テキスト">
          <a:extLst>
            <a:ext uri="{FF2B5EF4-FFF2-40B4-BE49-F238E27FC236}">
              <a16:creationId xmlns:a16="http://schemas.microsoft.com/office/drawing/2014/main" xmlns="" id="{00000000-0008-0000-0700-000094020000}"/>
            </a:ext>
          </a:extLst>
        </xdr:cNvPr>
        <xdr:cNvSpPr txBox="1"/>
      </xdr:nvSpPr>
      <xdr:spPr>
        <a:xfrm>
          <a:off x="16370300" y="13536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28028</xdr:rowOff>
    </xdr:from>
    <xdr:to>
      <xdr:col>81</xdr:col>
      <xdr:colOff>101600</xdr:colOff>
      <xdr:row>79</xdr:row>
      <xdr:rowOff>129628</xdr:rowOff>
    </xdr:to>
    <xdr:sp macro="" textlink="">
      <xdr:nvSpPr>
        <xdr:cNvPr id="661" name="楕円 660">
          <a:extLst>
            <a:ext uri="{FF2B5EF4-FFF2-40B4-BE49-F238E27FC236}">
              <a16:creationId xmlns:a16="http://schemas.microsoft.com/office/drawing/2014/main" xmlns="" id="{00000000-0008-0000-0700-000095020000}"/>
            </a:ext>
          </a:extLst>
        </xdr:cNvPr>
        <xdr:cNvSpPr/>
      </xdr:nvSpPr>
      <xdr:spPr>
        <a:xfrm>
          <a:off x="15430500" y="1357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120755</xdr:rowOff>
    </xdr:from>
    <xdr:ext cx="378565"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5292017" y="136653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164174</xdr:rowOff>
    </xdr:from>
    <xdr:to>
      <xdr:col>76</xdr:col>
      <xdr:colOff>165100</xdr:colOff>
      <xdr:row>79</xdr:row>
      <xdr:rowOff>94324</xdr:rowOff>
    </xdr:to>
    <xdr:sp macro="" textlink="">
      <xdr:nvSpPr>
        <xdr:cNvPr id="663" name="楕円 662">
          <a:extLst>
            <a:ext uri="{FF2B5EF4-FFF2-40B4-BE49-F238E27FC236}">
              <a16:creationId xmlns:a16="http://schemas.microsoft.com/office/drawing/2014/main" xmlns="" id="{00000000-0008-0000-0700-000097020000}"/>
            </a:ext>
          </a:extLst>
        </xdr:cNvPr>
        <xdr:cNvSpPr/>
      </xdr:nvSpPr>
      <xdr:spPr>
        <a:xfrm>
          <a:off x="14541500" y="1353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85451</xdr:rowOff>
    </xdr:from>
    <xdr:ext cx="469744"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4357428" y="13630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47947</xdr:rowOff>
    </xdr:from>
    <xdr:to>
      <xdr:col>72</xdr:col>
      <xdr:colOff>38100</xdr:colOff>
      <xdr:row>79</xdr:row>
      <xdr:rowOff>149547</xdr:rowOff>
    </xdr:to>
    <xdr:sp macro="" textlink="">
      <xdr:nvSpPr>
        <xdr:cNvPr id="665" name="楕円 664">
          <a:extLst>
            <a:ext uri="{FF2B5EF4-FFF2-40B4-BE49-F238E27FC236}">
              <a16:creationId xmlns:a16="http://schemas.microsoft.com/office/drawing/2014/main" xmlns="" id="{00000000-0008-0000-0700-000099020000}"/>
            </a:ext>
          </a:extLst>
        </xdr:cNvPr>
        <xdr:cNvSpPr/>
      </xdr:nvSpPr>
      <xdr:spPr>
        <a:xfrm>
          <a:off x="13652500" y="1359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140674</xdr:rowOff>
    </xdr:from>
    <xdr:ext cx="249299"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3578650" y="1368522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47622</xdr:rowOff>
    </xdr:from>
    <xdr:to>
      <xdr:col>67</xdr:col>
      <xdr:colOff>101600</xdr:colOff>
      <xdr:row>79</xdr:row>
      <xdr:rowOff>149222</xdr:rowOff>
    </xdr:to>
    <xdr:sp macro="" textlink="">
      <xdr:nvSpPr>
        <xdr:cNvPr id="667" name="楕円 666">
          <a:extLst>
            <a:ext uri="{FF2B5EF4-FFF2-40B4-BE49-F238E27FC236}">
              <a16:creationId xmlns:a16="http://schemas.microsoft.com/office/drawing/2014/main" xmlns="" id="{00000000-0008-0000-0700-00009B020000}"/>
            </a:ext>
          </a:extLst>
        </xdr:cNvPr>
        <xdr:cNvSpPr/>
      </xdr:nvSpPr>
      <xdr:spPr>
        <a:xfrm>
          <a:off x="12763500" y="13592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140349</xdr:rowOff>
    </xdr:from>
    <xdr:ext cx="313932"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2657333" y="136848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xmlns=""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xmlns=""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xmlns=""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xmlns=""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xmlns=""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xmlns=""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xmlns=""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xmlns=""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xmlns=""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xmlns=""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79528</xdr:rowOff>
    </xdr:from>
    <xdr:to>
      <xdr:col>85</xdr:col>
      <xdr:colOff>127000</xdr:colOff>
      <xdr:row>97</xdr:row>
      <xdr:rowOff>92396</xdr:rowOff>
    </xdr:to>
    <xdr:cxnSp macro="">
      <xdr:nvCxnSpPr>
        <xdr:cNvPr id="699" name="直線コネクタ 698">
          <a:extLst>
            <a:ext uri="{FF2B5EF4-FFF2-40B4-BE49-F238E27FC236}">
              <a16:creationId xmlns:a16="http://schemas.microsoft.com/office/drawing/2014/main" xmlns="" id="{00000000-0008-0000-0700-0000BB020000}"/>
            </a:ext>
          </a:extLst>
        </xdr:cNvPr>
        <xdr:cNvCxnSpPr/>
      </xdr:nvCxnSpPr>
      <xdr:spPr>
        <a:xfrm flipV="1">
          <a:off x="15481300" y="16710178"/>
          <a:ext cx="838200" cy="12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xmlns=""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xmlns=""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92396</xdr:rowOff>
    </xdr:from>
    <xdr:to>
      <xdr:col>81</xdr:col>
      <xdr:colOff>50800</xdr:colOff>
      <xdr:row>97</xdr:row>
      <xdr:rowOff>106618</xdr:rowOff>
    </xdr:to>
    <xdr:cxnSp macro="">
      <xdr:nvCxnSpPr>
        <xdr:cNvPr id="702" name="直線コネクタ 701">
          <a:extLst>
            <a:ext uri="{FF2B5EF4-FFF2-40B4-BE49-F238E27FC236}">
              <a16:creationId xmlns:a16="http://schemas.microsoft.com/office/drawing/2014/main" xmlns="" id="{00000000-0008-0000-0700-0000BE020000}"/>
            </a:ext>
          </a:extLst>
        </xdr:cNvPr>
        <xdr:cNvCxnSpPr/>
      </xdr:nvCxnSpPr>
      <xdr:spPr>
        <a:xfrm flipV="1">
          <a:off x="14592300" y="16723046"/>
          <a:ext cx="889000" cy="14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xmlns=""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98422</xdr:rowOff>
    </xdr:from>
    <xdr:to>
      <xdr:col>76</xdr:col>
      <xdr:colOff>114300</xdr:colOff>
      <xdr:row>97</xdr:row>
      <xdr:rowOff>106618</xdr:rowOff>
    </xdr:to>
    <xdr:cxnSp macro="">
      <xdr:nvCxnSpPr>
        <xdr:cNvPr id="705" name="直線コネクタ 704">
          <a:extLst>
            <a:ext uri="{FF2B5EF4-FFF2-40B4-BE49-F238E27FC236}">
              <a16:creationId xmlns:a16="http://schemas.microsoft.com/office/drawing/2014/main" xmlns="" id="{00000000-0008-0000-0700-0000C1020000}"/>
            </a:ext>
          </a:extLst>
        </xdr:cNvPr>
        <xdr:cNvCxnSpPr/>
      </xdr:nvCxnSpPr>
      <xdr:spPr>
        <a:xfrm>
          <a:off x="13703300" y="16729072"/>
          <a:ext cx="889000" cy="8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xmlns=""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98422</xdr:rowOff>
    </xdr:from>
    <xdr:to>
      <xdr:col>71</xdr:col>
      <xdr:colOff>177800</xdr:colOff>
      <xdr:row>97</xdr:row>
      <xdr:rowOff>124318</xdr:rowOff>
    </xdr:to>
    <xdr:cxnSp macro="">
      <xdr:nvCxnSpPr>
        <xdr:cNvPr id="708" name="直線コネクタ 707">
          <a:extLst>
            <a:ext uri="{FF2B5EF4-FFF2-40B4-BE49-F238E27FC236}">
              <a16:creationId xmlns:a16="http://schemas.microsoft.com/office/drawing/2014/main" xmlns="" id="{00000000-0008-0000-0700-0000C4020000}"/>
            </a:ext>
          </a:extLst>
        </xdr:cNvPr>
        <xdr:cNvCxnSpPr/>
      </xdr:nvCxnSpPr>
      <xdr:spPr>
        <a:xfrm flipV="1">
          <a:off x="12814300" y="16729072"/>
          <a:ext cx="889000" cy="25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xmlns=""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xmlns=""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xmlns=""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28728</xdr:rowOff>
    </xdr:from>
    <xdr:to>
      <xdr:col>85</xdr:col>
      <xdr:colOff>177800</xdr:colOff>
      <xdr:row>97</xdr:row>
      <xdr:rowOff>130328</xdr:rowOff>
    </xdr:to>
    <xdr:sp macro="" textlink="">
      <xdr:nvSpPr>
        <xdr:cNvPr id="718" name="楕円 717">
          <a:extLst>
            <a:ext uri="{FF2B5EF4-FFF2-40B4-BE49-F238E27FC236}">
              <a16:creationId xmlns:a16="http://schemas.microsoft.com/office/drawing/2014/main" xmlns="" id="{00000000-0008-0000-0700-0000CE020000}"/>
            </a:ext>
          </a:extLst>
        </xdr:cNvPr>
        <xdr:cNvSpPr/>
      </xdr:nvSpPr>
      <xdr:spPr>
        <a:xfrm>
          <a:off x="16268700" y="16659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7155</xdr:rowOff>
    </xdr:from>
    <xdr:ext cx="534377" cy="259045"/>
    <xdr:sp macro="" textlink="">
      <xdr:nvSpPr>
        <xdr:cNvPr id="719" name="公債費該当値テキスト">
          <a:extLst>
            <a:ext uri="{FF2B5EF4-FFF2-40B4-BE49-F238E27FC236}">
              <a16:creationId xmlns:a16="http://schemas.microsoft.com/office/drawing/2014/main" xmlns="" id="{00000000-0008-0000-0700-0000CF020000}"/>
            </a:ext>
          </a:extLst>
        </xdr:cNvPr>
        <xdr:cNvSpPr txBox="1"/>
      </xdr:nvSpPr>
      <xdr:spPr>
        <a:xfrm>
          <a:off x="16370300" y="1663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41596</xdr:rowOff>
    </xdr:from>
    <xdr:to>
      <xdr:col>81</xdr:col>
      <xdr:colOff>101600</xdr:colOff>
      <xdr:row>97</xdr:row>
      <xdr:rowOff>143196</xdr:rowOff>
    </xdr:to>
    <xdr:sp macro="" textlink="">
      <xdr:nvSpPr>
        <xdr:cNvPr id="720" name="楕円 719">
          <a:extLst>
            <a:ext uri="{FF2B5EF4-FFF2-40B4-BE49-F238E27FC236}">
              <a16:creationId xmlns:a16="http://schemas.microsoft.com/office/drawing/2014/main" xmlns="" id="{00000000-0008-0000-0700-0000D0020000}"/>
            </a:ext>
          </a:extLst>
        </xdr:cNvPr>
        <xdr:cNvSpPr/>
      </xdr:nvSpPr>
      <xdr:spPr>
        <a:xfrm>
          <a:off x="15430500" y="1667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134323</xdr:rowOff>
    </xdr:from>
    <xdr:ext cx="534377"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5214111" y="1676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55818</xdr:rowOff>
    </xdr:from>
    <xdr:to>
      <xdr:col>76</xdr:col>
      <xdr:colOff>165100</xdr:colOff>
      <xdr:row>97</xdr:row>
      <xdr:rowOff>157418</xdr:rowOff>
    </xdr:to>
    <xdr:sp macro="" textlink="">
      <xdr:nvSpPr>
        <xdr:cNvPr id="722" name="楕円 721">
          <a:extLst>
            <a:ext uri="{FF2B5EF4-FFF2-40B4-BE49-F238E27FC236}">
              <a16:creationId xmlns:a16="http://schemas.microsoft.com/office/drawing/2014/main" xmlns="" id="{00000000-0008-0000-0700-0000D2020000}"/>
            </a:ext>
          </a:extLst>
        </xdr:cNvPr>
        <xdr:cNvSpPr/>
      </xdr:nvSpPr>
      <xdr:spPr>
        <a:xfrm>
          <a:off x="14541500" y="1668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148545</xdr:rowOff>
    </xdr:from>
    <xdr:ext cx="534377"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4325111" y="1677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47622</xdr:rowOff>
    </xdr:from>
    <xdr:to>
      <xdr:col>72</xdr:col>
      <xdr:colOff>38100</xdr:colOff>
      <xdr:row>97</xdr:row>
      <xdr:rowOff>149222</xdr:rowOff>
    </xdr:to>
    <xdr:sp macro="" textlink="">
      <xdr:nvSpPr>
        <xdr:cNvPr id="724" name="楕円 723">
          <a:extLst>
            <a:ext uri="{FF2B5EF4-FFF2-40B4-BE49-F238E27FC236}">
              <a16:creationId xmlns:a16="http://schemas.microsoft.com/office/drawing/2014/main" xmlns="" id="{00000000-0008-0000-0700-0000D4020000}"/>
            </a:ext>
          </a:extLst>
        </xdr:cNvPr>
        <xdr:cNvSpPr/>
      </xdr:nvSpPr>
      <xdr:spPr>
        <a:xfrm>
          <a:off x="13652500" y="1667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140349</xdr:rowOff>
    </xdr:from>
    <xdr:ext cx="534377"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3436111" y="1677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73518</xdr:rowOff>
    </xdr:from>
    <xdr:to>
      <xdr:col>67</xdr:col>
      <xdr:colOff>101600</xdr:colOff>
      <xdr:row>98</xdr:row>
      <xdr:rowOff>3668</xdr:rowOff>
    </xdr:to>
    <xdr:sp macro="" textlink="">
      <xdr:nvSpPr>
        <xdr:cNvPr id="726" name="楕円 725">
          <a:extLst>
            <a:ext uri="{FF2B5EF4-FFF2-40B4-BE49-F238E27FC236}">
              <a16:creationId xmlns:a16="http://schemas.microsoft.com/office/drawing/2014/main" xmlns="" id="{00000000-0008-0000-0700-0000D6020000}"/>
            </a:ext>
          </a:extLst>
        </xdr:cNvPr>
        <xdr:cNvSpPr/>
      </xdr:nvSpPr>
      <xdr:spPr>
        <a:xfrm>
          <a:off x="12763500" y="16704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166245</xdr:rowOff>
    </xdr:from>
    <xdr:ext cx="534377"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2547111" y="1679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xmlns=""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xmlns=""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xmlns=""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xmlns=""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xmlns=""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xmlns=""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xmlns=""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xmlns=""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xmlns=""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xmlns=""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xmlns=""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xmlns=""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xmlns=""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xmlns=""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xmlns=""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xmlns=""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xmlns=""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xmlns=""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xmlns=""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xmlns=""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xmlns=""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xmlns=""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xmlns=""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xmlns=""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xmlns=""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xmlns=""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xmlns=""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xmlns=""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xmlns=""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xmlns=""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xmlns=""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xmlns=""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xmlns=""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xmlns=""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xmlns=""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xmlns=""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xmlns=""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xmlns=""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xmlns=""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xmlns=""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xmlns=""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xmlns=""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xmlns=""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xmlns=""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xmlns=""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xmlns=""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xmlns=""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xmlns=""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xmlns=""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xmlns=""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xmlns=""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xmlns=""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xmlns=""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xmlns=""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xmlns=""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xmlns=""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xmlns=""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xmlns=""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類似団体内平均値と比較して、土木費、消防費、公債費で大きく下回っており、民生費、教育費で上回る結果となった。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土木費は、道路や橋梁等のインフラにかかる工事を必要最低限の範囲のみで実施しており、事業費を抑制しているためである。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消防費は、令和元年度に防災行政無線の更新工事を行ったため、一時的に高くなっているが、それ以降は低水準である。今後、消防車等の更新も控えており、中長期的な計画が必要とされる。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公債費は、借入の抑制を実施している成果が数値に現れていたが、令和元年度以降に行った防災行政無線整備事業や小中学校空調事業などの大規模事業の償還開始により増加傾向であり、公債費は令和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年にピークを迎える。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総務費は、令和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年度に公共施設整備基金を新設し、積立をおこなったことで大幅に上回ったが、令和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年度は低水準に戻っている。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民生費は、令和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年度以降類似団体を上回る結果となったが、これは幼児園の民営化でサービスの拡充を行い、保育実施負担金・委託料が増加したためである。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教育費は、物件費等を最小限に抑える努力をしているが、令和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年度から長寿命化事業が開始され、類似団体を大きく上回っている。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福岡県須恵町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年度、実質単年度収支が、▲</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9.24</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となっているのは、財政調整基金を</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億円取崩し、特定目的基金である公共施設整備基金を新設し、</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7</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百万円の積立を行ったためである。</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年度の実質収支額は</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288</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百万円と例年よりやや低い水準であるため、標準財政規模比に関しても</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4.56</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と近年では低い数値となっている。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福岡県須恵町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年度においても、一般会計をはじめ特別会計、水道事業会計全ての会計において黒字決算であり、例年並みの水準を維持できたといえる。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しかし、農業集落排水事業特別会計では、一般会計より</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34,501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千円の繰入、公共下水道事業特別会計に関しても毎年</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億円近い額を一般会計から繰入しており、令和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年度も</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320,616</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千円を一般会計から繰入している。</a:t>
          </a: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endParaRPr kumimoji="1" lang="en-US" altLang="ja-JP"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6</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年度から法適用となるものの今後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年程は同規模の一般会計からの補助金が必要であり、料金改定等の課題整理が必要である。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国民健康保険特別会計も同様に令和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年度は財源補填分として</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36,600</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千円の繰入を行っている。また、後期高齢者医療特別会計についても、被保険者数の増に伴う予算規模の拡大により、一般会計からの繰入金は増加傾向にある。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水道事業会計については、一般会計からの赤字補てんはおこなっておらず、独立して採算が取れている。水道事業会計だけでなく、他の特別会計を含めすべての事業の集約やコンパクト化を図り、町全体の財政健全化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xmlns=""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xmlns=""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福岡県須恵町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令和</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年度の実質公債費比率の分子は、前年度から</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8</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百万円減少している。</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その主な要因は、元利償還金は増加傾向にあるものの、債務負担行為に基づく支出額が、</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12</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百万円減少したことと、算入公債費等が前年度と比較し、</a:t>
          </a:r>
          <a:r>
            <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19</a:t>
          </a: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百万円増加したためである。</a:t>
          </a:r>
          <a:endParaRPr kumimoji="1" lang="en-US" altLang="ja-JP"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今後は、組合等が起こした地方債の元利償還金に対する負担金等が、清掃施設組合の更新により、大幅に増加する予定である。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福岡県須恵町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将来負担比率の分子は、年々減少していたが、令和</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年度においては、</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151</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百万円の増加に転じた。</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その主な要因は、地方債残高と組合等負担等見込額の増である。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今後も小中学校の長寿命化工事等の大規模工事が増えるため、地方債の償還額を、地方債の発行額が上回る年が増え、増加傾向となる見込みである。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充当可能財源等は年々増加しており、主な要因はふるさと応援寄附金の</a:t>
          </a:r>
          <a:r>
            <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割に当たる額を積立できていることである。</a:t>
          </a:r>
          <a:endParaRPr kumimoji="1" lang="en-US" altLang="ja-JP"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rgbClr val="FF0000"/>
              </a:solidFill>
              <a:effectLst/>
              <a:uLnTx/>
              <a:uFillTx/>
              <a:latin typeface="ＭＳ ゴシック" pitchFamily="49" charset="-128"/>
              <a:ea typeface="ＭＳ ゴシック" pitchFamily="49" charset="-128"/>
              <a:cs typeface="+mn-cs"/>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福岡県須恵町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年度の基金残高は</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4,896</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百万円で</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296</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財政調整基金については、不動産売払収入等により、</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103</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百万円増の</a:t>
          </a:r>
          <a:r>
            <a:rPr kumimoji="1" lang="en-US" altLang="ja-JP"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2,700</a:t>
          </a:r>
          <a:r>
            <a:rPr kumimoji="1" lang="ja-JP" altLang="en-US" sz="14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百万円となった</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ふるさと応援基金については、ふるさと応援寄附金のうち</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に当たる</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百万円の積立を行うことができ、寄附者の意向を反映した上で、今後必要とされる子育て支援や社会保障などの基金目的に合った財源に充てていく予定である。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基金のうち、財政調整基金・減債基金・公共施設等整備基金については、現金預金から債券運用に一定額をまわし、安全かつ効率よい運用を行い、基金の積立額の増加に努める。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水道水源保全基金：水道水源資源の保全、水道水の給水確保及び水源涵養事業などの推進を図る。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ふるさと応援基金：ふるさと応援寄附金を財源として寄附者の意向を反映した施策に活用し、また基金として将来に備える。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公共施設整備基金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新設</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：今後老朽化する公共施設の更新整備の財源として、将来に備える。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自然教育林基金：官民一体で森林機能の高揚をはかり、町土、水、緑、生活文化の保全と、美しい安らぎのある町づくりに資する。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森林環境譲与税基金：国からの森林環境譲与税を財源とし、間伐や人材育成、担い手の確保、木材利用の促進や普及啓発等の森林整備及びその促進とす </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水道水源保全基金：令和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年度は事業充当のための取崩しは実施しておらず、定期預金としての利息分を積み立てるのみの増加となっている。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ふるさと応援基金：寄附額の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％の額の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160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百万円に積み立て増となった。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公共施設整備基金：令和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年度は事業充当のための取崩しは実施しておらず、定期預金としての利息分を積み立てるのみの増加となっている。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自然教育林基金：令和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年度は事業充当のための取崩しは実施しておらず、定期預金としての利息分を積み立てるのみの増加となっている。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森林環境譲与税基金：令和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年度は事業充当のための取崩しは実施しておらず、定期預金としての利息分と交付金分の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百万円増となっている。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水道水源保全基金：該当事業実施となるまでは、現在の残高を維持するよう努める。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ふるさと応援基金：寄附者の意向に沿った形で、各種事業に充当を行い、充実した事業が展開できるよう努める。</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公共施設整備基金：債券運用とうにより、今後の施設の更新整備に備える。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自然教育林基金：該当事業実施となるまでは、現在の残高を維持するよう努める。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森林環境譲与税基金：財源が交付金であるため、当年度に積立てた分を次年度に事業実施し、計画的に効果実現に努める。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年度は、県道拡幅に伴う不動産売払収入の増で、</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103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百万円積立てることができた。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今後多くの公共施設の改修や更新が目前に控えているため、財源補てん分としての取崩しは最小限となるよう、事業の抑制を行なっている。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債券運用を開始し、基金積立額の増加に努める。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年度は、臨時財政対策債償還基金費の積立を行い、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百万円積立てることができた。</a:t>
          </a: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rgbClr val="FF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今後は、繰上償還も視野に公債費の減を図ることと、財政調整基金とあわせて、債券運用についても検討する。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12160096</v>
      </c>
      <c r="BO4" s="449"/>
      <c r="BP4" s="449"/>
      <c r="BQ4" s="449"/>
      <c r="BR4" s="449"/>
      <c r="BS4" s="449"/>
      <c r="BT4" s="449"/>
      <c r="BU4" s="450"/>
      <c r="BV4" s="448">
        <v>12223485</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4.5999999999999996</v>
      </c>
      <c r="CU4" s="589"/>
      <c r="CV4" s="589"/>
      <c r="CW4" s="589"/>
      <c r="CX4" s="589"/>
      <c r="CY4" s="589"/>
      <c r="CZ4" s="589"/>
      <c r="DA4" s="590"/>
      <c r="DB4" s="588">
        <v>6.1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11871896</v>
      </c>
      <c r="BO5" s="420"/>
      <c r="BP5" s="420"/>
      <c r="BQ5" s="420"/>
      <c r="BR5" s="420"/>
      <c r="BS5" s="420"/>
      <c r="BT5" s="420"/>
      <c r="BU5" s="421"/>
      <c r="BV5" s="419">
        <v>11792859</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91.6</v>
      </c>
      <c r="CU5" s="417"/>
      <c r="CV5" s="417"/>
      <c r="CW5" s="417"/>
      <c r="CX5" s="417"/>
      <c r="CY5" s="417"/>
      <c r="CZ5" s="417"/>
      <c r="DA5" s="418"/>
      <c r="DB5" s="416">
        <v>90.9</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288200</v>
      </c>
      <c r="BO6" s="420"/>
      <c r="BP6" s="420"/>
      <c r="BQ6" s="420"/>
      <c r="BR6" s="420"/>
      <c r="BS6" s="420"/>
      <c r="BT6" s="420"/>
      <c r="BU6" s="421"/>
      <c r="BV6" s="419">
        <v>430626</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92.4</v>
      </c>
      <c r="CU6" s="563"/>
      <c r="CV6" s="563"/>
      <c r="CW6" s="563"/>
      <c r="CX6" s="563"/>
      <c r="CY6" s="563"/>
      <c r="CZ6" s="563"/>
      <c r="DA6" s="564"/>
      <c r="DB6" s="562">
        <v>92.4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208</v>
      </c>
      <c r="BO7" s="420"/>
      <c r="BP7" s="420"/>
      <c r="BQ7" s="420"/>
      <c r="BR7" s="420"/>
      <c r="BS7" s="420"/>
      <c r="BT7" s="420"/>
      <c r="BU7" s="421"/>
      <c r="BV7" s="419">
        <v>61879</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6318026</v>
      </c>
      <c r="CU7" s="420"/>
      <c r="CV7" s="420"/>
      <c r="CW7" s="420"/>
      <c r="CX7" s="420"/>
      <c r="CY7" s="420"/>
      <c r="CZ7" s="420"/>
      <c r="DA7" s="421"/>
      <c r="DB7" s="419">
        <v>6089921</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287992</v>
      </c>
      <c r="BO8" s="420"/>
      <c r="BP8" s="420"/>
      <c r="BQ8" s="420"/>
      <c r="BR8" s="420"/>
      <c r="BS8" s="420"/>
      <c r="BT8" s="420"/>
      <c r="BU8" s="421"/>
      <c r="BV8" s="419">
        <v>368747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0.62</v>
      </c>
      <c r="CU8" s="523"/>
      <c r="CV8" s="523"/>
      <c r="CW8" s="523"/>
      <c r="CX8" s="523"/>
      <c r="CY8" s="523"/>
      <c r="CZ8" s="523"/>
      <c r="DA8" s="524"/>
      <c r="DB8" s="522">
        <v>0.62</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28628</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-80755</v>
      </c>
      <c r="BO9" s="420"/>
      <c r="BP9" s="420"/>
      <c r="BQ9" s="420"/>
      <c r="BR9" s="420"/>
      <c r="BS9" s="420"/>
      <c r="BT9" s="420"/>
      <c r="BU9" s="421"/>
      <c r="BV9" s="419">
        <v>-13353</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7.8</v>
      </c>
      <c r="CU9" s="417"/>
      <c r="CV9" s="417"/>
      <c r="CW9" s="417"/>
      <c r="CX9" s="417"/>
      <c r="CY9" s="417"/>
      <c r="CZ9" s="417"/>
      <c r="DA9" s="418"/>
      <c r="DB9" s="416">
        <v>7.2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27263</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103754</v>
      </c>
      <c r="BO10" s="420"/>
      <c r="BP10" s="420"/>
      <c r="BQ10" s="420"/>
      <c r="BR10" s="420"/>
      <c r="BS10" s="420"/>
      <c r="BT10" s="420"/>
      <c r="BU10" s="421"/>
      <c r="BV10" s="419">
        <v>50625</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29300</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90</v>
      </c>
      <c r="AV12" s="478"/>
      <c r="AW12" s="478"/>
      <c r="AX12" s="478"/>
      <c r="AY12" s="433" t="s">
        <v>127</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600000</v>
      </c>
      <c r="BW12" s="420"/>
      <c r="BX12" s="420"/>
      <c r="BY12" s="420"/>
      <c r="BZ12" s="420"/>
      <c r="CA12" s="420"/>
      <c r="CB12" s="420"/>
      <c r="CC12" s="421"/>
      <c r="CD12" s="459" t="s">
        <v>128</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129</v>
      </c>
      <c r="N13" s="504"/>
      <c r="O13" s="504"/>
      <c r="P13" s="504"/>
      <c r="Q13" s="505"/>
      <c r="R13" s="506">
        <v>28904</v>
      </c>
      <c r="S13" s="507"/>
      <c r="T13" s="507"/>
      <c r="U13" s="507"/>
      <c r="V13" s="508"/>
      <c r="W13" s="509" t="s">
        <v>130</v>
      </c>
      <c r="X13" s="405"/>
      <c r="Y13" s="405"/>
      <c r="Z13" s="405"/>
      <c r="AA13" s="405"/>
      <c r="AB13" s="406"/>
      <c r="AC13" s="372">
        <v>98</v>
      </c>
      <c r="AD13" s="373"/>
      <c r="AE13" s="373"/>
      <c r="AF13" s="373"/>
      <c r="AG13" s="374"/>
      <c r="AH13" s="372">
        <v>125</v>
      </c>
      <c r="AI13" s="373"/>
      <c r="AJ13" s="373"/>
      <c r="AK13" s="373"/>
      <c r="AL13" s="432"/>
      <c r="AM13" s="476" t="s">
        <v>131</v>
      </c>
      <c r="AN13" s="376"/>
      <c r="AO13" s="376"/>
      <c r="AP13" s="376"/>
      <c r="AQ13" s="376"/>
      <c r="AR13" s="376"/>
      <c r="AS13" s="376"/>
      <c r="AT13" s="377"/>
      <c r="AU13" s="477" t="s">
        <v>132</v>
      </c>
      <c r="AV13" s="478"/>
      <c r="AW13" s="478"/>
      <c r="AX13" s="478"/>
      <c r="AY13" s="433" t="s">
        <v>133</v>
      </c>
      <c r="AZ13" s="434"/>
      <c r="BA13" s="434"/>
      <c r="BB13" s="434"/>
      <c r="BC13" s="434"/>
      <c r="BD13" s="434"/>
      <c r="BE13" s="434"/>
      <c r="BF13" s="434"/>
      <c r="BG13" s="434"/>
      <c r="BH13" s="434"/>
      <c r="BI13" s="434"/>
      <c r="BJ13" s="434"/>
      <c r="BK13" s="434"/>
      <c r="BL13" s="434"/>
      <c r="BM13" s="435"/>
      <c r="BN13" s="419">
        <v>22999</v>
      </c>
      <c r="BO13" s="420"/>
      <c r="BP13" s="420"/>
      <c r="BQ13" s="420"/>
      <c r="BR13" s="420"/>
      <c r="BS13" s="420"/>
      <c r="BT13" s="420"/>
      <c r="BU13" s="421"/>
      <c r="BV13" s="419">
        <v>-562728</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6.5</v>
      </c>
      <c r="CU13" s="417"/>
      <c r="CV13" s="417"/>
      <c r="CW13" s="417"/>
      <c r="CX13" s="417"/>
      <c r="CY13" s="417"/>
      <c r="CZ13" s="417"/>
      <c r="DA13" s="418"/>
      <c r="DB13" s="416">
        <v>6.9</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29270</v>
      </c>
      <c r="S14" s="507"/>
      <c r="T14" s="507"/>
      <c r="U14" s="507"/>
      <c r="V14" s="508"/>
      <c r="W14" s="510"/>
      <c r="X14" s="408"/>
      <c r="Y14" s="408"/>
      <c r="Z14" s="408"/>
      <c r="AA14" s="408"/>
      <c r="AB14" s="409"/>
      <c r="AC14" s="499">
        <v>0.8</v>
      </c>
      <c r="AD14" s="500"/>
      <c r="AE14" s="500"/>
      <c r="AF14" s="500"/>
      <c r="AG14" s="501"/>
      <c r="AH14" s="499">
        <v>1</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25.3</v>
      </c>
      <c r="CU14" s="517"/>
      <c r="CV14" s="517"/>
      <c r="CW14" s="517"/>
      <c r="CX14" s="517"/>
      <c r="CY14" s="517"/>
      <c r="CZ14" s="517"/>
      <c r="DA14" s="518"/>
      <c r="DB14" s="516">
        <v>23.5</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129</v>
      </c>
      <c r="N15" s="504"/>
      <c r="O15" s="504"/>
      <c r="P15" s="504"/>
      <c r="Q15" s="505"/>
      <c r="R15" s="506">
        <v>28942</v>
      </c>
      <c r="S15" s="507"/>
      <c r="T15" s="507"/>
      <c r="U15" s="507"/>
      <c r="V15" s="508"/>
      <c r="W15" s="509" t="s">
        <v>137</v>
      </c>
      <c r="X15" s="405"/>
      <c r="Y15" s="405"/>
      <c r="Z15" s="405"/>
      <c r="AA15" s="405"/>
      <c r="AB15" s="406"/>
      <c r="AC15" s="372">
        <v>3089</v>
      </c>
      <c r="AD15" s="373"/>
      <c r="AE15" s="373"/>
      <c r="AF15" s="373"/>
      <c r="AG15" s="374"/>
      <c r="AH15" s="372">
        <v>3178</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3388813</v>
      </c>
      <c r="BO15" s="449"/>
      <c r="BP15" s="449"/>
      <c r="BQ15" s="449"/>
      <c r="BR15" s="449"/>
      <c r="BS15" s="449"/>
      <c r="BT15" s="449"/>
      <c r="BU15" s="450"/>
      <c r="BV15" s="448">
        <v>3222380</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25.1</v>
      </c>
      <c r="AD16" s="500"/>
      <c r="AE16" s="500"/>
      <c r="AF16" s="500"/>
      <c r="AG16" s="501"/>
      <c r="AH16" s="499">
        <v>25.8</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5390090</v>
      </c>
      <c r="BO16" s="420"/>
      <c r="BP16" s="420"/>
      <c r="BQ16" s="420"/>
      <c r="BR16" s="420"/>
      <c r="BS16" s="420"/>
      <c r="BT16" s="420"/>
      <c r="BU16" s="421"/>
      <c r="BV16" s="419">
        <v>5102313</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9098</v>
      </c>
      <c r="AD17" s="373"/>
      <c r="AE17" s="373"/>
      <c r="AF17" s="373"/>
      <c r="AG17" s="374"/>
      <c r="AH17" s="372">
        <v>8996</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4264882</v>
      </c>
      <c r="BO17" s="420"/>
      <c r="BP17" s="420"/>
      <c r="BQ17" s="420"/>
      <c r="BR17" s="420"/>
      <c r="BS17" s="420"/>
      <c r="BT17" s="420"/>
      <c r="BU17" s="421"/>
      <c r="BV17" s="419">
        <v>4057340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16.309999999999999</v>
      </c>
      <c r="M18" s="472"/>
      <c r="N18" s="472"/>
      <c r="O18" s="472"/>
      <c r="P18" s="472"/>
      <c r="Q18" s="472"/>
      <c r="R18" s="473"/>
      <c r="S18" s="473"/>
      <c r="T18" s="473"/>
      <c r="U18" s="473"/>
      <c r="V18" s="474"/>
      <c r="W18" s="490"/>
      <c r="X18" s="491"/>
      <c r="Y18" s="491"/>
      <c r="Z18" s="491"/>
      <c r="AA18" s="491"/>
      <c r="AB18" s="515"/>
      <c r="AC18" s="389">
        <v>74.099999999999994</v>
      </c>
      <c r="AD18" s="390"/>
      <c r="AE18" s="390"/>
      <c r="AF18" s="390"/>
      <c r="AG18" s="475"/>
      <c r="AH18" s="389">
        <v>73.099999999999994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5931113</v>
      </c>
      <c r="BO18" s="420"/>
      <c r="BP18" s="420"/>
      <c r="BQ18" s="420"/>
      <c r="BR18" s="420"/>
      <c r="BS18" s="420"/>
      <c r="BT18" s="420"/>
      <c r="BU18" s="421"/>
      <c r="BV18" s="419">
        <v>5709661</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1755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8330206</v>
      </c>
      <c r="BO19" s="420"/>
      <c r="BP19" s="420"/>
      <c r="BQ19" s="420"/>
      <c r="BR19" s="420"/>
      <c r="BS19" s="420"/>
      <c r="BT19" s="420"/>
      <c r="BU19" s="421"/>
      <c r="BV19" s="419">
        <v>8720015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10942</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7412579</v>
      </c>
      <c r="BO22" s="449"/>
      <c r="BP22" s="449"/>
      <c r="BQ22" s="449"/>
      <c r="BR22" s="449"/>
      <c r="BS22" s="449"/>
      <c r="BT22" s="449"/>
      <c r="BU22" s="450"/>
      <c r="BV22" s="448">
        <v>7289784</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6311418</v>
      </c>
      <c r="BO23" s="420"/>
      <c r="BP23" s="420"/>
      <c r="BQ23" s="420"/>
      <c r="BR23" s="420"/>
      <c r="BS23" s="420"/>
      <c r="BT23" s="420"/>
      <c r="BU23" s="421"/>
      <c r="BV23" s="419">
        <v>6195728</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8320</v>
      </c>
      <c r="R24" s="373"/>
      <c r="S24" s="373"/>
      <c r="T24" s="373"/>
      <c r="U24" s="373"/>
      <c r="V24" s="374"/>
      <c r="W24" s="462"/>
      <c r="X24" s="399"/>
      <c r="Y24" s="400"/>
      <c r="Z24" s="375" t="s">
        <v>162</v>
      </c>
      <c r="AA24" s="376"/>
      <c r="AB24" s="376"/>
      <c r="AC24" s="376"/>
      <c r="AD24" s="376"/>
      <c r="AE24" s="376"/>
      <c r="AF24" s="376"/>
      <c r="AG24" s="377"/>
      <c r="AH24" s="372">
        <v>129</v>
      </c>
      <c r="AI24" s="373"/>
      <c r="AJ24" s="373"/>
      <c r="AK24" s="373"/>
      <c r="AL24" s="374"/>
      <c r="AM24" s="372">
        <v>382743</v>
      </c>
      <c r="AN24" s="373"/>
      <c r="AO24" s="373"/>
      <c r="AP24" s="373"/>
      <c r="AQ24" s="373"/>
      <c r="AR24" s="374"/>
      <c r="AS24" s="372">
        <v>2967</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3710103</v>
      </c>
      <c r="BO24" s="420"/>
      <c r="BP24" s="420"/>
      <c r="BQ24" s="420"/>
      <c r="BR24" s="420"/>
      <c r="BS24" s="420"/>
      <c r="BT24" s="420"/>
      <c r="BU24" s="421"/>
      <c r="BV24" s="419">
        <v>3283748</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6730</v>
      </c>
      <c r="R25" s="373"/>
      <c r="S25" s="373"/>
      <c r="T25" s="373"/>
      <c r="U25" s="373"/>
      <c r="V25" s="374"/>
      <c r="W25" s="462"/>
      <c r="X25" s="399"/>
      <c r="Y25" s="400"/>
      <c r="Z25" s="375" t="s">
        <v>165</v>
      </c>
      <c r="AA25" s="376"/>
      <c r="AB25" s="376"/>
      <c r="AC25" s="376"/>
      <c r="AD25" s="376"/>
      <c r="AE25" s="376"/>
      <c r="AF25" s="376"/>
      <c r="AG25" s="377"/>
      <c r="AH25" s="372" t="s">
        <v>121</v>
      </c>
      <c r="AI25" s="373"/>
      <c r="AJ25" s="373"/>
      <c r="AK25" s="373"/>
      <c r="AL25" s="374"/>
      <c r="AM25" s="372" t="s">
        <v>121</v>
      </c>
      <c r="AN25" s="373"/>
      <c r="AO25" s="373"/>
      <c r="AP25" s="373"/>
      <c r="AQ25" s="373"/>
      <c r="AR25" s="374"/>
      <c r="AS25" s="372" t="s">
        <v>121</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1970512</v>
      </c>
      <c r="BO25" s="449"/>
      <c r="BP25" s="449"/>
      <c r="BQ25" s="449"/>
      <c r="BR25" s="449"/>
      <c r="BS25" s="449"/>
      <c r="BT25" s="449"/>
      <c r="BU25" s="450"/>
      <c r="BV25" s="448">
        <v>2039945</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6260</v>
      </c>
      <c r="R26" s="373"/>
      <c r="S26" s="373"/>
      <c r="T26" s="373"/>
      <c r="U26" s="373"/>
      <c r="V26" s="374"/>
      <c r="W26" s="462"/>
      <c r="X26" s="399"/>
      <c r="Y26" s="400"/>
      <c r="Z26" s="375" t="s">
        <v>168</v>
      </c>
      <c r="AA26" s="430"/>
      <c r="AB26" s="430"/>
      <c r="AC26" s="430"/>
      <c r="AD26" s="430"/>
      <c r="AE26" s="430"/>
      <c r="AF26" s="430"/>
      <c r="AG26" s="431"/>
      <c r="AH26" s="372" t="s">
        <v>121</v>
      </c>
      <c r="AI26" s="373"/>
      <c r="AJ26" s="373"/>
      <c r="AK26" s="373"/>
      <c r="AL26" s="374"/>
      <c r="AM26" s="372" t="s">
        <v>121</v>
      </c>
      <c r="AN26" s="373"/>
      <c r="AO26" s="373"/>
      <c r="AP26" s="373"/>
      <c r="AQ26" s="373"/>
      <c r="AR26" s="374"/>
      <c r="AS26" s="372" t="s">
        <v>121</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3460</v>
      </c>
      <c r="R27" s="373"/>
      <c r="S27" s="373"/>
      <c r="T27" s="373"/>
      <c r="U27" s="373"/>
      <c r="V27" s="374"/>
      <c r="W27" s="462"/>
      <c r="X27" s="399"/>
      <c r="Y27" s="400"/>
      <c r="Z27" s="375" t="s">
        <v>171</v>
      </c>
      <c r="AA27" s="376"/>
      <c r="AB27" s="376"/>
      <c r="AC27" s="376"/>
      <c r="AD27" s="376"/>
      <c r="AE27" s="376"/>
      <c r="AF27" s="376"/>
      <c r="AG27" s="377"/>
      <c r="AH27" s="372">
        <v>13</v>
      </c>
      <c r="AI27" s="373"/>
      <c r="AJ27" s="373"/>
      <c r="AK27" s="373"/>
      <c r="AL27" s="374"/>
      <c r="AM27" s="372">
        <v>41763</v>
      </c>
      <c r="AN27" s="373"/>
      <c r="AO27" s="373"/>
      <c r="AP27" s="373"/>
      <c r="AQ27" s="373"/>
      <c r="AR27" s="374"/>
      <c r="AS27" s="372">
        <v>3213</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121</v>
      </c>
      <c r="BO27" s="454"/>
      <c r="BP27" s="454"/>
      <c r="BQ27" s="454"/>
      <c r="BR27" s="454"/>
      <c r="BS27" s="454"/>
      <c r="BT27" s="454"/>
      <c r="BU27" s="455"/>
      <c r="BV27" s="453" t="s">
        <v>121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2830</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2700401</v>
      </c>
      <c r="BO28" s="449"/>
      <c r="BP28" s="449"/>
      <c r="BQ28" s="449"/>
      <c r="BR28" s="449"/>
      <c r="BS28" s="449"/>
      <c r="BT28" s="449"/>
      <c r="BU28" s="450"/>
      <c r="BV28" s="448">
        <v>2596647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12</v>
      </c>
      <c r="M29" s="373"/>
      <c r="N29" s="373"/>
      <c r="O29" s="373"/>
      <c r="P29" s="374"/>
      <c r="Q29" s="372">
        <v>2640</v>
      </c>
      <c r="R29" s="373"/>
      <c r="S29" s="373"/>
      <c r="T29" s="373"/>
      <c r="U29" s="373"/>
      <c r="V29" s="374"/>
      <c r="W29" s="463"/>
      <c r="X29" s="464"/>
      <c r="Y29" s="465"/>
      <c r="Z29" s="375" t="s">
        <v>177</v>
      </c>
      <c r="AA29" s="376"/>
      <c r="AB29" s="376"/>
      <c r="AC29" s="376"/>
      <c r="AD29" s="376"/>
      <c r="AE29" s="376"/>
      <c r="AF29" s="376"/>
      <c r="AG29" s="377"/>
      <c r="AH29" s="372">
        <v>142</v>
      </c>
      <c r="AI29" s="373"/>
      <c r="AJ29" s="373"/>
      <c r="AK29" s="373"/>
      <c r="AL29" s="374"/>
      <c r="AM29" s="372">
        <v>424506</v>
      </c>
      <c r="AN29" s="373"/>
      <c r="AO29" s="373"/>
      <c r="AP29" s="373"/>
      <c r="AQ29" s="373"/>
      <c r="AR29" s="374"/>
      <c r="AS29" s="372">
        <v>2989</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430579</v>
      </c>
      <c r="BO29" s="420"/>
      <c r="BP29" s="420"/>
      <c r="BQ29" s="420"/>
      <c r="BR29" s="420"/>
      <c r="BS29" s="420"/>
      <c r="BT29" s="420"/>
      <c r="BU29" s="421"/>
      <c r="BV29" s="419">
        <v>402911</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97.3</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1764864</v>
      </c>
      <c r="BO30" s="454"/>
      <c r="BP30" s="454"/>
      <c r="BQ30" s="454"/>
      <c r="BR30" s="454"/>
      <c r="BS30" s="454"/>
      <c r="BT30" s="454"/>
      <c r="BU30" s="455"/>
      <c r="BV30" s="453">
        <v>1600719</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4</v>
      </c>
      <c r="AN34" s="367"/>
      <c r="AO34" s="368" t="str">
        <f>IF('各会計、関係団体の財政状況及び健全化判断比率'!B30="","",'各会計、関係団体の財政状況及び健全化判断比率'!B30)</f>
        <v>水道事業会計</v>
      </c>
      <c r="AP34" s="368"/>
      <c r="AQ34" s="368"/>
      <c r="AR34" s="368"/>
      <c r="AS34" s="368"/>
      <c r="AT34" s="368"/>
      <c r="AU34" s="368"/>
      <c r="AV34" s="368"/>
      <c r="AW34" s="368"/>
      <c r="AX34" s="368"/>
      <c r="AY34" s="368"/>
      <c r="AZ34" s="368"/>
      <c r="BA34" s="368"/>
      <c r="BB34" s="368"/>
      <c r="BC34" s="368"/>
      <c r="BD34" s="181"/>
      <c r="BE34" s="367">
        <f>IF(BG34="","",MAX(C34:D43,U34:V43,AM34:AN43)+1)</f>
        <v>5</v>
      </c>
      <c r="BF34" s="367"/>
      <c r="BG34" s="368" t="str">
        <f>IF('各会計、関係団体の財政状況及び健全化判断比率'!B31="","",'各会計、関係団体の財政状況及び健全化判断比率'!B31)</f>
        <v>公共下水道事業特別会計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福岡県市町村消防団員等公務災害補償組合（一般会計）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後期高齢者医療特別会計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6</v>
      </c>
      <c r="BF35" s="367"/>
      <c r="BG35" s="368" t="str">
        <f>IF('各会計、関係団体の財政状況及び健全化判断比率'!B32="","",'各会計、関係団体の財政状況及び健全化判断比率'!B32)</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福岡県市町村職員退職手当組合（一般会計）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t="str">
        <f t="shared" ref="U36:U43" si="4">IF(W36="","",U35+1)</f>
        <v/>
      </c>
      <c r="V36" s="367"/>
      <c r="W36" s="368"/>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福岡県市町村職員退職手当組合（基金特別会計）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福岡県自治会館管理組合(一般会計）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糟屋郡自治会館組合（一般会計）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糟屋郡篠栗町外一市五町財産組合（一般会計）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北筑昇華苑組合（一般会計）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粕屋南部消防組合（一般会計）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粕屋南部消防組合（粕屋中南部休日診療所事業特別会計）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須恵町外二ヶ町清掃施設組合（一般会計）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oTD68ruBTiokoDXrJFEvXpHoEXDEV6ssQyCz66txz4QBGrCJef/ICpsHyhuH+V5Ql+sYp34h4LTtWHPTGk5GXA==" saltValue="2B74jZLYtpCSdXY3NY3i0w=="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3466458</v>
      </c>
      <c r="S5" s="677"/>
      <c r="T5" s="677"/>
      <c r="U5" s="677"/>
      <c r="V5" s="677"/>
      <c r="W5" s="677"/>
      <c r="X5" s="677"/>
      <c r="Y5" s="702"/>
      <c r="Z5" s="715">
        <v>28.5</v>
      </c>
      <c r="AA5" s="715"/>
      <c r="AB5" s="715"/>
      <c r="AC5" s="715"/>
      <c r="AD5" s="716">
        <v>3466458</v>
      </c>
      <c r="AE5" s="716"/>
      <c r="AF5" s="716"/>
      <c r="AG5" s="716"/>
      <c r="AH5" s="716"/>
      <c r="AI5" s="716"/>
      <c r="AJ5" s="716"/>
      <c r="AK5" s="716"/>
      <c r="AL5" s="703">
        <v>54</v>
      </c>
      <c r="AM5" s="685"/>
      <c r="AN5" s="685"/>
      <c r="AO5" s="704"/>
      <c r="AP5" s="679" t="s">
        <v>216</v>
      </c>
      <c r="AQ5" s="680"/>
      <c r="AR5" s="680"/>
      <c r="AS5" s="680"/>
      <c r="AT5" s="680"/>
      <c r="AU5" s="680"/>
      <c r="AV5" s="680"/>
      <c r="AW5" s="680"/>
      <c r="AX5" s="680"/>
      <c r="AY5" s="680"/>
      <c r="AZ5" s="680"/>
      <c r="BA5" s="680"/>
      <c r="BB5" s="680"/>
      <c r="BC5" s="680"/>
      <c r="BD5" s="680"/>
      <c r="BE5" s="680"/>
      <c r="BF5" s="681"/>
      <c r="BG5" s="621">
        <v>3466458</v>
      </c>
      <c r="BH5" s="622"/>
      <c r="BI5" s="622"/>
      <c r="BJ5" s="622"/>
      <c r="BK5" s="622"/>
      <c r="BL5" s="622"/>
      <c r="BM5" s="622"/>
      <c r="BN5" s="623"/>
      <c r="BO5" s="659">
        <v>100</v>
      </c>
      <c r="BP5" s="659"/>
      <c r="BQ5" s="659"/>
      <c r="BR5" s="659"/>
      <c r="BS5" s="660">
        <v>65277</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65722</v>
      </c>
      <c r="S6" s="622"/>
      <c r="T6" s="622"/>
      <c r="U6" s="622"/>
      <c r="V6" s="622"/>
      <c r="W6" s="622"/>
      <c r="X6" s="622"/>
      <c r="Y6" s="623"/>
      <c r="Z6" s="659">
        <v>0.5</v>
      </c>
      <c r="AA6" s="659"/>
      <c r="AB6" s="659"/>
      <c r="AC6" s="659"/>
      <c r="AD6" s="660">
        <v>65722</v>
      </c>
      <c r="AE6" s="660"/>
      <c r="AF6" s="660"/>
      <c r="AG6" s="660"/>
      <c r="AH6" s="660"/>
      <c r="AI6" s="660"/>
      <c r="AJ6" s="660"/>
      <c r="AK6" s="660"/>
      <c r="AL6" s="624">
        <v>1</v>
      </c>
      <c r="AM6" s="625"/>
      <c r="AN6" s="625"/>
      <c r="AO6" s="661"/>
      <c r="AP6" s="618" t="s">
        <v>221</v>
      </c>
      <c r="AQ6" s="619"/>
      <c r="AR6" s="619"/>
      <c r="AS6" s="619"/>
      <c r="AT6" s="619"/>
      <c r="AU6" s="619"/>
      <c r="AV6" s="619"/>
      <c r="AW6" s="619"/>
      <c r="AX6" s="619"/>
      <c r="AY6" s="619"/>
      <c r="AZ6" s="619"/>
      <c r="BA6" s="619"/>
      <c r="BB6" s="619"/>
      <c r="BC6" s="619"/>
      <c r="BD6" s="619"/>
      <c r="BE6" s="619"/>
      <c r="BF6" s="620"/>
      <c r="BG6" s="621">
        <v>3466458</v>
      </c>
      <c r="BH6" s="622"/>
      <c r="BI6" s="622"/>
      <c r="BJ6" s="622"/>
      <c r="BK6" s="622"/>
      <c r="BL6" s="622"/>
      <c r="BM6" s="622"/>
      <c r="BN6" s="623"/>
      <c r="BO6" s="659">
        <v>100</v>
      </c>
      <c r="BP6" s="659"/>
      <c r="BQ6" s="659"/>
      <c r="BR6" s="659"/>
      <c r="BS6" s="660">
        <v>65277</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107748</v>
      </c>
      <c r="CS6" s="622"/>
      <c r="CT6" s="622"/>
      <c r="CU6" s="622"/>
      <c r="CV6" s="622"/>
      <c r="CW6" s="622"/>
      <c r="CX6" s="622"/>
      <c r="CY6" s="623"/>
      <c r="CZ6" s="703">
        <v>0.9</v>
      </c>
      <c r="DA6" s="685"/>
      <c r="DB6" s="685"/>
      <c r="DC6" s="705"/>
      <c r="DD6" s="627" t="s">
        <v>121</v>
      </c>
      <c r="DE6" s="622"/>
      <c r="DF6" s="622"/>
      <c r="DG6" s="622"/>
      <c r="DH6" s="622"/>
      <c r="DI6" s="622"/>
      <c r="DJ6" s="622"/>
      <c r="DK6" s="622"/>
      <c r="DL6" s="622"/>
      <c r="DM6" s="622"/>
      <c r="DN6" s="622"/>
      <c r="DO6" s="622"/>
      <c r="DP6" s="623"/>
      <c r="DQ6" s="627">
        <v>107748</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788</v>
      </c>
      <c r="S7" s="622"/>
      <c r="T7" s="622"/>
      <c r="U7" s="622"/>
      <c r="V7" s="622"/>
      <c r="W7" s="622"/>
      <c r="X7" s="622"/>
      <c r="Y7" s="623"/>
      <c r="Z7" s="659">
        <v>0</v>
      </c>
      <c r="AA7" s="659"/>
      <c r="AB7" s="659"/>
      <c r="AC7" s="659"/>
      <c r="AD7" s="660">
        <v>788</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1552950</v>
      </c>
      <c r="BH7" s="622"/>
      <c r="BI7" s="622"/>
      <c r="BJ7" s="622"/>
      <c r="BK7" s="622"/>
      <c r="BL7" s="622"/>
      <c r="BM7" s="622"/>
      <c r="BN7" s="623"/>
      <c r="BO7" s="659">
        <v>44.8</v>
      </c>
      <c r="BP7" s="659"/>
      <c r="BQ7" s="659"/>
      <c r="BR7" s="659"/>
      <c r="BS7" s="660">
        <v>65277</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1997380</v>
      </c>
      <c r="CS7" s="622"/>
      <c r="CT7" s="622"/>
      <c r="CU7" s="622"/>
      <c r="CV7" s="622"/>
      <c r="CW7" s="622"/>
      <c r="CX7" s="622"/>
      <c r="CY7" s="623"/>
      <c r="CZ7" s="659">
        <v>16.8</v>
      </c>
      <c r="DA7" s="659"/>
      <c r="DB7" s="659"/>
      <c r="DC7" s="659"/>
      <c r="DD7" s="627">
        <v>99066</v>
      </c>
      <c r="DE7" s="622"/>
      <c r="DF7" s="622"/>
      <c r="DG7" s="622"/>
      <c r="DH7" s="622"/>
      <c r="DI7" s="622"/>
      <c r="DJ7" s="622"/>
      <c r="DK7" s="622"/>
      <c r="DL7" s="622"/>
      <c r="DM7" s="622"/>
      <c r="DN7" s="622"/>
      <c r="DO7" s="622"/>
      <c r="DP7" s="623"/>
      <c r="DQ7" s="627">
        <v>1784132</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16304</v>
      </c>
      <c r="S8" s="622"/>
      <c r="T8" s="622"/>
      <c r="U8" s="622"/>
      <c r="V8" s="622"/>
      <c r="W8" s="622"/>
      <c r="X8" s="622"/>
      <c r="Y8" s="623"/>
      <c r="Z8" s="659">
        <v>0.1</v>
      </c>
      <c r="AA8" s="659"/>
      <c r="AB8" s="659"/>
      <c r="AC8" s="659"/>
      <c r="AD8" s="660">
        <v>16304</v>
      </c>
      <c r="AE8" s="660"/>
      <c r="AF8" s="660"/>
      <c r="AG8" s="660"/>
      <c r="AH8" s="660"/>
      <c r="AI8" s="660"/>
      <c r="AJ8" s="660"/>
      <c r="AK8" s="660"/>
      <c r="AL8" s="624">
        <v>0.3</v>
      </c>
      <c r="AM8" s="625"/>
      <c r="AN8" s="625"/>
      <c r="AO8" s="661"/>
      <c r="AP8" s="618" t="s">
        <v>227</v>
      </c>
      <c r="AQ8" s="619"/>
      <c r="AR8" s="619"/>
      <c r="AS8" s="619"/>
      <c r="AT8" s="619"/>
      <c r="AU8" s="619"/>
      <c r="AV8" s="619"/>
      <c r="AW8" s="619"/>
      <c r="AX8" s="619"/>
      <c r="AY8" s="619"/>
      <c r="AZ8" s="619"/>
      <c r="BA8" s="619"/>
      <c r="BB8" s="619"/>
      <c r="BC8" s="619"/>
      <c r="BD8" s="619"/>
      <c r="BE8" s="619"/>
      <c r="BF8" s="620"/>
      <c r="BG8" s="621">
        <v>43153</v>
      </c>
      <c r="BH8" s="622"/>
      <c r="BI8" s="622"/>
      <c r="BJ8" s="622"/>
      <c r="BK8" s="622"/>
      <c r="BL8" s="622"/>
      <c r="BM8" s="622"/>
      <c r="BN8" s="623"/>
      <c r="BO8" s="659">
        <v>1.2</v>
      </c>
      <c r="BP8" s="659"/>
      <c r="BQ8" s="659"/>
      <c r="BR8" s="659"/>
      <c r="BS8" s="660" t="s">
        <v>121</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4870686</v>
      </c>
      <c r="CS8" s="622"/>
      <c r="CT8" s="622"/>
      <c r="CU8" s="622"/>
      <c r="CV8" s="622"/>
      <c r="CW8" s="622"/>
      <c r="CX8" s="622"/>
      <c r="CY8" s="623"/>
      <c r="CZ8" s="659">
        <v>41</v>
      </c>
      <c r="DA8" s="659"/>
      <c r="DB8" s="659"/>
      <c r="DC8" s="659"/>
      <c r="DD8" s="627">
        <v>54863</v>
      </c>
      <c r="DE8" s="622"/>
      <c r="DF8" s="622"/>
      <c r="DG8" s="622"/>
      <c r="DH8" s="622"/>
      <c r="DI8" s="622"/>
      <c r="DJ8" s="622"/>
      <c r="DK8" s="622"/>
      <c r="DL8" s="622"/>
      <c r="DM8" s="622"/>
      <c r="DN8" s="622"/>
      <c r="DO8" s="622"/>
      <c r="DP8" s="623"/>
      <c r="DQ8" s="627">
        <v>2344510</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20231</v>
      </c>
      <c r="S9" s="622"/>
      <c r="T9" s="622"/>
      <c r="U9" s="622"/>
      <c r="V9" s="622"/>
      <c r="W9" s="622"/>
      <c r="X9" s="622"/>
      <c r="Y9" s="623"/>
      <c r="Z9" s="659">
        <v>0.2</v>
      </c>
      <c r="AA9" s="659"/>
      <c r="AB9" s="659"/>
      <c r="AC9" s="659"/>
      <c r="AD9" s="660">
        <v>20231</v>
      </c>
      <c r="AE9" s="660"/>
      <c r="AF9" s="660"/>
      <c r="AG9" s="660"/>
      <c r="AH9" s="660"/>
      <c r="AI9" s="660"/>
      <c r="AJ9" s="660"/>
      <c r="AK9" s="660"/>
      <c r="AL9" s="624">
        <v>0.3</v>
      </c>
      <c r="AM9" s="625"/>
      <c r="AN9" s="625"/>
      <c r="AO9" s="661"/>
      <c r="AP9" s="618" t="s">
        <v>230</v>
      </c>
      <c r="AQ9" s="619"/>
      <c r="AR9" s="619"/>
      <c r="AS9" s="619"/>
      <c r="AT9" s="619"/>
      <c r="AU9" s="619"/>
      <c r="AV9" s="619"/>
      <c r="AW9" s="619"/>
      <c r="AX9" s="619"/>
      <c r="AY9" s="619"/>
      <c r="AZ9" s="619"/>
      <c r="BA9" s="619"/>
      <c r="BB9" s="619"/>
      <c r="BC9" s="619"/>
      <c r="BD9" s="619"/>
      <c r="BE9" s="619"/>
      <c r="BF9" s="620"/>
      <c r="BG9" s="621">
        <v>1243962</v>
      </c>
      <c r="BH9" s="622"/>
      <c r="BI9" s="622"/>
      <c r="BJ9" s="622"/>
      <c r="BK9" s="622"/>
      <c r="BL9" s="622"/>
      <c r="BM9" s="622"/>
      <c r="BN9" s="623"/>
      <c r="BO9" s="659">
        <v>35.9</v>
      </c>
      <c r="BP9" s="659"/>
      <c r="BQ9" s="659"/>
      <c r="BR9" s="659"/>
      <c r="BS9" s="660" t="s">
        <v>121</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1140945</v>
      </c>
      <c r="CS9" s="622"/>
      <c r="CT9" s="622"/>
      <c r="CU9" s="622"/>
      <c r="CV9" s="622"/>
      <c r="CW9" s="622"/>
      <c r="CX9" s="622"/>
      <c r="CY9" s="623"/>
      <c r="CZ9" s="659">
        <v>9.6</v>
      </c>
      <c r="DA9" s="659"/>
      <c r="DB9" s="659"/>
      <c r="DC9" s="659"/>
      <c r="DD9" s="627">
        <v>6226</v>
      </c>
      <c r="DE9" s="622"/>
      <c r="DF9" s="622"/>
      <c r="DG9" s="622"/>
      <c r="DH9" s="622"/>
      <c r="DI9" s="622"/>
      <c r="DJ9" s="622"/>
      <c r="DK9" s="622"/>
      <c r="DL9" s="622"/>
      <c r="DM9" s="622"/>
      <c r="DN9" s="622"/>
      <c r="DO9" s="622"/>
      <c r="DP9" s="623"/>
      <c r="DQ9" s="627">
        <v>877976</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88756</v>
      </c>
      <c r="BH10" s="622"/>
      <c r="BI10" s="622"/>
      <c r="BJ10" s="622"/>
      <c r="BK10" s="622"/>
      <c r="BL10" s="622"/>
      <c r="BM10" s="622"/>
      <c r="BN10" s="623"/>
      <c r="BO10" s="659">
        <v>2.6</v>
      </c>
      <c r="BP10" s="659"/>
      <c r="BQ10" s="659"/>
      <c r="BR10" s="659"/>
      <c r="BS10" s="660">
        <v>14700</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t="s">
        <v>121</v>
      </c>
      <c r="CS10" s="622"/>
      <c r="CT10" s="622"/>
      <c r="CU10" s="622"/>
      <c r="CV10" s="622"/>
      <c r="CW10" s="622"/>
      <c r="CX10" s="622"/>
      <c r="CY10" s="623"/>
      <c r="CZ10" s="659" t="s">
        <v>121</v>
      </c>
      <c r="DA10" s="659"/>
      <c r="DB10" s="659"/>
      <c r="DC10" s="659"/>
      <c r="DD10" s="627" t="s">
        <v>121</v>
      </c>
      <c r="DE10" s="622"/>
      <c r="DF10" s="622"/>
      <c r="DG10" s="622"/>
      <c r="DH10" s="622"/>
      <c r="DI10" s="622"/>
      <c r="DJ10" s="622"/>
      <c r="DK10" s="622"/>
      <c r="DL10" s="622"/>
      <c r="DM10" s="622"/>
      <c r="DN10" s="622"/>
      <c r="DO10" s="622"/>
      <c r="DP10" s="623"/>
      <c r="DQ10" s="627" t="s">
        <v>121</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667754</v>
      </c>
      <c r="S11" s="622"/>
      <c r="T11" s="622"/>
      <c r="U11" s="622"/>
      <c r="V11" s="622"/>
      <c r="W11" s="622"/>
      <c r="X11" s="622"/>
      <c r="Y11" s="623"/>
      <c r="Z11" s="624">
        <v>5.5</v>
      </c>
      <c r="AA11" s="625"/>
      <c r="AB11" s="625"/>
      <c r="AC11" s="626"/>
      <c r="AD11" s="627">
        <v>667754</v>
      </c>
      <c r="AE11" s="622"/>
      <c r="AF11" s="622"/>
      <c r="AG11" s="622"/>
      <c r="AH11" s="622"/>
      <c r="AI11" s="622"/>
      <c r="AJ11" s="622"/>
      <c r="AK11" s="623"/>
      <c r="AL11" s="624">
        <v>10.4</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177079</v>
      </c>
      <c r="BH11" s="622"/>
      <c r="BI11" s="622"/>
      <c r="BJ11" s="622"/>
      <c r="BK11" s="622"/>
      <c r="BL11" s="622"/>
      <c r="BM11" s="622"/>
      <c r="BN11" s="623"/>
      <c r="BO11" s="659">
        <v>5.0999999999999996</v>
      </c>
      <c r="BP11" s="659"/>
      <c r="BQ11" s="659"/>
      <c r="BR11" s="659"/>
      <c r="BS11" s="660">
        <v>50577</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181974</v>
      </c>
      <c r="CS11" s="622"/>
      <c r="CT11" s="622"/>
      <c r="CU11" s="622"/>
      <c r="CV11" s="622"/>
      <c r="CW11" s="622"/>
      <c r="CX11" s="622"/>
      <c r="CY11" s="623"/>
      <c r="CZ11" s="659">
        <v>1.5</v>
      </c>
      <c r="DA11" s="659"/>
      <c r="DB11" s="659"/>
      <c r="DC11" s="659"/>
      <c r="DD11" s="627">
        <v>22842</v>
      </c>
      <c r="DE11" s="622"/>
      <c r="DF11" s="622"/>
      <c r="DG11" s="622"/>
      <c r="DH11" s="622"/>
      <c r="DI11" s="622"/>
      <c r="DJ11" s="622"/>
      <c r="DK11" s="622"/>
      <c r="DL11" s="622"/>
      <c r="DM11" s="622"/>
      <c r="DN11" s="622"/>
      <c r="DO11" s="622"/>
      <c r="DP11" s="623"/>
      <c r="DQ11" s="627">
        <v>135951</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121</v>
      </c>
      <c r="S12" s="622"/>
      <c r="T12" s="622"/>
      <c r="U12" s="622"/>
      <c r="V12" s="622"/>
      <c r="W12" s="622"/>
      <c r="X12" s="622"/>
      <c r="Y12" s="623"/>
      <c r="Z12" s="659" t="s">
        <v>121</v>
      </c>
      <c r="AA12" s="659"/>
      <c r="AB12" s="659"/>
      <c r="AC12" s="659"/>
      <c r="AD12" s="660" t="s">
        <v>121</v>
      </c>
      <c r="AE12" s="660"/>
      <c r="AF12" s="660"/>
      <c r="AG12" s="660"/>
      <c r="AH12" s="660"/>
      <c r="AI12" s="660"/>
      <c r="AJ12" s="660"/>
      <c r="AK12" s="660"/>
      <c r="AL12" s="624" t="s">
        <v>121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1545048</v>
      </c>
      <c r="BH12" s="622"/>
      <c r="BI12" s="622"/>
      <c r="BJ12" s="622"/>
      <c r="BK12" s="622"/>
      <c r="BL12" s="622"/>
      <c r="BM12" s="622"/>
      <c r="BN12" s="623"/>
      <c r="BO12" s="659">
        <v>44.6</v>
      </c>
      <c r="BP12" s="659"/>
      <c r="BQ12" s="659"/>
      <c r="BR12" s="659"/>
      <c r="BS12" s="660" t="s">
        <v>121</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109815</v>
      </c>
      <c r="CS12" s="622"/>
      <c r="CT12" s="622"/>
      <c r="CU12" s="622"/>
      <c r="CV12" s="622"/>
      <c r="CW12" s="622"/>
      <c r="CX12" s="622"/>
      <c r="CY12" s="623"/>
      <c r="CZ12" s="659">
        <v>0.9</v>
      </c>
      <c r="DA12" s="659"/>
      <c r="DB12" s="659"/>
      <c r="DC12" s="659"/>
      <c r="DD12" s="627" t="s">
        <v>121</v>
      </c>
      <c r="DE12" s="622"/>
      <c r="DF12" s="622"/>
      <c r="DG12" s="622"/>
      <c r="DH12" s="622"/>
      <c r="DI12" s="622"/>
      <c r="DJ12" s="622"/>
      <c r="DK12" s="622"/>
      <c r="DL12" s="622"/>
      <c r="DM12" s="622"/>
      <c r="DN12" s="622"/>
      <c r="DO12" s="622"/>
      <c r="DP12" s="623"/>
      <c r="DQ12" s="627">
        <v>109518</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1527012</v>
      </c>
      <c r="BH13" s="622"/>
      <c r="BI13" s="622"/>
      <c r="BJ13" s="622"/>
      <c r="BK13" s="622"/>
      <c r="BL13" s="622"/>
      <c r="BM13" s="622"/>
      <c r="BN13" s="623"/>
      <c r="BO13" s="659">
        <v>44.1</v>
      </c>
      <c r="BP13" s="659"/>
      <c r="BQ13" s="659"/>
      <c r="BR13" s="659"/>
      <c r="BS13" s="660" t="s">
        <v>121</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633366</v>
      </c>
      <c r="CS13" s="622"/>
      <c r="CT13" s="622"/>
      <c r="CU13" s="622"/>
      <c r="CV13" s="622"/>
      <c r="CW13" s="622"/>
      <c r="CX13" s="622"/>
      <c r="CY13" s="623"/>
      <c r="CZ13" s="659">
        <v>5.3</v>
      </c>
      <c r="DA13" s="659"/>
      <c r="DB13" s="659"/>
      <c r="DC13" s="659"/>
      <c r="DD13" s="627">
        <v>231560</v>
      </c>
      <c r="DE13" s="622"/>
      <c r="DF13" s="622"/>
      <c r="DG13" s="622"/>
      <c r="DH13" s="622"/>
      <c r="DI13" s="622"/>
      <c r="DJ13" s="622"/>
      <c r="DK13" s="622"/>
      <c r="DL13" s="622"/>
      <c r="DM13" s="622"/>
      <c r="DN13" s="622"/>
      <c r="DO13" s="622"/>
      <c r="DP13" s="623"/>
      <c r="DQ13" s="627">
        <v>574328</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634</v>
      </c>
      <c r="S14" s="622"/>
      <c r="T14" s="622"/>
      <c r="U14" s="622"/>
      <c r="V14" s="622"/>
      <c r="W14" s="622"/>
      <c r="X14" s="622"/>
      <c r="Y14" s="623"/>
      <c r="Z14" s="659">
        <v>0</v>
      </c>
      <c r="AA14" s="659"/>
      <c r="AB14" s="659"/>
      <c r="AC14" s="659"/>
      <c r="AD14" s="660">
        <v>634</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97903</v>
      </c>
      <c r="BH14" s="622"/>
      <c r="BI14" s="622"/>
      <c r="BJ14" s="622"/>
      <c r="BK14" s="622"/>
      <c r="BL14" s="622"/>
      <c r="BM14" s="622"/>
      <c r="BN14" s="623"/>
      <c r="BO14" s="659">
        <v>2.8</v>
      </c>
      <c r="BP14" s="659"/>
      <c r="BQ14" s="659"/>
      <c r="BR14" s="659"/>
      <c r="BS14" s="660" t="s">
        <v>121</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359803</v>
      </c>
      <c r="CS14" s="622"/>
      <c r="CT14" s="622"/>
      <c r="CU14" s="622"/>
      <c r="CV14" s="622"/>
      <c r="CW14" s="622"/>
      <c r="CX14" s="622"/>
      <c r="CY14" s="623"/>
      <c r="CZ14" s="659">
        <v>3</v>
      </c>
      <c r="DA14" s="659"/>
      <c r="DB14" s="659"/>
      <c r="DC14" s="659"/>
      <c r="DD14" s="627">
        <v>8853</v>
      </c>
      <c r="DE14" s="622"/>
      <c r="DF14" s="622"/>
      <c r="DG14" s="622"/>
      <c r="DH14" s="622"/>
      <c r="DI14" s="622"/>
      <c r="DJ14" s="622"/>
      <c r="DK14" s="622"/>
      <c r="DL14" s="622"/>
      <c r="DM14" s="622"/>
      <c r="DN14" s="622"/>
      <c r="DO14" s="622"/>
      <c r="DP14" s="623"/>
      <c r="DQ14" s="627">
        <v>347668</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270557</v>
      </c>
      <c r="BH15" s="622"/>
      <c r="BI15" s="622"/>
      <c r="BJ15" s="622"/>
      <c r="BK15" s="622"/>
      <c r="BL15" s="622"/>
      <c r="BM15" s="622"/>
      <c r="BN15" s="623"/>
      <c r="BO15" s="659">
        <v>7.8</v>
      </c>
      <c r="BP15" s="659"/>
      <c r="BQ15" s="659"/>
      <c r="BR15" s="659"/>
      <c r="BS15" s="660" t="s">
        <v>121</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1791606</v>
      </c>
      <c r="CS15" s="622"/>
      <c r="CT15" s="622"/>
      <c r="CU15" s="622"/>
      <c r="CV15" s="622"/>
      <c r="CW15" s="622"/>
      <c r="CX15" s="622"/>
      <c r="CY15" s="623"/>
      <c r="CZ15" s="659">
        <v>15.1</v>
      </c>
      <c r="DA15" s="659"/>
      <c r="DB15" s="659"/>
      <c r="DC15" s="659"/>
      <c r="DD15" s="627">
        <v>917955</v>
      </c>
      <c r="DE15" s="622"/>
      <c r="DF15" s="622"/>
      <c r="DG15" s="622"/>
      <c r="DH15" s="622"/>
      <c r="DI15" s="622"/>
      <c r="DJ15" s="622"/>
      <c r="DK15" s="622"/>
      <c r="DL15" s="622"/>
      <c r="DM15" s="622"/>
      <c r="DN15" s="622"/>
      <c r="DO15" s="622"/>
      <c r="DP15" s="623"/>
      <c r="DQ15" s="627">
        <v>1095406</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11298</v>
      </c>
      <c r="S16" s="622"/>
      <c r="T16" s="622"/>
      <c r="U16" s="622"/>
      <c r="V16" s="622"/>
      <c r="W16" s="622"/>
      <c r="X16" s="622"/>
      <c r="Y16" s="623"/>
      <c r="Z16" s="659">
        <v>0.1</v>
      </c>
      <c r="AA16" s="659"/>
      <c r="AB16" s="659"/>
      <c r="AC16" s="659"/>
      <c r="AD16" s="660">
        <v>11298</v>
      </c>
      <c r="AE16" s="660"/>
      <c r="AF16" s="660"/>
      <c r="AG16" s="660"/>
      <c r="AH16" s="660"/>
      <c r="AI16" s="660"/>
      <c r="AJ16" s="660"/>
      <c r="AK16" s="660"/>
      <c r="AL16" s="624">
        <v>0.2</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v>28566</v>
      </c>
      <c r="CS16" s="622"/>
      <c r="CT16" s="622"/>
      <c r="CU16" s="622"/>
      <c r="CV16" s="622"/>
      <c r="CW16" s="622"/>
      <c r="CX16" s="622"/>
      <c r="CY16" s="623"/>
      <c r="CZ16" s="659">
        <v>0.2</v>
      </c>
      <c r="DA16" s="659"/>
      <c r="DB16" s="659"/>
      <c r="DC16" s="659"/>
      <c r="DD16" s="627" t="s">
        <v>121</v>
      </c>
      <c r="DE16" s="622"/>
      <c r="DF16" s="622"/>
      <c r="DG16" s="622"/>
      <c r="DH16" s="622"/>
      <c r="DI16" s="622"/>
      <c r="DJ16" s="622"/>
      <c r="DK16" s="622"/>
      <c r="DL16" s="622"/>
      <c r="DM16" s="622"/>
      <c r="DN16" s="622"/>
      <c r="DO16" s="622"/>
      <c r="DP16" s="623"/>
      <c r="DQ16" s="627">
        <v>14762</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58984</v>
      </c>
      <c r="S17" s="622"/>
      <c r="T17" s="622"/>
      <c r="U17" s="622"/>
      <c r="V17" s="622"/>
      <c r="W17" s="622"/>
      <c r="X17" s="622"/>
      <c r="Y17" s="623"/>
      <c r="Z17" s="659">
        <v>0.5</v>
      </c>
      <c r="AA17" s="659"/>
      <c r="AB17" s="659"/>
      <c r="AC17" s="659"/>
      <c r="AD17" s="660">
        <v>58984</v>
      </c>
      <c r="AE17" s="660"/>
      <c r="AF17" s="660"/>
      <c r="AG17" s="660"/>
      <c r="AH17" s="660"/>
      <c r="AI17" s="660"/>
      <c r="AJ17" s="660"/>
      <c r="AK17" s="660"/>
      <c r="AL17" s="624">
        <v>0.9</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650007</v>
      </c>
      <c r="CS17" s="622"/>
      <c r="CT17" s="622"/>
      <c r="CU17" s="622"/>
      <c r="CV17" s="622"/>
      <c r="CW17" s="622"/>
      <c r="CX17" s="622"/>
      <c r="CY17" s="623"/>
      <c r="CZ17" s="659">
        <v>5.5</v>
      </c>
      <c r="DA17" s="659"/>
      <c r="DB17" s="659"/>
      <c r="DC17" s="659"/>
      <c r="DD17" s="627" t="s">
        <v>121</v>
      </c>
      <c r="DE17" s="622"/>
      <c r="DF17" s="622"/>
      <c r="DG17" s="622"/>
      <c r="DH17" s="622"/>
      <c r="DI17" s="622"/>
      <c r="DJ17" s="622"/>
      <c r="DK17" s="622"/>
      <c r="DL17" s="622"/>
      <c r="DM17" s="622"/>
      <c r="DN17" s="622"/>
      <c r="DO17" s="622"/>
      <c r="DP17" s="623"/>
      <c r="DQ17" s="627">
        <v>650007</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63691</v>
      </c>
      <c r="S18" s="622"/>
      <c r="T18" s="622"/>
      <c r="U18" s="622"/>
      <c r="V18" s="622"/>
      <c r="W18" s="622"/>
      <c r="X18" s="622"/>
      <c r="Y18" s="623"/>
      <c r="Z18" s="659">
        <v>0.5</v>
      </c>
      <c r="AA18" s="659"/>
      <c r="AB18" s="659"/>
      <c r="AC18" s="659"/>
      <c r="AD18" s="660">
        <v>63691</v>
      </c>
      <c r="AE18" s="660"/>
      <c r="AF18" s="660"/>
      <c r="AG18" s="660"/>
      <c r="AH18" s="660"/>
      <c r="AI18" s="660"/>
      <c r="AJ18" s="660"/>
      <c r="AK18" s="660"/>
      <c r="AL18" s="624">
        <v>1</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55938</v>
      </c>
      <c r="S19" s="622"/>
      <c r="T19" s="622"/>
      <c r="U19" s="622"/>
      <c r="V19" s="622"/>
      <c r="W19" s="622"/>
      <c r="X19" s="622"/>
      <c r="Y19" s="623"/>
      <c r="Z19" s="659">
        <v>0.5</v>
      </c>
      <c r="AA19" s="659"/>
      <c r="AB19" s="659"/>
      <c r="AC19" s="659"/>
      <c r="AD19" s="660">
        <v>55938</v>
      </c>
      <c r="AE19" s="660"/>
      <c r="AF19" s="660"/>
      <c r="AG19" s="660"/>
      <c r="AH19" s="660"/>
      <c r="AI19" s="660"/>
      <c r="AJ19" s="660"/>
      <c r="AK19" s="660"/>
      <c r="AL19" s="624">
        <v>0.9</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t="s">
        <v>121</v>
      </c>
      <c r="BH19" s="622"/>
      <c r="BI19" s="622"/>
      <c r="BJ19" s="622"/>
      <c r="BK19" s="622"/>
      <c r="BL19" s="622"/>
      <c r="BM19" s="622"/>
      <c r="BN19" s="623"/>
      <c r="BO19" s="659" t="s">
        <v>121</v>
      </c>
      <c r="BP19" s="659"/>
      <c r="BQ19" s="659"/>
      <c r="BR19" s="659"/>
      <c r="BS19" s="660" t="s">
        <v>121</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7753</v>
      </c>
      <c r="S20" s="622"/>
      <c r="T20" s="622"/>
      <c r="U20" s="622"/>
      <c r="V20" s="622"/>
      <c r="W20" s="622"/>
      <c r="X20" s="622"/>
      <c r="Y20" s="623"/>
      <c r="Z20" s="659">
        <v>0.1</v>
      </c>
      <c r="AA20" s="659"/>
      <c r="AB20" s="659"/>
      <c r="AC20" s="659"/>
      <c r="AD20" s="660">
        <v>7753</v>
      </c>
      <c r="AE20" s="660"/>
      <c r="AF20" s="660"/>
      <c r="AG20" s="660"/>
      <c r="AH20" s="660"/>
      <c r="AI20" s="660"/>
      <c r="AJ20" s="660"/>
      <c r="AK20" s="660"/>
      <c r="AL20" s="624">
        <v>0.1</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t="s">
        <v>121</v>
      </c>
      <c r="BH20" s="622"/>
      <c r="BI20" s="622"/>
      <c r="BJ20" s="622"/>
      <c r="BK20" s="622"/>
      <c r="BL20" s="622"/>
      <c r="BM20" s="622"/>
      <c r="BN20" s="623"/>
      <c r="BO20" s="659" t="s">
        <v>121</v>
      </c>
      <c r="BP20" s="659"/>
      <c r="BQ20" s="659"/>
      <c r="BR20" s="659"/>
      <c r="BS20" s="660" t="s">
        <v>121</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11871896</v>
      </c>
      <c r="CS20" s="622"/>
      <c r="CT20" s="622"/>
      <c r="CU20" s="622"/>
      <c r="CV20" s="622"/>
      <c r="CW20" s="622"/>
      <c r="CX20" s="622"/>
      <c r="CY20" s="623"/>
      <c r="CZ20" s="659">
        <v>100</v>
      </c>
      <c r="DA20" s="659"/>
      <c r="DB20" s="659"/>
      <c r="DC20" s="659"/>
      <c r="DD20" s="627">
        <v>1341365</v>
      </c>
      <c r="DE20" s="622"/>
      <c r="DF20" s="622"/>
      <c r="DG20" s="622"/>
      <c r="DH20" s="622"/>
      <c r="DI20" s="622"/>
      <c r="DJ20" s="622"/>
      <c r="DK20" s="622"/>
      <c r="DL20" s="622"/>
      <c r="DM20" s="622"/>
      <c r="DN20" s="622"/>
      <c r="DO20" s="622"/>
      <c r="DP20" s="623"/>
      <c r="DQ20" s="627">
        <v>8042006</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2230416</v>
      </c>
      <c r="S21" s="622"/>
      <c r="T21" s="622"/>
      <c r="U21" s="622"/>
      <c r="V21" s="622"/>
      <c r="W21" s="622"/>
      <c r="X21" s="622"/>
      <c r="Y21" s="623"/>
      <c r="Z21" s="659">
        <v>18.3</v>
      </c>
      <c r="AA21" s="659"/>
      <c r="AB21" s="659"/>
      <c r="AC21" s="659"/>
      <c r="AD21" s="660">
        <v>2001376</v>
      </c>
      <c r="AE21" s="660"/>
      <c r="AF21" s="660"/>
      <c r="AG21" s="660"/>
      <c r="AH21" s="660"/>
      <c r="AI21" s="660"/>
      <c r="AJ21" s="660"/>
      <c r="AK21" s="660"/>
      <c r="AL21" s="624">
        <v>31.2</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2001376</v>
      </c>
      <c r="S22" s="622"/>
      <c r="T22" s="622"/>
      <c r="U22" s="622"/>
      <c r="V22" s="622"/>
      <c r="W22" s="622"/>
      <c r="X22" s="622"/>
      <c r="Y22" s="623"/>
      <c r="Z22" s="659">
        <v>16.5</v>
      </c>
      <c r="AA22" s="659"/>
      <c r="AB22" s="659"/>
      <c r="AC22" s="659"/>
      <c r="AD22" s="660">
        <v>2001376</v>
      </c>
      <c r="AE22" s="660"/>
      <c r="AF22" s="660"/>
      <c r="AG22" s="660"/>
      <c r="AH22" s="660"/>
      <c r="AI22" s="660"/>
      <c r="AJ22" s="660"/>
      <c r="AK22" s="660"/>
      <c r="AL22" s="624">
        <v>31.2</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229040</v>
      </c>
      <c r="S23" s="622"/>
      <c r="T23" s="622"/>
      <c r="U23" s="622"/>
      <c r="V23" s="622"/>
      <c r="W23" s="622"/>
      <c r="X23" s="622"/>
      <c r="Y23" s="623"/>
      <c r="Z23" s="659">
        <v>1.9</v>
      </c>
      <c r="AA23" s="659"/>
      <c r="AB23" s="659"/>
      <c r="AC23" s="659"/>
      <c r="AD23" s="660" t="s">
        <v>121</v>
      </c>
      <c r="AE23" s="660"/>
      <c r="AF23" s="660"/>
      <c r="AG23" s="660"/>
      <c r="AH23" s="660"/>
      <c r="AI23" s="660"/>
      <c r="AJ23" s="660"/>
      <c r="AK23" s="660"/>
      <c r="AL23" s="624" t="s">
        <v>121</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t="s">
        <v>121</v>
      </c>
      <c r="BH23" s="622"/>
      <c r="BI23" s="622"/>
      <c r="BJ23" s="622"/>
      <c r="BK23" s="622"/>
      <c r="BL23" s="622"/>
      <c r="BM23" s="622"/>
      <c r="BN23" s="623"/>
      <c r="BO23" s="659" t="s">
        <v>121</v>
      </c>
      <c r="BP23" s="659"/>
      <c r="BQ23" s="659"/>
      <c r="BR23" s="659"/>
      <c r="BS23" s="660" t="s">
        <v>121</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5195368</v>
      </c>
      <c r="CS24" s="677"/>
      <c r="CT24" s="677"/>
      <c r="CU24" s="677"/>
      <c r="CV24" s="677"/>
      <c r="CW24" s="677"/>
      <c r="CX24" s="677"/>
      <c r="CY24" s="702"/>
      <c r="CZ24" s="703">
        <v>43.8</v>
      </c>
      <c r="DA24" s="685"/>
      <c r="DB24" s="685"/>
      <c r="DC24" s="705"/>
      <c r="DD24" s="701">
        <v>2952293</v>
      </c>
      <c r="DE24" s="677"/>
      <c r="DF24" s="677"/>
      <c r="DG24" s="677"/>
      <c r="DH24" s="677"/>
      <c r="DI24" s="677"/>
      <c r="DJ24" s="677"/>
      <c r="DK24" s="702"/>
      <c r="DL24" s="701">
        <v>2563485</v>
      </c>
      <c r="DM24" s="677"/>
      <c r="DN24" s="677"/>
      <c r="DO24" s="677"/>
      <c r="DP24" s="677"/>
      <c r="DQ24" s="677"/>
      <c r="DR24" s="677"/>
      <c r="DS24" s="677"/>
      <c r="DT24" s="677"/>
      <c r="DU24" s="677"/>
      <c r="DV24" s="702"/>
      <c r="DW24" s="703">
        <v>39.6</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6602280</v>
      </c>
      <c r="S25" s="622"/>
      <c r="T25" s="622"/>
      <c r="U25" s="622"/>
      <c r="V25" s="622"/>
      <c r="W25" s="622"/>
      <c r="X25" s="622"/>
      <c r="Y25" s="623"/>
      <c r="Z25" s="659">
        <v>54.3</v>
      </c>
      <c r="AA25" s="659"/>
      <c r="AB25" s="659"/>
      <c r="AC25" s="659"/>
      <c r="AD25" s="660">
        <v>6373240</v>
      </c>
      <c r="AE25" s="660"/>
      <c r="AF25" s="660"/>
      <c r="AG25" s="660"/>
      <c r="AH25" s="660"/>
      <c r="AI25" s="660"/>
      <c r="AJ25" s="660"/>
      <c r="AK25" s="660"/>
      <c r="AL25" s="624">
        <v>99.2</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1370588</v>
      </c>
      <c r="CS25" s="634"/>
      <c r="CT25" s="634"/>
      <c r="CU25" s="634"/>
      <c r="CV25" s="634"/>
      <c r="CW25" s="634"/>
      <c r="CX25" s="634"/>
      <c r="CY25" s="635"/>
      <c r="CZ25" s="624">
        <v>11.5</v>
      </c>
      <c r="DA25" s="636"/>
      <c r="DB25" s="636"/>
      <c r="DC25" s="637"/>
      <c r="DD25" s="627">
        <v>1218642</v>
      </c>
      <c r="DE25" s="634"/>
      <c r="DF25" s="634"/>
      <c r="DG25" s="634"/>
      <c r="DH25" s="634"/>
      <c r="DI25" s="634"/>
      <c r="DJ25" s="634"/>
      <c r="DK25" s="635"/>
      <c r="DL25" s="627">
        <v>1194888</v>
      </c>
      <c r="DM25" s="634"/>
      <c r="DN25" s="634"/>
      <c r="DO25" s="634"/>
      <c r="DP25" s="634"/>
      <c r="DQ25" s="634"/>
      <c r="DR25" s="634"/>
      <c r="DS25" s="634"/>
      <c r="DT25" s="634"/>
      <c r="DU25" s="634"/>
      <c r="DV25" s="635"/>
      <c r="DW25" s="624">
        <v>18.5</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3793</v>
      </c>
      <c r="S26" s="622"/>
      <c r="T26" s="622"/>
      <c r="U26" s="622"/>
      <c r="V26" s="622"/>
      <c r="W26" s="622"/>
      <c r="X26" s="622"/>
      <c r="Y26" s="623"/>
      <c r="Z26" s="659">
        <v>0</v>
      </c>
      <c r="AA26" s="659"/>
      <c r="AB26" s="659"/>
      <c r="AC26" s="659"/>
      <c r="AD26" s="660">
        <v>3793</v>
      </c>
      <c r="AE26" s="660"/>
      <c r="AF26" s="660"/>
      <c r="AG26" s="660"/>
      <c r="AH26" s="660"/>
      <c r="AI26" s="660"/>
      <c r="AJ26" s="660"/>
      <c r="AK26" s="660"/>
      <c r="AL26" s="624">
        <v>0.1</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855265</v>
      </c>
      <c r="CS26" s="622"/>
      <c r="CT26" s="622"/>
      <c r="CU26" s="622"/>
      <c r="CV26" s="622"/>
      <c r="CW26" s="622"/>
      <c r="CX26" s="622"/>
      <c r="CY26" s="623"/>
      <c r="CZ26" s="624">
        <v>7.2</v>
      </c>
      <c r="DA26" s="636"/>
      <c r="DB26" s="636"/>
      <c r="DC26" s="637"/>
      <c r="DD26" s="627">
        <v>728100</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114869</v>
      </c>
      <c r="S27" s="622"/>
      <c r="T27" s="622"/>
      <c r="U27" s="622"/>
      <c r="V27" s="622"/>
      <c r="W27" s="622"/>
      <c r="X27" s="622"/>
      <c r="Y27" s="623"/>
      <c r="Z27" s="659">
        <v>0.9</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3466458</v>
      </c>
      <c r="BH27" s="622"/>
      <c r="BI27" s="622"/>
      <c r="BJ27" s="622"/>
      <c r="BK27" s="622"/>
      <c r="BL27" s="622"/>
      <c r="BM27" s="622"/>
      <c r="BN27" s="623"/>
      <c r="BO27" s="659">
        <v>100</v>
      </c>
      <c r="BP27" s="659"/>
      <c r="BQ27" s="659"/>
      <c r="BR27" s="659"/>
      <c r="BS27" s="660">
        <v>65277</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3174773</v>
      </c>
      <c r="CS27" s="634"/>
      <c r="CT27" s="634"/>
      <c r="CU27" s="634"/>
      <c r="CV27" s="634"/>
      <c r="CW27" s="634"/>
      <c r="CX27" s="634"/>
      <c r="CY27" s="635"/>
      <c r="CZ27" s="624">
        <v>26.7</v>
      </c>
      <c r="DA27" s="636"/>
      <c r="DB27" s="636"/>
      <c r="DC27" s="637"/>
      <c r="DD27" s="627">
        <v>1083644</v>
      </c>
      <c r="DE27" s="634"/>
      <c r="DF27" s="634"/>
      <c r="DG27" s="634"/>
      <c r="DH27" s="634"/>
      <c r="DI27" s="634"/>
      <c r="DJ27" s="634"/>
      <c r="DK27" s="635"/>
      <c r="DL27" s="627">
        <v>718590</v>
      </c>
      <c r="DM27" s="634"/>
      <c r="DN27" s="634"/>
      <c r="DO27" s="634"/>
      <c r="DP27" s="634"/>
      <c r="DQ27" s="634"/>
      <c r="DR27" s="634"/>
      <c r="DS27" s="634"/>
      <c r="DT27" s="634"/>
      <c r="DU27" s="634"/>
      <c r="DV27" s="635"/>
      <c r="DW27" s="624">
        <v>11.1</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49961</v>
      </c>
      <c r="S28" s="622"/>
      <c r="T28" s="622"/>
      <c r="U28" s="622"/>
      <c r="V28" s="622"/>
      <c r="W28" s="622"/>
      <c r="X28" s="622"/>
      <c r="Y28" s="623"/>
      <c r="Z28" s="659">
        <v>0.4</v>
      </c>
      <c r="AA28" s="659"/>
      <c r="AB28" s="659"/>
      <c r="AC28" s="659"/>
      <c r="AD28" s="660">
        <v>8127</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650007</v>
      </c>
      <c r="CS28" s="622"/>
      <c r="CT28" s="622"/>
      <c r="CU28" s="622"/>
      <c r="CV28" s="622"/>
      <c r="CW28" s="622"/>
      <c r="CX28" s="622"/>
      <c r="CY28" s="623"/>
      <c r="CZ28" s="624">
        <v>5.5</v>
      </c>
      <c r="DA28" s="636"/>
      <c r="DB28" s="636"/>
      <c r="DC28" s="637"/>
      <c r="DD28" s="627">
        <v>650007</v>
      </c>
      <c r="DE28" s="622"/>
      <c r="DF28" s="622"/>
      <c r="DG28" s="622"/>
      <c r="DH28" s="622"/>
      <c r="DI28" s="622"/>
      <c r="DJ28" s="622"/>
      <c r="DK28" s="623"/>
      <c r="DL28" s="627">
        <v>650007</v>
      </c>
      <c r="DM28" s="622"/>
      <c r="DN28" s="622"/>
      <c r="DO28" s="622"/>
      <c r="DP28" s="622"/>
      <c r="DQ28" s="622"/>
      <c r="DR28" s="622"/>
      <c r="DS28" s="622"/>
      <c r="DT28" s="622"/>
      <c r="DU28" s="622"/>
      <c r="DV28" s="623"/>
      <c r="DW28" s="624">
        <v>10</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64988</v>
      </c>
      <c r="S29" s="622"/>
      <c r="T29" s="622"/>
      <c r="U29" s="622"/>
      <c r="V29" s="622"/>
      <c r="W29" s="622"/>
      <c r="X29" s="622"/>
      <c r="Y29" s="623"/>
      <c r="Z29" s="659">
        <v>0.5</v>
      </c>
      <c r="AA29" s="659"/>
      <c r="AB29" s="659"/>
      <c r="AC29" s="659"/>
      <c r="AD29" s="660" t="s">
        <v>121</v>
      </c>
      <c r="AE29" s="660"/>
      <c r="AF29" s="660"/>
      <c r="AG29" s="660"/>
      <c r="AH29" s="660"/>
      <c r="AI29" s="660"/>
      <c r="AJ29" s="660"/>
      <c r="AK29" s="660"/>
      <c r="AL29" s="624" t="s">
        <v>121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650007</v>
      </c>
      <c r="CS29" s="634"/>
      <c r="CT29" s="634"/>
      <c r="CU29" s="634"/>
      <c r="CV29" s="634"/>
      <c r="CW29" s="634"/>
      <c r="CX29" s="634"/>
      <c r="CY29" s="635"/>
      <c r="CZ29" s="624">
        <v>5.5</v>
      </c>
      <c r="DA29" s="636"/>
      <c r="DB29" s="636"/>
      <c r="DC29" s="637"/>
      <c r="DD29" s="627">
        <v>650007</v>
      </c>
      <c r="DE29" s="634"/>
      <c r="DF29" s="634"/>
      <c r="DG29" s="634"/>
      <c r="DH29" s="634"/>
      <c r="DI29" s="634"/>
      <c r="DJ29" s="634"/>
      <c r="DK29" s="635"/>
      <c r="DL29" s="627">
        <v>650007</v>
      </c>
      <c r="DM29" s="634"/>
      <c r="DN29" s="634"/>
      <c r="DO29" s="634"/>
      <c r="DP29" s="634"/>
      <c r="DQ29" s="634"/>
      <c r="DR29" s="634"/>
      <c r="DS29" s="634"/>
      <c r="DT29" s="634"/>
      <c r="DU29" s="634"/>
      <c r="DV29" s="635"/>
      <c r="DW29" s="624">
        <v>10</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2284004</v>
      </c>
      <c r="S30" s="622"/>
      <c r="T30" s="622"/>
      <c r="U30" s="622"/>
      <c r="V30" s="622"/>
      <c r="W30" s="622"/>
      <c r="X30" s="622"/>
      <c r="Y30" s="623"/>
      <c r="Z30" s="659">
        <v>18.8</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1"/>
      <c r="BI30" s="691"/>
      <c r="BJ30" s="691"/>
      <c r="BK30" s="691"/>
      <c r="BL30" s="691"/>
      <c r="BM30" s="691"/>
      <c r="BN30" s="691"/>
      <c r="BO30" s="691"/>
      <c r="BP30" s="691"/>
      <c r="BQ30" s="692"/>
      <c r="BR30" s="673" t="s">
        <v>295</v>
      </c>
      <c r="BS30" s="691"/>
      <c r="BT30" s="691"/>
      <c r="BU30" s="691"/>
      <c r="BV30" s="691"/>
      <c r="BW30" s="691"/>
      <c r="BX30" s="691"/>
      <c r="BY30" s="691"/>
      <c r="BZ30" s="691"/>
      <c r="CA30" s="691"/>
      <c r="CB30" s="692"/>
      <c r="CD30" s="642"/>
      <c r="CE30" s="643"/>
      <c r="CF30" s="618" t="s">
        <v>296</v>
      </c>
      <c r="CG30" s="619"/>
      <c r="CH30" s="619"/>
      <c r="CI30" s="619"/>
      <c r="CJ30" s="619"/>
      <c r="CK30" s="619"/>
      <c r="CL30" s="619"/>
      <c r="CM30" s="619"/>
      <c r="CN30" s="619"/>
      <c r="CO30" s="619"/>
      <c r="CP30" s="619"/>
      <c r="CQ30" s="620"/>
      <c r="CR30" s="621">
        <v>629673</v>
      </c>
      <c r="CS30" s="622"/>
      <c r="CT30" s="622"/>
      <c r="CU30" s="622"/>
      <c r="CV30" s="622"/>
      <c r="CW30" s="622"/>
      <c r="CX30" s="622"/>
      <c r="CY30" s="623"/>
      <c r="CZ30" s="624">
        <v>5.3</v>
      </c>
      <c r="DA30" s="636"/>
      <c r="DB30" s="636"/>
      <c r="DC30" s="637"/>
      <c r="DD30" s="627">
        <v>629673</v>
      </c>
      <c r="DE30" s="622"/>
      <c r="DF30" s="622"/>
      <c r="DG30" s="622"/>
      <c r="DH30" s="622"/>
      <c r="DI30" s="622"/>
      <c r="DJ30" s="622"/>
      <c r="DK30" s="623"/>
      <c r="DL30" s="627">
        <v>629673</v>
      </c>
      <c r="DM30" s="622"/>
      <c r="DN30" s="622"/>
      <c r="DO30" s="622"/>
      <c r="DP30" s="622"/>
      <c r="DQ30" s="622"/>
      <c r="DR30" s="622"/>
      <c r="DS30" s="622"/>
      <c r="DT30" s="622"/>
      <c r="DU30" s="622"/>
      <c r="DV30" s="623"/>
      <c r="DW30" s="624">
        <v>9.6999999999999993</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93" t="s">
        <v>298</v>
      </c>
      <c r="AQ31" s="694"/>
      <c r="AR31" s="694"/>
      <c r="AS31" s="694"/>
      <c r="AT31" s="695" t="s">
        <v>299</v>
      </c>
      <c r="AU31" s="218"/>
      <c r="AV31" s="218"/>
      <c r="AW31" s="218"/>
      <c r="AX31" s="679" t="s">
        <v>177</v>
      </c>
      <c r="AY31" s="680"/>
      <c r="AZ31" s="680"/>
      <c r="BA31" s="680"/>
      <c r="BB31" s="680"/>
      <c r="BC31" s="680"/>
      <c r="BD31" s="680"/>
      <c r="BE31" s="680"/>
      <c r="BF31" s="681"/>
      <c r="BG31" s="683">
        <v>99.3</v>
      </c>
      <c r="BH31" s="684"/>
      <c r="BI31" s="684"/>
      <c r="BJ31" s="684"/>
      <c r="BK31" s="684"/>
      <c r="BL31" s="684"/>
      <c r="BM31" s="685">
        <v>96.9</v>
      </c>
      <c r="BN31" s="684"/>
      <c r="BO31" s="684"/>
      <c r="BP31" s="684"/>
      <c r="BQ31" s="686"/>
      <c r="BR31" s="683">
        <v>99.1</v>
      </c>
      <c r="BS31" s="684"/>
      <c r="BT31" s="684"/>
      <c r="BU31" s="684"/>
      <c r="BV31" s="684"/>
      <c r="BW31" s="684"/>
      <c r="BX31" s="685">
        <v>96.6</v>
      </c>
      <c r="BY31" s="684"/>
      <c r="BZ31" s="684"/>
      <c r="CA31" s="684"/>
      <c r="CB31" s="686"/>
      <c r="CD31" s="642"/>
      <c r="CE31" s="643"/>
      <c r="CF31" s="618" t="s">
        <v>300</v>
      </c>
      <c r="CG31" s="619"/>
      <c r="CH31" s="619"/>
      <c r="CI31" s="619"/>
      <c r="CJ31" s="619"/>
      <c r="CK31" s="619"/>
      <c r="CL31" s="619"/>
      <c r="CM31" s="619"/>
      <c r="CN31" s="619"/>
      <c r="CO31" s="619"/>
      <c r="CP31" s="619"/>
      <c r="CQ31" s="620"/>
      <c r="CR31" s="621">
        <v>20334</v>
      </c>
      <c r="CS31" s="634"/>
      <c r="CT31" s="634"/>
      <c r="CU31" s="634"/>
      <c r="CV31" s="634"/>
      <c r="CW31" s="634"/>
      <c r="CX31" s="634"/>
      <c r="CY31" s="635"/>
      <c r="CZ31" s="624">
        <v>0.2</v>
      </c>
      <c r="DA31" s="636"/>
      <c r="DB31" s="636"/>
      <c r="DC31" s="637"/>
      <c r="DD31" s="627">
        <v>20334</v>
      </c>
      <c r="DE31" s="634"/>
      <c r="DF31" s="634"/>
      <c r="DG31" s="634"/>
      <c r="DH31" s="634"/>
      <c r="DI31" s="634"/>
      <c r="DJ31" s="634"/>
      <c r="DK31" s="635"/>
      <c r="DL31" s="627">
        <v>20334</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985106</v>
      </c>
      <c r="S32" s="622"/>
      <c r="T32" s="622"/>
      <c r="U32" s="622"/>
      <c r="V32" s="622"/>
      <c r="W32" s="622"/>
      <c r="X32" s="622"/>
      <c r="Y32" s="623"/>
      <c r="Z32" s="659">
        <v>8.1</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6"/>
      <c r="AU32" s="214" t="s">
        <v>302</v>
      </c>
      <c r="AX32" s="618" t="s">
        <v>303</v>
      </c>
      <c r="AY32" s="619"/>
      <c r="AZ32" s="619"/>
      <c r="BA32" s="619"/>
      <c r="BB32" s="619"/>
      <c r="BC32" s="619"/>
      <c r="BD32" s="619"/>
      <c r="BE32" s="619"/>
      <c r="BF32" s="620"/>
      <c r="BG32" s="687">
        <v>98.9</v>
      </c>
      <c r="BH32" s="634"/>
      <c r="BI32" s="634"/>
      <c r="BJ32" s="634"/>
      <c r="BK32" s="634"/>
      <c r="BL32" s="634"/>
      <c r="BM32" s="625">
        <v>95.2</v>
      </c>
      <c r="BN32" s="634"/>
      <c r="BO32" s="634"/>
      <c r="BP32" s="634"/>
      <c r="BQ32" s="657"/>
      <c r="BR32" s="687">
        <v>98.6</v>
      </c>
      <c r="BS32" s="634"/>
      <c r="BT32" s="634"/>
      <c r="BU32" s="634"/>
      <c r="BV32" s="634"/>
      <c r="BW32" s="634"/>
      <c r="BX32" s="625">
        <v>95.1</v>
      </c>
      <c r="BY32" s="634"/>
      <c r="BZ32" s="634"/>
      <c r="CA32" s="634"/>
      <c r="CB32" s="657"/>
      <c r="CD32" s="644"/>
      <c r="CE32" s="645"/>
      <c r="CF32" s="618" t="s">
        <v>304</v>
      </c>
      <c r="CG32" s="619"/>
      <c r="CH32" s="619"/>
      <c r="CI32" s="619"/>
      <c r="CJ32" s="619"/>
      <c r="CK32" s="619"/>
      <c r="CL32" s="619"/>
      <c r="CM32" s="619"/>
      <c r="CN32" s="619"/>
      <c r="CO32" s="619"/>
      <c r="CP32" s="619"/>
      <c r="CQ32" s="620"/>
      <c r="CR32" s="621" t="s">
        <v>121</v>
      </c>
      <c r="CS32" s="622"/>
      <c r="CT32" s="622"/>
      <c r="CU32" s="622"/>
      <c r="CV32" s="622"/>
      <c r="CW32" s="622"/>
      <c r="CX32" s="622"/>
      <c r="CY32" s="623"/>
      <c r="CZ32" s="624" t="s">
        <v>121</v>
      </c>
      <c r="DA32" s="636"/>
      <c r="DB32" s="636"/>
      <c r="DC32" s="637"/>
      <c r="DD32" s="627" t="s">
        <v>121</v>
      </c>
      <c r="DE32" s="622"/>
      <c r="DF32" s="622"/>
      <c r="DG32" s="622"/>
      <c r="DH32" s="622"/>
      <c r="DI32" s="622"/>
      <c r="DJ32" s="622"/>
      <c r="DK32" s="623"/>
      <c r="DL32" s="627" t="s">
        <v>121</v>
      </c>
      <c r="DM32" s="622"/>
      <c r="DN32" s="622"/>
      <c r="DO32" s="622"/>
      <c r="DP32" s="622"/>
      <c r="DQ32" s="622"/>
      <c r="DR32" s="622"/>
      <c r="DS32" s="622"/>
      <c r="DT32" s="622"/>
      <c r="DU32" s="622"/>
      <c r="DV32" s="623"/>
      <c r="DW32" s="624" t="s">
        <v>121</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178072</v>
      </c>
      <c r="S33" s="622"/>
      <c r="T33" s="622"/>
      <c r="U33" s="622"/>
      <c r="V33" s="622"/>
      <c r="W33" s="622"/>
      <c r="X33" s="622"/>
      <c r="Y33" s="623"/>
      <c r="Z33" s="659">
        <v>1.5</v>
      </c>
      <c r="AA33" s="659"/>
      <c r="AB33" s="659"/>
      <c r="AC33" s="659"/>
      <c r="AD33" s="660">
        <v>37122</v>
      </c>
      <c r="AE33" s="660"/>
      <c r="AF33" s="660"/>
      <c r="AG33" s="660"/>
      <c r="AH33" s="660"/>
      <c r="AI33" s="660"/>
      <c r="AJ33" s="660"/>
      <c r="AK33" s="660"/>
      <c r="AL33" s="624">
        <v>0.6</v>
      </c>
      <c r="AM33" s="625"/>
      <c r="AN33" s="625"/>
      <c r="AO33" s="661"/>
      <c r="AP33" s="664"/>
      <c r="AQ33" s="665"/>
      <c r="AR33" s="665"/>
      <c r="AS33" s="665"/>
      <c r="AT33" s="697"/>
      <c r="AU33" s="219"/>
      <c r="AV33" s="219"/>
      <c r="AW33" s="219"/>
      <c r="AX33" s="602" t="s">
        <v>306</v>
      </c>
      <c r="AY33" s="603"/>
      <c r="AZ33" s="603"/>
      <c r="BA33" s="603"/>
      <c r="BB33" s="603"/>
      <c r="BC33" s="603"/>
      <c r="BD33" s="603"/>
      <c r="BE33" s="603"/>
      <c r="BF33" s="604"/>
      <c r="BG33" s="682">
        <v>99.5</v>
      </c>
      <c r="BH33" s="606"/>
      <c r="BI33" s="606"/>
      <c r="BJ33" s="606"/>
      <c r="BK33" s="606"/>
      <c r="BL33" s="606"/>
      <c r="BM33" s="652">
        <v>98.1</v>
      </c>
      <c r="BN33" s="606"/>
      <c r="BO33" s="606"/>
      <c r="BP33" s="606"/>
      <c r="BQ33" s="669"/>
      <c r="BR33" s="682">
        <v>99.4</v>
      </c>
      <c r="BS33" s="606"/>
      <c r="BT33" s="606"/>
      <c r="BU33" s="606"/>
      <c r="BV33" s="606"/>
      <c r="BW33" s="606"/>
      <c r="BX33" s="652">
        <v>97.4</v>
      </c>
      <c r="BY33" s="606"/>
      <c r="BZ33" s="606"/>
      <c r="CA33" s="606"/>
      <c r="CB33" s="669"/>
      <c r="CD33" s="618" t="s">
        <v>307</v>
      </c>
      <c r="CE33" s="619"/>
      <c r="CF33" s="619"/>
      <c r="CG33" s="619"/>
      <c r="CH33" s="619"/>
      <c r="CI33" s="619"/>
      <c r="CJ33" s="619"/>
      <c r="CK33" s="619"/>
      <c r="CL33" s="619"/>
      <c r="CM33" s="619"/>
      <c r="CN33" s="619"/>
      <c r="CO33" s="619"/>
      <c r="CP33" s="619"/>
      <c r="CQ33" s="620"/>
      <c r="CR33" s="621">
        <v>5306597</v>
      </c>
      <c r="CS33" s="634"/>
      <c r="CT33" s="634"/>
      <c r="CU33" s="634"/>
      <c r="CV33" s="634"/>
      <c r="CW33" s="634"/>
      <c r="CX33" s="634"/>
      <c r="CY33" s="635"/>
      <c r="CZ33" s="624">
        <v>44.7</v>
      </c>
      <c r="DA33" s="636"/>
      <c r="DB33" s="636"/>
      <c r="DC33" s="637"/>
      <c r="DD33" s="627">
        <v>4570192</v>
      </c>
      <c r="DE33" s="634"/>
      <c r="DF33" s="634"/>
      <c r="DG33" s="634"/>
      <c r="DH33" s="634"/>
      <c r="DI33" s="634"/>
      <c r="DJ33" s="634"/>
      <c r="DK33" s="635"/>
      <c r="DL33" s="627">
        <v>3367628</v>
      </c>
      <c r="DM33" s="634"/>
      <c r="DN33" s="634"/>
      <c r="DO33" s="634"/>
      <c r="DP33" s="634"/>
      <c r="DQ33" s="634"/>
      <c r="DR33" s="634"/>
      <c r="DS33" s="634"/>
      <c r="DT33" s="634"/>
      <c r="DU33" s="634"/>
      <c r="DV33" s="635"/>
      <c r="DW33" s="624">
        <v>52</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538159</v>
      </c>
      <c r="S34" s="622"/>
      <c r="T34" s="622"/>
      <c r="U34" s="622"/>
      <c r="V34" s="622"/>
      <c r="W34" s="622"/>
      <c r="X34" s="622"/>
      <c r="Y34" s="623"/>
      <c r="Z34" s="659">
        <v>4.4000000000000004</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2228422</v>
      </c>
      <c r="CS34" s="622"/>
      <c r="CT34" s="622"/>
      <c r="CU34" s="622"/>
      <c r="CV34" s="622"/>
      <c r="CW34" s="622"/>
      <c r="CX34" s="622"/>
      <c r="CY34" s="623"/>
      <c r="CZ34" s="624">
        <v>18.8</v>
      </c>
      <c r="DA34" s="636"/>
      <c r="DB34" s="636"/>
      <c r="DC34" s="637"/>
      <c r="DD34" s="627">
        <v>1842178</v>
      </c>
      <c r="DE34" s="622"/>
      <c r="DF34" s="622"/>
      <c r="DG34" s="622"/>
      <c r="DH34" s="622"/>
      <c r="DI34" s="622"/>
      <c r="DJ34" s="622"/>
      <c r="DK34" s="623"/>
      <c r="DL34" s="627">
        <v>1329734</v>
      </c>
      <c r="DM34" s="622"/>
      <c r="DN34" s="622"/>
      <c r="DO34" s="622"/>
      <c r="DP34" s="622"/>
      <c r="DQ34" s="622"/>
      <c r="DR34" s="622"/>
      <c r="DS34" s="622"/>
      <c r="DT34" s="622"/>
      <c r="DU34" s="622"/>
      <c r="DV34" s="623"/>
      <c r="DW34" s="624">
        <v>20.5</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t="s">
        <v>121</v>
      </c>
      <c r="S35" s="622"/>
      <c r="T35" s="622"/>
      <c r="U35" s="622"/>
      <c r="V35" s="622"/>
      <c r="W35" s="622"/>
      <c r="X35" s="622"/>
      <c r="Y35" s="623"/>
      <c r="Z35" s="659" t="s">
        <v>121</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54337</v>
      </c>
      <c r="CS35" s="634"/>
      <c r="CT35" s="634"/>
      <c r="CU35" s="634"/>
      <c r="CV35" s="634"/>
      <c r="CW35" s="634"/>
      <c r="CX35" s="634"/>
      <c r="CY35" s="635"/>
      <c r="CZ35" s="624">
        <v>0.5</v>
      </c>
      <c r="DA35" s="636"/>
      <c r="DB35" s="636"/>
      <c r="DC35" s="637"/>
      <c r="DD35" s="627">
        <v>52297</v>
      </c>
      <c r="DE35" s="634"/>
      <c r="DF35" s="634"/>
      <c r="DG35" s="634"/>
      <c r="DH35" s="634"/>
      <c r="DI35" s="634"/>
      <c r="DJ35" s="634"/>
      <c r="DK35" s="635"/>
      <c r="DL35" s="627">
        <v>50073</v>
      </c>
      <c r="DM35" s="634"/>
      <c r="DN35" s="634"/>
      <c r="DO35" s="634"/>
      <c r="DP35" s="634"/>
      <c r="DQ35" s="634"/>
      <c r="DR35" s="634"/>
      <c r="DS35" s="634"/>
      <c r="DT35" s="634"/>
      <c r="DU35" s="634"/>
      <c r="DV35" s="635"/>
      <c r="DW35" s="624">
        <v>0.8</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430626</v>
      </c>
      <c r="S36" s="622"/>
      <c r="T36" s="622"/>
      <c r="U36" s="622"/>
      <c r="V36" s="622"/>
      <c r="W36" s="622"/>
      <c r="X36" s="622"/>
      <c r="Y36" s="623"/>
      <c r="Z36" s="659">
        <v>3.5</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1449334</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2604</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1280351</v>
      </c>
      <c r="CS36" s="622"/>
      <c r="CT36" s="622"/>
      <c r="CU36" s="622"/>
      <c r="CV36" s="622"/>
      <c r="CW36" s="622"/>
      <c r="CX36" s="622"/>
      <c r="CY36" s="623"/>
      <c r="CZ36" s="624">
        <v>10.8</v>
      </c>
      <c r="DA36" s="636"/>
      <c r="DB36" s="636"/>
      <c r="DC36" s="637"/>
      <c r="DD36" s="627">
        <v>1149214</v>
      </c>
      <c r="DE36" s="622"/>
      <c r="DF36" s="622"/>
      <c r="DG36" s="622"/>
      <c r="DH36" s="622"/>
      <c r="DI36" s="622"/>
      <c r="DJ36" s="622"/>
      <c r="DK36" s="623"/>
      <c r="DL36" s="627">
        <v>929435</v>
      </c>
      <c r="DM36" s="622"/>
      <c r="DN36" s="622"/>
      <c r="DO36" s="622"/>
      <c r="DP36" s="622"/>
      <c r="DQ36" s="622"/>
      <c r="DR36" s="622"/>
      <c r="DS36" s="622"/>
      <c r="DT36" s="622"/>
      <c r="DU36" s="622"/>
      <c r="DV36" s="623"/>
      <c r="DW36" s="624">
        <v>14.4</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155770</v>
      </c>
      <c r="S37" s="622"/>
      <c r="T37" s="622"/>
      <c r="U37" s="622"/>
      <c r="V37" s="622"/>
      <c r="W37" s="622"/>
      <c r="X37" s="622"/>
      <c r="Y37" s="623"/>
      <c r="Z37" s="659">
        <v>1.3</v>
      </c>
      <c r="AA37" s="659"/>
      <c r="AB37" s="659"/>
      <c r="AC37" s="659"/>
      <c r="AD37" s="660">
        <v>9</v>
      </c>
      <c r="AE37" s="660"/>
      <c r="AF37" s="660"/>
      <c r="AG37" s="660"/>
      <c r="AH37" s="660"/>
      <c r="AI37" s="660"/>
      <c r="AJ37" s="660"/>
      <c r="AK37" s="660"/>
      <c r="AL37" s="624">
        <v>0</v>
      </c>
      <c r="AM37" s="625"/>
      <c r="AN37" s="625"/>
      <c r="AO37" s="661"/>
      <c r="AQ37" s="654" t="s">
        <v>319</v>
      </c>
      <c r="AR37" s="655"/>
      <c r="AS37" s="655"/>
      <c r="AT37" s="655"/>
      <c r="AU37" s="655"/>
      <c r="AV37" s="655"/>
      <c r="AW37" s="655"/>
      <c r="AX37" s="655"/>
      <c r="AY37" s="656"/>
      <c r="AZ37" s="621">
        <v>355117</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-75282</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679294</v>
      </c>
      <c r="CS37" s="634"/>
      <c r="CT37" s="634"/>
      <c r="CU37" s="634"/>
      <c r="CV37" s="634"/>
      <c r="CW37" s="634"/>
      <c r="CX37" s="634"/>
      <c r="CY37" s="635"/>
      <c r="CZ37" s="624">
        <v>5.7</v>
      </c>
      <c r="DA37" s="636"/>
      <c r="DB37" s="636"/>
      <c r="DC37" s="637"/>
      <c r="DD37" s="627">
        <v>679294</v>
      </c>
      <c r="DE37" s="634"/>
      <c r="DF37" s="634"/>
      <c r="DG37" s="634"/>
      <c r="DH37" s="634"/>
      <c r="DI37" s="634"/>
      <c r="DJ37" s="634"/>
      <c r="DK37" s="635"/>
      <c r="DL37" s="627">
        <v>630446</v>
      </c>
      <c r="DM37" s="634"/>
      <c r="DN37" s="634"/>
      <c r="DO37" s="634"/>
      <c r="DP37" s="634"/>
      <c r="DQ37" s="634"/>
      <c r="DR37" s="634"/>
      <c r="DS37" s="634"/>
      <c r="DT37" s="634"/>
      <c r="DU37" s="634"/>
      <c r="DV37" s="635"/>
      <c r="DW37" s="624">
        <v>9.6999999999999993</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752468</v>
      </c>
      <c r="S38" s="622"/>
      <c r="T38" s="622"/>
      <c r="U38" s="622"/>
      <c r="V38" s="622"/>
      <c r="W38" s="622"/>
      <c r="X38" s="622"/>
      <c r="Y38" s="623"/>
      <c r="Z38" s="659">
        <v>6.2</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28223</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3173</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1421111</v>
      </c>
      <c r="CS38" s="622"/>
      <c r="CT38" s="622"/>
      <c r="CU38" s="622"/>
      <c r="CV38" s="622"/>
      <c r="CW38" s="622"/>
      <c r="CX38" s="622"/>
      <c r="CY38" s="623"/>
      <c r="CZ38" s="624">
        <v>12</v>
      </c>
      <c r="DA38" s="636"/>
      <c r="DB38" s="636"/>
      <c r="DC38" s="637"/>
      <c r="DD38" s="627">
        <v>1221236</v>
      </c>
      <c r="DE38" s="622"/>
      <c r="DF38" s="622"/>
      <c r="DG38" s="622"/>
      <c r="DH38" s="622"/>
      <c r="DI38" s="622"/>
      <c r="DJ38" s="622"/>
      <c r="DK38" s="623"/>
      <c r="DL38" s="627">
        <v>1058386</v>
      </c>
      <c r="DM38" s="622"/>
      <c r="DN38" s="622"/>
      <c r="DO38" s="622"/>
      <c r="DP38" s="622"/>
      <c r="DQ38" s="622"/>
      <c r="DR38" s="622"/>
      <c r="DS38" s="622"/>
      <c r="DT38" s="622"/>
      <c r="DU38" s="622"/>
      <c r="DV38" s="623"/>
      <c r="DW38" s="624">
        <v>16.3</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t="s">
        <v>121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4951</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295567</v>
      </c>
      <c r="CS39" s="634"/>
      <c r="CT39" s="634"/>
      <c r="CU39" s="634"/>
      <c r="CV39" s="634"/>
      <c r="CW39" s="634"/>
      <c r="CX39" s="634"/>
      <c r="CY39" s="635"/>
      <c r="CZ39" s="624">
        <v>2.5</v>
      </c>
      <c r="DA39" s="636"/>
      <c r="DB39" s="636"/>
      <c r="DC39" s="637"/>
      <c r="DD39" s="627">
        <v>292358</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51768</v>
      </c>
      <c r="S40" s="622"/>
      <c r="T40" s="622"/>
      <c r="U40" s="622"/>
      <c r="V40" s="622"/>
      <c r="W40" s="622"/>
      <c r="X40" s="622"/>
      <c r="Y40" s="623"/>
      <c r="Z40" s="659">
        <v>0.4</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t="s">
        <v>121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102</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26809</v>
      </c>
      <c r="CS40" s="622"/>
      <c r="CT40" s="622"/>
      <c r="CU40" s="622"/>
      <c r="CV40" s="622"/>
      <c r="CW40" s="622"/>
      <c r="CX40" s="622"/>
      <c r="CY40" s="623"/>
      <c r="CZ40" s="624">
        <v>0.2</v>
      </c>
      <c r="DA40" s="636"/>
      <c r="DB40" s="636"/>
      <c r="DC40" s="637"/>
      <c r="DD40" s="627">
        <v>12909</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12160096</v>
      </c>
      <c r="S41" s="646"/>
      <c r="T41" s="646"/>
      <c r="U41" s="646"/>
      <c r="V41" s="646"/>
      <c r="W41" s="646"/>
      <c r="X41" s="646"/>
      <c r="Y41" s="649"/>
      <c r="Z41" s="650">
        <v>100</v>
      </c>
      <c r="AA41" s="650"/>
      <c r="AB41" s="650"/>
      <c r="AC41" s="650"/>
      <c r="AD41" s="651">
        <v>6422291</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273029</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792965</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406</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1369931</v>
      </c>
      <c r="CS42" s="634"/>
      <c r="CT42" s="634"/>
      <c r="CU42" s="634"/>
      <c r="CV42" s="634"/>
      <c r="CW42" s="634"/>
      <c r="CX42" s="634"/>
      <c r="CY42" s="635"/>
      <c r="CZ42" s="624">
        <v>11.5</v>
      </c>
      <c r="DA42" s="636"/>
      <c r="DB42" s="636"/>
      <c r="DC42" s="637"/>
      <c r="DD42" s="627">
        <v>519521</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v>33385</v>
      </c>
      <c r="CS43" s="634"/>
      <c r="CT43" s="634"/>
      <c r="CU43" s="634"/>
      <c r="CV43" s="634"/>
      <c r="CW43" s="634"/>
      <c r="CX43" s="634"/>
      <c r="CY43" s="635"/>
      <c r="CZ43" s="624">
        <v>0.3</v>
      </c>
      <c r="DA43" s="636"/>
      <c r="DB43" s="636"/>
      <c r="DC43" s="637"/>
      <c r="DD43" s="627">
        <v>33385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1341365</v>
      </c>
      <c r="CS44" s="622"/>
      <c r="CT44" s="622"/>
      <c r="CU44" s="622"/>
      <c r="CV44" s="622"/>
      <c r="CW44" s="622"/>
      <c r="CX44" s="622"/>
      <c r="CY44" s="623"/>
      <c r="CZ44" s="624">
        <v>11.3</v>
      </c>
      <c r="DA44" s="625"/>
      <c r="DB44" s="625"/>
      <c r="DC44" s="626"/>
      <c r="DD44" s="627">
        <v>504759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330719</v>
      </c>
      <c r="CS45" s="634"/>
      <c r="CT45" s="634"/>
      <c r="CU45" s="634"/>
      <c r="CV45" s="634"/>
      <c r="CW45" s="634"/>
      <c r="CX45" s="634"/>
      <c r="CY45" s="635"/>
      <c r="CZ45" s="624">
        <v>2.8</v>
      </c>
      <c r="DA45" s="636"/>
      <c r="DB45" s="636"/>
      <c r="DC45" s="637"/>
      <c r="DD45" s="627">
        <v>30513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1010646</v>
      </c>
      <c r="CS46" s="622"/>
      <c r="CT46" s="622"/>
      <c r="CU46" s="622"/>
      <c r="CV46" s="622"/>
      <c r="CW46" s="622"/>
      <c r="CX46" s="622"/>
      <c r="CY46" s="623"/>
      <c r="CZ46" s="624">
        <v>8.5</v>
      </c>
      <c r="DA46" s="625"/>
      <c r="DB46" s="625"/>
      <c r="DC46" s="626"/>
      <c r="DD46" s="627">
        <v>474246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v>28566</v>
      </c>
      <c r="CS47" s="634"/>
      <c r="CT47" s="634"/>
      <c r="CU47" s="634"/>
      <c r="CV47" s="634"/>
      <c r="CW47" s="634"/>
      <c r="CX47" s="634"/>
      <c r="CY47" s="635"/>
      <c r="CZ47" s="624">
        <v>0.2</v>
      </c>
      <c r="DA47" s="636"/>
      <c r="DB47" s="636"/>
      <c r="DC47" s="637"/>
      <c r="DD47" s="627">
        <v>14762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11871896</v>
      </c>
      <c r="CS49" s="606"/>
      <c r="CT49" s="606"/>
      <c r="CU49" s="606"/>
      <c r="CV49" s="606"/>
      <c r="CW49" s="606"/>
      <c r="CX49" s="606"/>
      <c r="CY49" s="607"/>
      <c r="CZ49" s="608">
        <v>100</v>
      </c>
      <c r="DA49" s="609"/>
      <c r="DB49" s="609"/>
      <c r="DC49" s="610"/>
      <c r="DD49" s="611">
        <v>8042006</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i7r1R6nnvMi4pT6/jaRn8pe21MJlURDb0WeK+qfZei0zeeoiMl6Ld0nB9VACLVhRbiiXIYeZPB5RA5lLp1RbEg==" saltValue="VGI5KUmZjsn11rPTxR/36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80" zoomScaleNormal="8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12160</v>
      </c>
      <c r="R7" s="1103"/>
      <c r="S7" s="1103"/>
      <c r="T7" s="1103"/>
      <c r="U7" s="1103"/>
      <c r="V7" s="1103">
        <v>11872</v>
      </c>
      <c r="W7" s="1103"/>
      <c r="X7" s="1103"/>
      <c r="Y7" s="1103"/>
      <c r="Z7" s="1103"/>
      <c r="AA7" s="1103">
        <v>288</v>
      </c>
      <c r="AB7" s="1103"/>
      <c r="AC7" s="1103"/>
      <c r="AD7" s="1103"/>
      <c r="AE7" s="1104"/>
      <c r="AF7" s="1105">
        <v>288</v>
      </c>
      <c r="AG7" s="1106"/>
      <c r="AH7" s="1106"/>
      <c r="AI7" s="1106"/>
      <c r="AJ7" s="1107"/>
      <c r="AK7" s="1108" t="s">
        <v>576</v>
      </c>
      <c r="AL7" s="1109"/>
      <c r="AM7" s="1109"/>
      <c r="AN7" s="1109"/>
      <c r="AO7" s="1109"/>
      <c r="AP7" s="1109">
        <v>7413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v>12160</v>
      </c>
      <c r="R23" s="1061"/>
      <c r="S23" s="1061"/>
      <c r="T23" s="1061"/>
      <c r="U23" s="1061"/>
      <c r="V23" s="1061">
        <v>11872</v>
      </c>
      <c r="W23" s="1061"/>
      <c r="X23" s="1061"/>
      <c r="Y23" s="1061"/>
      <c r="Z23" s="1061"/>
      <c r="AA23" s="1061">
        <v>288</v>
      </c>
      <c r="AB23" s="1061"/>
      <c r="AC23" s="1061"/>
      <c r="AD23" s="1061"/>
      <c r="AE23" s="1068"/>
      <c r="AF23" s="1069">
        <v>288</v>
      </c>
      <c r="AG23" s="1061"/>
      <c r="AH23" s="1061"/>
      <c r="AI23" s="1061"/>
      <c r="AJ23" s="1070"/>
      <c r="AK23" s="1071"/>
      <c r="AL23" s="1072"/>
      <c r="AM23" s="1072"/>
      <c r="AN23" s="1072"/>
      <c r="AO23" s="1072"/>
      <c r="AP23" s="1061">
        <v>7413</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2851</v>
      </c>
      <c r="R28" s="1051"/>
      <c r="S28" s="1051"/>
      <c r="T28" s="1051"/>
      <c r="U28" s="1051"/>
      <c r="V28" s="1051">
        <v>2848</v>
      </c>
      <c r="W28" s="1051"/>
      <c r="X28" s="1051"/>
      <c r="Y28" s="1051"/>
      <c r="Z28" s="1051"/>
      <c r="AA28" s="1051">
        <v>3</v>
      </c>
      <c r="AB28" s="1051"/>
      <c r="AC28" s="1051"/>
      <c r="AD28" s="1051"/>
      <c r="AE28" s="1052"/>
      <c r="AF28" s="1053">
        <v>3</v>
      </c>
      <c r="AG28" s="1051"/>
      <c r="AH28" s="1051"/>
      <c r="AI28" s="1051"/>
      <c r="AJ28" s="1054"/>
      <c r="AK28" s="1042">
        <v>273</v>
      </c>
      <c r="AL28" s="1043"/>
      <c r="AM28" s="1043"/>
      <c r="AN28" s="1043"/>
      <c r="AO28" s="1043"/>
      <c r="AP28" s="1043" t="s">
        <v>564</v>
      </c>
      <c r="AQ28" s="1043"/>
      <c r="AR28" s="1043"/>
      <c r="AS28" s="1043"/>
      <c r="AT28" s="1043"/>
      <c r="AU28" s="1043" t="s">
        <v>564</v>
      </c>
      <c r="AV28" s="1043"/>
      <c r="AW28" s="1043"/>
      <c r="AX28" s="1043"/>
      <c r="AY28" s="1043"/>
      <c r="AZ28" s="1044" t="s">
        <v>564</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460</v>
      </c>
      <c r="R29" s="1039"/>
      <c r="S29" s="1039"/>
      <c r="T29" s="1039"/>
      <c r="U29" s="1039"/>
      <c r="V29" s="1039">
        <v>429</v>
      </c>
      <c r="W29" s="1039"/>
      <c r="X29" s="1039"/>
      <c r="Y29" s="1039"/>
      <c r="Z29" s="1039"/>
      <c r="AA29" s="1039">
        <v>31</v>
      </c>
      <c r="AB29" s="1039"/>
      <c r="AC29" s="1039"/>
      <c r="AD29" s="1039"/>
      <c r="AE29" s="1040"/>
      <c r="AF29" s="1035">
        <v>31</v>
      </c>
      <c r="AG29" s="1036"/>
      <c r="AH29" s="1036"/>
      <c r="AI29" s="1036"/>
      <c r="AJ29" s="1037"/>
      <c r="AK29" s="980">
        <v>122</v>
      </c>
      <c r="AL29" s="971"/>
      <c r="AM29" s="971"/>
      <c r="AN29" s="971"/>
      <c r="AO29" s="971"/>
      <c r="AP29" s="971" t="s">
        <v>564</v>
      </c>
      <c r="AQ29" s="971"/>
      <c r="AR29" s="971"/>
      <c r="AS29" s="971"/>
      <c r="AT29" s="971"/>
      <c r="AU29" s="971" t="s">
        <v>564</v>
      </c>
      <c r="AV29" s="971"/>
      <c r="AW29" s="971"/>
      <c r="AX29" s="971"/>
      <c r="AY29" s="971"/>
      <c r="AZ29" s="1041" t="s">
        <v>564</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636</v>
      </c>
      <c r="R30" s="1039"/>
      <c r="S30" s="1039"/>
      <c r="T30" s="1039"/>
      <c r="U30" s="1039"/>
      <c r="V30" s="1039">
        <v>530</v>
      </c>
      <c r="W30" s="1039"/>
      <c r="X30" s="1039"/>
      <c r="Y30" s="1039"/>
      <c r="Z30" s="1039"/>
      <c r="AA30" s="1039">
        <v>106</v>
      </c>
      <c r="AB30" s="1039"/>
      <c r="AC30" s="1039"/>
      <c r="AD30" s="1039"/>
      <c r="AE30" s="1040"/>
      <c r="AF30" s="1035">
        <v>759</v>
      </c>
      <c r="AG30" s="1036"/>
      <c r="AH30" s="1036"/>
      <c r="AI30" s="1036"/>
      <c r="AJ30" s="1037"/>
      <c r="AK30" s="980">
        <v>1</v>
      </c>
      <c r="AL30" s="971"/>
      <c r="AM30" s="971"/>
      <c r="AN30" s="971"/>
      <c r="AO30" s="971"/>
      <c r="AP30" s="971">
        <v>1169</v>
      </c>
      <c r="AQ30" s="971"/>
      <c r="AR30" s="971"/>
      <c r="AS30" s="971"/>
      <c r="AT30" s="971"/>
      <c r="AU30" s="971">
        <v>2</v>
      </c>
      <c r="AV30" s="971"/>
      <c r="AW30" s="971"/>
      <c r="AX30" s="971"/>
      <c r="AY30" s="971"/>
      <c r="AZ30" s="1041" t="s">
        <v>564</v>
      </c>
      <c r="BA30" s="1041"/>
      <c r="BB30" s="1041"/>
      <c r="BC30" s="1041"/>
      <c r="BD30" s="1041"/>
      <c r="BE30" s="972" t="s">
        <v>391</v>
      </c>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392</v>
      </c>
      <c r="C31" s="1031"/>
      <c r="D31" s="1031"/>
      <c r="E31" s="1031"/>
      <c r="F31" s="1031"/>
      <c r="G31" s="1031"/>
      <c r="H31" s="1031"/>
      <c r="I31" s="1031"/>
      <c r="J31" s="1031"/>
      <c r="K31" s="1031"/>
      <c r="L31" s="1031"/>
      <c r="M31" s="1031"/>
      <c r="N31" s="1031"/>
      <c r="O31" s="1031"/>
      <c r="P31" s="1032"/>
      <c r="Q31" s="1038">
        <v>1094</v>
      </c>
      <c r="R31" s="1039"/>
      <c r="S31" s="1039"/>
      <c r="T31" s="1039"/>
      <c r="U31" s="1039"/>
      <c r="V31" s="1039">
        <v>1006</v>
      </c>
      <c r="W31" s="1039"/>
      <c r="X31" s="1039"/>
      <c r="Y31" s="1039"/>
      <c r="Z31" s="1039"/>
      <c r="AA31" s="1039">
        <v>88</v>
      </c>
      <c r="AB31" s="1039"/>
      <c r="AC31" s="1039"/>
      <c r="AD31" s="1039"/>
      <c r="AE31" s="1040"/>
      <c r="AF31" s="1035">
        <v>88</v>
      </c>
      <c r="AG31" s="1036"/>
      <c r="AH31" s="1036"/>
      <c r="AI31" s="1036"/>
      <c r="AJ31" s="1037"/>
      <c r="AK31" s="980">
        <v>271</v>
      </c>
      <c r="AL31" s="971"/>
      <c r="AM31" s="971"/>
      <c r="AN31" s="971"/>
      <c r="AO31" s="971"/>
      <c r="AP31" s="971">
        <v>6469</v>
      </c>
      <c r="AQ31" s="971"/>
      <c r="AR31" s="971"/>
      <c r="AS31" s="971"/>
      <c r="AT31" s="971"/>
      <c r="AU31" s="971">
        <v>5246</v>
      </c>
      <c r="AV31" s="971"/>
      <c r="AW31" s="971"/>
      <c r="AX31" s="971"/>
      <c r="AY31" s="971"/>
      <c r="AZ31" s="1041" t="s">
        <v>564</v>
      </c>
      <c r="BA31" s="1041"/>
      <c r="BB31" s="1041"/>
      <c r="BC31" s="1041"/>
      <c r="BD31" s="1041"/>
      <c r="BE31" s="972" t="s">
        <v>393</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394</v>
      </c>
      <c r="C32" s="1031"/>
      <c r="D32" s="1031"/>
      <c r="E32" s="1031"/>
      <c r="F32" s="1031"/>
      <c r="G32" s="1031"/>
      <c r="H32" s="1031"/>
      <c r="I32" s="1031"/>
      <c r="J32" s="1031"/>
      <c r="K32" s="1031"/>
      <c r="L32" s="1031"/>
      <c r="M32" s="1031"/>
      <c r="N32" s="1031"/>
      <c r="O32" s="1031"/>
      <c r="P32" s="1032"/>
      <c r="Q32" s="1038">
        <v>63</v>
      </c>
      <c r="R32" s="1039"/>
      <c r="S32" s="1039"/>
      <c r="T32" s="1039"/>
      <c r="U32" s="1039"/>
      <c r="V32" s="1039">
        <v>47</v>
      </c>
      <c r="W32" s="1039"/>
      <c r="X32" s="1039"/>
      <c r="Y32" s="1039"/>
      <c r="Z32" s="1039"/>
      <c r="AA32" s="1039">
        <v>16</v>
      </c>
      <c r="AB32" s="1039"/>
      <c r="AC32" s="1039"/>
      <c r="AD32" s="1039"/>
      <c r="AE32" s="1040"/>
      <c r="AF32" s="1035">
        <v>16</v>
      </c>
      <c r="AG32" s="1036"/>
      <c r="AH32" s="1036"/>
      <c r="AI32" s="1036"/>
      <c r="AJ32" s="1037"/>
      <c r="AK32" s="980">
        <v>25</v>
      </c>
      <c r="AL32" s="971"/>
      <c r="AM32" s="971"/>
      <c r="AN32" s="971"/>
      <c r="AO32" s="971"/>
      <c r="AP32" s="971">
        <v>291</v>
      </c>
      <c r="AQ32" s="971"/>
      <c r="AR32" s="971"/>
      <c r="AS32" s="971"/>
      <c r="AT32" s="971"/>
      <c r="AU32" s="971">
        <v>291</v>
      </c>
      <c r="AV32" s="971"/>
      <c r="AW32" s="971"/>
      <c r="AX32" s="971"/>
      <c r="AY32" s="971"/>
      <c r="AZ32" s="1041" t="s">
        <v>564</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897</v>
      </c>
      <c r="AG63" s="959"/>
      <c r="AH63" s="959"/>
      <c r="AI63" s="959"/>
      <c r="AJ63" s="1022"/>
      <c r="AK63" s="1023"/>
      <c r="AL63" s="963"/>
      <c r="AM63" s="963"/>
      <c r="AN63" s="963"/>
      <c r="AO63" s="963"/>
      <c r="AP63" s="959">
        <v>7929</v>
      </c>
      <c r="AQ63" s="959"/>
      <c r="AR63" s="959"/>
      <c r="AS63" s="959"/>
      <c r="AT63" s="959"/>
      <c r="AU63" s="959">
        <v>5539</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398</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399</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544</v>
      </c>
      <c r="C68" s="986"/>
      <c r="D68" s="986"/>
      <c r="E68" s="986"/>
      <c r="F68" s="986"/>
      <c r="G68" s="986"/>
      <c r="H68" s="986"/>
      <c r="I68" s="986"/>
      <c r="J68" s="986"/>
      <c r="K68" s="986"/>
      <c r="L68" s="986"/>
      <c r="M68" s="986"/>
      <c r="N68" s="986"/>
      <c r="O68" s="986"/>
      <c r="P68" s="987"/>
      <c r="Q68" s="988">
        <v>91</v>
      </c>
      <c r="R68" s="982"/>
      <c r="S68" s="982"/>
      <c r="T68" s="982"/>
      <c r="U68" s="982"/>
      <c r="V68" s="982">
        <v>89</v>
      </c>
      <c r="W68" s="982"/>
      <c r="X68" s="982"/>
      <c r="Y68" s="982"/>
      <c r="Z68" s="982"/>
      <c r="AA68" s="982">
        <v>2</v>
      </c>
      <c r="AB68" s="982"/>
      <c r="AC68" s="982"/>
      <c r="AD68" s="982"/>
      <c r="AE68" s="982"/>
      <c r="AF68" s="982">
        <v>2</v>
      </c>
      <c r="AG68" s="982"/>
      <c r="AH68" s="982"/>
      <c r="AI68" s="982"/>
      <c r="AJ68" s="982"/>
      <c r="AK68" s="982" t="s">
        <v>570</v>
      </c>
      <c r="AL68" s="982"/>
      <c r="AM68" s="982"/>
      <c r="AN68" s="982"/>
      <c r="AO68" s="982"/>
      <c r="AP68" s="982" t="s">
        <v>564</v>
      </c>
      <c r="AQ68" s="982"/>
      <c r="AR68" s="982"/>
      <c r="AS68" s="982"/>
      <c r="AT68" s="982"/>
      <c r="AU68" s="982" t="s">
        <v>564</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545</v>
      </c>
      <c r="C69" s="975"/>
      <c r="D69" s="975"/>
      <c r="E69" s="975"/>
      <c r="F69" s="975"/>
      <c r="G69" s="975"/>
      <c r="H69" s="975"/>
      <c r="I69" s="975"/>
      <c r="J69" s="975"/>
      <c r="K69" s="975"/>
      <c r="L69" s="975"/>
      <c r="M69" s="975"/>
      <c r="N69" s="975"/>
      <c r="O69" s="975"/>
      <c r="P69" s="976"/>
      <c r="Q69" s="977">
        <v>7658</v>
      </c>
      <c r="R69" s="971"/>
      <c r="S69" s="971"/>
      <c r="T69" s="971"/>
      <c r="U69" s="971"/>
      <c r="V69" s="971">
        <v>7653</v>
      </c>
      <c r="W69" s="971"/>
      <c r="X69" s="971"/>
      <c r="Y69" s="971"/>
      <c r="Z69" s="971"/>
      <c r="AA69" s="971">
        <v>5</v>
      </c>
      <c r="AB69" s="971"/>
      <c r="AC69" s="971"/>
      <c r="AD69" s="971"/>
      <c r="AE69" s="971"/>
      <c r="AF69" s="971">
        <v>5</v>
      </c>
      <c r="AG69" s="971"/>
      <c r="AH69" s="971"/>
      <c r="AI69" s="971"/>
      <c r="AJ69" s="971"/>
      <c r="AK69" s="971" t="s">
        <v>570</v>
      </c>
      <c r="AL69" s="971"/>
      <c r="AM69" s="971"/>
      <c r="AN69" s="971"/>
      <c r="AO69" s="971"/>
      <c r="AP69" s="971" t="s">
        <v>564</v>
      </c>
      <c r="AQ69" s="971"/>
      <c r="AR69" s="971"/>
      <c r="AS69" s="971"/>
      <c r="AT69" s="971"/>
      <c r="AU69" s="971" t="s">
        <v>564</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546</v>
      </c>
      <c r="C70" s="975"/>
      <c r="D70" s="975"/>
      <c r="E70" s="975"/>
      <c r="F70" s="975"/>
      <c r="G70" s="975"/>
      <c r="H70" s="975"/>
      <c r="I70" s="975"/>
      <c r="J70" s="975"/>
      <c r="K70" s="975"/>
      <c r="L70" s="975"/>
      <c r="M70" s="975"/>
      <c r="N70" s="975"/>
      <c r="O70" s="975"/>
      <c r="P70" s="976"/>
      <c r="Q70" s="977">
        <v>96</v>
      </c>
      <c r="R70" s="971"/>
      <c r="S70" s="971"/>
      <c r="T70" s="971"/>
      <c r="U70" s="971"/>
      <c r="V70" s="971">
        <v>96</v>
      </c>
      <c r="W70" s="971"/>
      <c r="X70" s="971"/>
      <c r="Y70" s="971"/>
      <c r="Z70" s="971"/>
      <c r="AA70" s="971" t="s">
        <v>570</v>
      </c>
      <c r="AB70" s="971"/>
      <c r="AC70" s="971"/>
      <c r="AD70" s="971"/>
      <c r="AE70" s="971"/>
      <c r="AF70" s="971" t="s">
        <v>577</v>
      </c>
      <c r="AG70" s="971"/>
      <c r="AH70" s="971"/>
      <c r="AI70" s="971"/>
      <c r="AJ70" s="971"/>
      <c r="AK70" s="971" t="s">
        <v>570</v>
      </c>
      <c r="AL70" s="971"/>
      <c r="AM70" s="971"/>
      <c r="AN70" s="971"/>
      <c r="AO70" s="971"/>
      <c r="AP70" s="971" t="s">
        <v>564</v>
      </c>
      <c r="AQ70" s="971"/>
      <c r="AR70" s="971"/>
      <c r="AS70" s="971"/>
      <c r="AT70" s="971"/>
      <c r="AU70" s="971" t="s">
        <v>564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547</v>
      </c>
      <c r="C71" s="975"/>
      <c r="D71" s="975"/>
      <c r="E71" s="975"/>
      <c r="F71" s="975"/>
      <c r="G71" s="975"/>
      <c r="H71" s="975"/>
      <c r="I71" s="975"/>
      <c r="J71" s="975"/>
      <c r="K71" s="975"/>
      <c r="L71" s="975"/>
      <c r="M71" s="975"/>
      <c r="N71" s="975"/>
      <c r="O71" s="975"/>
      <c r="P71" s="976"/>
      <c r="Q71" s="977">
        <v>202</v>
      </c>
      <c r="R71" s="971"/>
      <c r="S71" s="971"/>
      <c r="T71" s="971"/>
      <c r="U71" s="971"/>
      <c r="V71" s="971">
        <v>187</v>
      </c>
      <c r="W71" s="971"/>
      <c r="X71" s="971"/>
      <c r="Y71" s="971"/>
      <c r="Z71" s="971"/>
      <c r="AA71" s="971">
        <v>15</v>
      </c>
      <c r="AB71" s="971"/>
      <c r="AC71" s="971"/>
      <c r="AD71" s="971"/>
      <c r="AE71" s="971"/>
      <c r="AF71" s="971">
        <v>15</v>
      </c>
      <c r="AG71" s="971"/>
      <c r="AH71" s="971"/>
      <c r="AI71" s="971"/>
      <c r="AJ71" s="971"/>
      <c r="AK71" s="971" t="s">
        <v>570</v>
      </c>
      <c r="AL71" s="971"/>
      <c r="AM71" s="971"/>
      <c r="AN71" s="971"/>
      <c r="AO71" s="971"/>
      <c r="AP71" s="971" t="s">
        <v>564</v>
      </c>
      <c r="AQ71" s="971"/>
      <c r="AR71" s="971"/>
      <c r="AS71" s="971"/>
      <c r="AT71" s="971"/>
      <c r="AU71" s="971" t="s">
        <v>564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548</v>
      </c>
      <c r="C72" s="975"/>
      <c r="D72" s="975"/>
      <c r="E72" s="975"/>
      <c r="F72" s="975"/>
      <c r="G72" s="975"/>
      <c r="H72" s="975"/>
      <c r="I72" s="975"/>
      <c r="J72" s="975"/>
      <c r="K72" s="975"/>
      <c r="L72" s="975"/>
      <c r="M72" s="975"/>
      <c r="N72" s="975"/>
      <c r="O72" s="975"/>
      <c r="P72" s="976"/>
      <c r="Q72" s="977">
        <v>22</v>
      </c>
      <c r="R72" s="971"/>
      <c r="S72" s="971"/>
      <c r="T72" s="971"/>
      <c r="U72" s="971"/>
      <c r="V72" s="971">
        <v>21</v>
      </c>
      <c r="W72" s="971"/>
      <c r="X72" s="971"/>
      <c r="Y72" s="971"/>
      <c r="Z72" s="971"/>
      <c r="AA72" s="971">
        <v>1</v>
      </c>
      <c r="AB72" s="971"/>
      <c r="AC72" s="971"/>
      <c r="AD72" s="971"/>
      <c r="AE72" s="971"/>
      <c r="AF72" s="971">
        <v>1</v>
      </c>
      <c r="AG72" s="971"/>
      <c r="AH72" s="971"/>
      <c r="AI72" s="971"/>
      <c r="AJ72" s="971"/>
      <c r="AK72" s="971" t="s">
        <v>571</v>
      </c>
      <c r="AL72" s="971"/>
      <c r="AM72" s="971"/>
      <c r="AN72" s="971"/>
      <c r="AO72" s="971"/>
      <c r="AP72" s="971" t="s">
        <v>564</v>
      </c>
      <c r="AQ72" s="971"/>
      <c r="AR72" s="971"/>
      <c r="AS72" s="971"/>
      <c r="AT72" s="971"/>
      <c r="AU72" s="971" t="s">
        <v>564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549</v>
      </c>
      <c r="C73" s="975"/>
      <c r="D73" s="975"/>
      <c r="E73" s="975"/>
      <c r="F73" s="975"/>
      <c r="G73" s="975"/>
      <c r="H73" s="975"/>
      <c r="I73" s="975"/>
      <c r="J73" s="975"/>
      <c r="K73" s="975"/>
      <c r="L73" s="975"/>
      <c r="M73" s="975"/>
      <c r="N73" s="975"/>
      <c r="O73" s="975"/>
      <c r="P73" s="976"/>
      <c r="Q73" s="977">
        <v>118</v>
      </c>
      <c r="R73" s="971"/>
      <c r="S73" s="971"/>
      <c r="T73" s="971"/>
      <c r="U73" s="971"/>
      <c r="V73" s="971">
        <v>75</v>
      </c>
      <c r="W73" s="971"/>
      <c r="X73" s="971"/>
      <c r="Y73" s="971"/>
      <c r="Z73" s="971"/>
      <c r="AA73" s="971">
        <v>43</v>
      </c>
      <c r="AB73" s="971"/>
      <c r="AC73" s="971"/>
      <c r="AD73" s="971"/>
      <c r="AE73" s="971"/>
      <c r="AF73" s="971">
        <v>43</v>
      </c>
      <c r="AG73" s="971"/>
      <c r="AH73" s="971"/>
      <c r="AI73" s="971"/>
      <c r="AJ73" s="971"/>
      <c r="AK73" s="971">
        <v>18</v>
      </c>
      <c r="AL73" s="971"/>
      <c r="AM73" s="971"/>
      <c r="AN73" s="971"/>
      <c r="AO73" s="971"/>
      <c r="AP73" s="971" t="s">
        <v>564</v>
      </c>
      <c r="AQ73" s="971"/>
      <c r="AR73" s="971"/>
      <c r="AS73" s="971"/>
      <c r="AT73" s="971"/>
      <c r="AU73" s="971" t="s">
        <v>564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550</v>
      </c>
      <c r="C74" s="975"/>
      <c r="D74" s="975"/>
      <c r="E74" s="975"/>
      <c r="F74" s="975"/>
      <c r="G74" s="975"/>
      <c r="H74" s="975"/>
      <c r="I74" s="975"/>
      <c r="J74" s="975"/>
      <c r="K74" s="975"/>
      <c r="L74" s="975"/>
      <c r="M74" s="975"/>
      <c r="N74" s="975"/>
      <c r="O74" s="975"/>
      <c r="P74" s="976"/>
      <c r="Q74" s="977">
        <v>420</v>
      </c>
      <c r="R74" s="971"/>
      <c r="S74" s="971"/>
      <c r="T74" s="971"/>
      <c r="U74" s="971"/>
      <c r="V74" s="971">
        <v>342</v>
      </c>
      <c r="W74" s="971"/>
      <c r="X74" s="971"/>
      <c r="Y74" s="971"/>
      <c r="Z74" s="971"/>
      <c r="AA74" s="971">
        <v>79</v>
      </c>
      <c r="AB74" s="971"/>
      <c r="AC74" s="971"/>
      <c r="AD74" s="971"/>
      <c r="AE74" s="971"/>
      <c r="AF74" s="971">
        <v>79</v>
      </c>
      <c r="AG74" s="971"/>
      <c r="AH74" s="971"/>
      <c r="AI74" s="971"/>
      <c r="AJ74" s="971"/>
      <c r="AK74" s="971">
        <v>11</v>
      </c>
      <c r="AL74" s="971"/>
      <c r="AM74" s="971"/>
      <c r="AN74" s="971"/>
      <c r="AO74" s="971"/>
      <c r="AP74" s="971" t="s">
        <v>564</v>
      </c>
      <c r="AQ74" s="971"/>
      <c r="AR74" s="971"/>
      <c r="AS74" s="971"/>
      <c r="AT74" s="971"/>
      <c r="AU74" s="971" t="s">
        <v>564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551</v>
      </c>
      <c r="C75" s="975"/>
      <c r="D75" s="975"/>
      <c r="E75" s="975"/>
      <c r="F75" s="975"/>
      <c r="G75" s="975"/>
      <c r="H75" s="975"/>
      <c r="I75" s="975"/>
      <c r="J75" s="975"/>
      <c r="K75" s="975"/>
      <c r="L75" s="975"/>
      <c r="M75" s="975"/>
      <c r="N75" s="975"/>
      <c r="O75" s="975"/>
      <c r="P75" s="976"/>
      <c r="Q75" s="978">
        <v>2402</v>
      </c>
      <c r="R75" s="979"/>
      <c r="S75" s="979"/>
      <c r="T75" s="979"/>
      <c r="U75" s="980"/>
      <c r="V75" s="981">
        <v>2365</v>
      </c>
      <c r="W75" s="979"/>
      <c r="X75" s="979"/>
      <c r="Y75" s="979"/>
      <c r="Z75" s="980"/>
      <c r="AA75" s="981">
        <v>37</v>
      </c>
      <c r="AB75" s="979"/>
      <c r="AC75" s="979"/>
      <c r="AD75" s="979"/>
      <c r="AE75" s="980"/>
      <c r="AF75" s="981">
        <v>37</v>
      </c>
      <c r="AG75" s="979"/>
      <c r="AH75" s="979"/>
      <c r="AI75" s="979"/>
      <c r="AJ75" s="980"/>
      <c r="AK75" s="981" t="s">
        <v>570</v>
      </c>
      <c r="AL75" s="979"/>
      <c r="AM75" s="979"/>
      <c r="AN75" s="979"/>
      <c r="AO75" s="980"/>
      <c r="AP75" s="981">
        <v>911</v>
      </c>
      <c r="AQ75" s="979"/>
      <c r="AR75" s="979"/>
      <c r="AS75" s="979"/>
      <c r="AT75" s="980"/>
      <c r="AU75" s="981">
        <v>135</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552</v>
      </c>
      <c r="C76" s="975"/>
      <c r="D76" s="975"/>
      <c r="E76" s="975"/>
      <c r="F76" s="975"/>
      <c r="G76" s="975"/>
      <c r="H76" s="975"/>
      <c r="I76" s="975"/>
      <c r="J76" s="975"/>
      <c r="K76" s="975"/>
      <c r="L76" s="975"/>
      <c r="M76" s="975"/>
      <c r="N76" s="975"/>
      <c r="O76" s="975"/>
      <c r="P76" s="976"/>
      <c r="Q76" s="978">
        <v>82</v>
      </c>
      <c r="R76" s="979"/>
      <c r="S76" s="979"/>
      <c r="T76" s="979"/>
      <c r="U76" s="980"/>
      <c r="V76" s="981">
        <v>42</v>
      </c>
      <c r="W76" s="979"/>
      <c r="X76" s="979"/>
      <c r="Y76" s="979"/>
      <c r="Z76" s="980"/>
      <c r="AA76" s="981">
        <v>40</v>
      </c>
      <c r="AB76" s="979"/>
      <c r="AC76" s="979"/>
      <c r="AD76" s="979"/>
      <c r="AE76" s="980"/>
      <c r="AF76" s="981">
        <v>40</v>
      </c>
      <c r="AG76" s="979"/>
      <c r="AH76" s="979"/>
      <c r="AI76" s="979"/>
      <c r="AJ76" s="980"/>
      <c r="AK76" s="981" t="s">
        <v>570</v>
      </c>
      <c r="AL76" s="979"/>
      <c r="AM76" s="979"/>
      <c r="AN76" s="979"/>
      <c r="AO76" s="980"/>
      <c r="AP76" s="981" t="s">
        <v>564</v>
      </c>
      <c r="AQ76" s="979"/>
      <c r="AR76" s="979"/>
      <c r="AS76" s="979"/>
      <c r="AT76" s="980"/>
      <c r="AU76" s="981" t="s">
        <v>564</v>
      </c>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t="s">
        <v>553</v>
      </c>
      <c r="C77" s="975"/>
      <c r="D77" s="975"/>
      <c r="E77" s="975"/>
      <c r="F77" s="975"/>
      <c r="G77" s="975"/>
      <c r="H77" s="975"/>
      <c r="I77" s="975"/>
      <c r="J77" s="975"/>
      <c r="K77" s="975"/>
      <c r="L77" s="975"/>
      <c r="M77" s="975"/>
      <c r="N77" s="975"/>
      <c r="O77" s="975"/>
      <c r="P77" s="976"/>
      <c r="Q77" s="978">
        <v>3408</v>
      </c>
      <c r="R77" s="979"/>
      <c r="S77" s="979"/>
      <c r="T77" s="979"/>
      <c r="U77" s="980"/>
      <c r="V77" s="981">
        <v>3079</v>
      </c>
      <c r="W77" s="979"/>
      <c r="X77" s="979"/>
      <c r="Y77" s="979"/>
      <c r="Z77" s="980"/>
      <c r="AA77" s="981">
        <v>328</v>
      </c>
      <c r="AB77" s="979"/>
      <c r="AC77" s="979"/>
      <c r="AD77" s="979"/>
      <c r="AE77" s="980"/>
      <c r="AF77" s="981">
        <v>309</v>
      </c>
      <c r="AG77" s="979"/>
      <c r="AH77" s="979"/>
      <c r="AI77" s="979"/>
      <c r="AJ77" s="980"/>
      <c r="AK77" s="981" t="s">
        <v>570</v>
      </c>
      <c r="AL77" s="979"/>
      <c r="AM77" s="979"/>
      <c r="AN77" s="979"/>
      <c r="AO77" s="980"/>
      <c r="AP77" s="981">
        <v>1113</v>
      </c>
      <c r="AQ77" s="979"/>
      <c r="AR77" s="979"/>
      <c r="AS77" s="979"/>
      <c r="AT77" s="980"/>
      <c r="AU77" s="981">
        <v>371</v>
      </c>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t="s">
        <v>554</v>
      </c>
      <c r="C78" s="975"/>
      <c r="D78" s="975"/>
      <c r="E78" s="975"/>
      <c r="F78" s="975"/>
      <c r="G78" s="975"/>
      <c r="H78" s="975"/>
      <c r="I78" s="975"/>
      <c r="J78" s="975"/>
      <c r="K78" s="975"/>
      <c r="L78" s="975"/>
      <c r="M78" s="975"/>
      <c r="N78" s="975"/>
      <c r="O78" s="975"/>
      <c r="P78" s="976"/>
      <c r="Q78" s="977">
        <v>211</v>
      </c>
      <c r="R78" s="971"/>
      <c r="S78" s="971"/>
      <c r="T78" s="971"/>
      <c r="U78" s="971"/>
      <c r="V78" s="971">
        <v>206</v>
      </c>
      <c r="W78" s="971"/>
      <c r="X78" s="971"/>
      <c r="Y78" s="971"/>
      <c r="Z78" s="971"/>
      <c r="AA78" s="971">
        <v>5</v>
      </c>
      <c r="AB78" s="971"/>
      <c r="AC78" s="971"/>
      <c r="AD78" s="971"/>
      <c r="AE78" s="971"/>
      <c r="AF78" s="971">
        <v>5</v>
      </c>
      <c r="AG78" s="971"/>
      <c r="AH78" s="971"/>
      <c r="AI78" s="971"/>
      <c r="AJ78" s="971"/>
      <c r="AK78" s="971">
        <v>15</v>
      </c>
      <c r="AL78" s="971"/>
      <c r="AM78" s="971"/>
      <c r="AN78" s="971"/>
      <c r="AO78" s="971"/>
      <c r="AP78" s="971" t="s">
        <v>575</v>
      </c>
      <c r="AQ78" s="971"/>
      <c r="AR78" s="971"/>
      <c r="AS78" s="971"/>
      <c r="AT78" s="971"/>
      <c r="AU78" s="971" t="s">
        <v>575</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t="s">
        <v>555</v>
      </c>
      <c r="C79" s="975"/>
      <c r="D79" s="975"/>
      <c r="E79" s="975"/>
      <c r="F79" s="975"/>
      <c r="G79" s="975"/>
      <c r="H79" s="975"/>
      <c r="I79" s="975"/>
      <c r="J79" s="975"/>
      <c r="K79" s="975"/>
      <c r="L79" s="975"/>
      <c r="M79" s="975"/>
      <c r="N79" s="975"/>
      <c r="O79" s="975"/>
      <c r="P79" s="976"/>
      <c r="Q79" s="977">
        <v>70</v>
      </c>
      <c r="R79" s="971"/>
      <c r="S79" s="971"/>
      <c r="T79" s="971"/>
      <c r="U79" s="971"/>
      <c r="V79" s="971">
        <v>70</v>
      </c>
      <c r="W79" s="971"/>
      <c r="X79" s="971"/>
      <c r="Y79" s="971"/>
      <c r="Z79" s="971"/>
      <c r="AA79" s="971" t="s">
        <v>570</v>
      </c>
      <c r="AB79" s="971"/>
      <c r="AC79" s="971"/>
      <c r="AD79" s="971"/>
      <c r="AE79" s="971"/>
      <c r="AF79" s="971" t="s">
        <v>575</v>
      </c>
      <c r="AG79" s="971"/>
      <c r="AH79" s="971"/>
      <c r="AI79" s="971"/>
      <c r="AJ79" s="971"/>
      <c r="AK79" s="971" t="s">
        <v>570</v>
      </c>
      <c r="AL79" s="971"/>
      <c r="AM79" s="971"/>
      <c r="AN79" s="971"/>
      <c r="AO79" s="971"/>
      <c r="AP79" s="971" t="s">
        <v>575</v>
      </c>
      <c r="AQ79" s="971"/>
      <c r="AR79" s="971"/>
      <c r="AS79" s="971"/>
      <c r="AT79" s="971"/>
      <c r="AU79" s="971" t="s">
        <v>575</v>
      </c>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t="s">
        <v>556</v>
      </c>
      <c r="C80" s="975"/>
      <c r="D80" s="975"/>
      <c r="E80" s="975"/>
      <c r="F80" s="975"/>
      <c r="G80" s="975"/>
      <c r="H80" s="975"/>
      <c r="I80" s="975"/>
      <c r="J80" s="975"/>
      <c r="K80" s="975"/>
      <c r="L80" s="975"/>
      <c r="M80" s="975"/>
      <c r="N80" s="975"/>
      <c r="O80" s="975"/>
      <c r="P80" s="976"/>
      <c r="Q80" s="977">
        <v>550</v>
      </c>
      <c r="R80" s="971"/>
      <c r="S80" s="971"/>
      <c r="T80" s="971"/>
      <c r="U80" s="971"/>
      <c r="V80" s="971">
        <v>530</v>
      </c>
      <c r="W80" s="971"/>
      <c r="X80" s="971"/>
      <c r="Y80" s="971"/>
      <c r="Z80" s="971"/>
      <c r="AA80" s="971">
        <v>20</v>
      </c>
      <c r="AB80" s="971"/>
      <c r="AC80" s="971"/>
      <c r="AD80" s="971"/>
      <c r="AE80" s="971"/>
      <c r="AF80" s="971">
        <v>20</v>
      </c>
      <c r="AG80" s="971"/>
      <c r="AH80" s="971"/>
      <c r="AI80" s="971"/>
      <c r="AJ80" s="971"/>
      <c r="AK80" s="971" t="s">
        <v>572</v>
      </c>
      <c r="AL80" s="971"/>
      <c r="AM80" s="971"/>
      <c r="AN80" s="971"/>
      <c r="AO80" s="971"/>
      <c r="AP80" s="971" t="s">
        <v>575</v>
      </c>
      <c r="AQ80" s="971"/>
      <c r="AR80" s="971"/>
      <c r="AS80" s="971"/>
      <c r="AT80" s="971"/>
      <c r="AU80" s="971" t="s">
        <v>575</v>
      </c>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t="s">
        <v>557</v>
      </c>
      <c r="C81" s="975"/>
      <c r="D81" s="975"/>
      <c r="E81" s="975"/>
      <c r="F81" s="975"/>
      <c r="G81" s="975"/>
      <c r="H81" s="975"/>
      <c r="I81" s="975"/>
      <c r="J81" s="975"/>
      <c r="K81" s="975"/>
      <c r="L81" s="975"/>
      <c r="M81" s="975"/>
      <c r="N81" s="975"/>
      <c r="O81" s="975"/>
      <c r="P81" s="976"/>
      <c r="Q81" s="977">
        <v>31</v>
      </c>
      <c r="R81" s="971"/>
      <c r="S81" s="971"/>
      <c r="T81" s="971"/>
      <c r="U81" s="971"/>
      <c r="V81" s="971">
        <v>31</v>
      </c>
      <c r="W81" s="971"/>
      <c r="X81" s="971"/>
      <c r="Y81" s="971"/>
      <c r="Z81" s="971"/>
      <c r="AA81" s="971" t="s">
        <v>570</v>
      </c>
      <c r="AB81" s="971"/>
      <c r="AC81" s="971"/>
      <c r="AD81" s="971"/>
      <c r="AE81" s="971"/>
      <c r="AF81" s="971" t="s">
        <v>578</v>
      </c>
      <c r="AG81" s="971"/>
      <c r="AH81" s="971"/>
      <c r="AI81" s="971"/>
      <c r="AJ81" s="971"/>
      <c r="AK81" s="971">
        <v>31</v>
      </c>
      <c r="AL81" s="971"/>
      <c r="AM81" s="971"/>
      <c r="AN81" s="971"/>
      <c r="AO81" s="971"/>
      <c r="AP81" s="971" t="s">
        <v>575</v>
      </c>
      <c r="AQ81" s="971"/>
      <c r="AR81" s="971"/>
      <c r="AS81" s="971"/>
      <c r="AT81" s="971"/>
      <c r="AU81" s="971" t="s">
        <v>575</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t="s">
        <v>558</v>
      </c>
      <c r="C82" s="975"/>
      <c r="D82" s="975"/>
      <c r="E82" s="975"/>
      <c r="F82" s="975"/>
      <c r="G82" s="975"/>
      <c r="H82" s="975"/>
      <c r="I82" s="975"/>
      <c r="J82" s="975"/>
      <c r="K82" s="975"/>
      <c r="L82" s="975"/>
      <c r="M82" s="975"/>
      <c r="N82" s="975"/>
      <c r="O82" s="975"/>
      <c r="P82" s="976"/>
      <c r="Q82" s="977">
        <v>5869</v>
      </c>
      <c r="R82" s="971"/>
      <c r="S82" s="971"/>
      <c r="T82" s="971"/>
      <c r="U82" s="971"/>
      <c r="V82" s="971">
        <v>5852</v>
      </c>
      <c r="W82" s="971"/>
      <c r="X82" s="971"/>
      <c r="Y82" s="971"/>
      <c r="Z82" s="971"/>
      <c r="AA82" s="971">
        <v>17</v>
      </c>
      <c r="AB82" s="971"/>
      <c r="AC82" s="971"/>
      <c r="AD82" s="971"/>
      <c r="AE82" s="971"/>
      <c r="AF82" s="971">
        <v>17</v>
      </c>
      <c r="AG82" s="971"/>
      <c r="AH82" s="971"/>
      <c r="AI82" s="971"/>
      <c r="AJ82" s="971"/>
      <c r="AK82" s="971" t="s">
        <v>570</v>
      </c>
      <c r="AL82" s="971"/>
      <c r="AM82" s="971"/>
      <c r="AN82" s="971"/>
      <c r="AO82" s="971"/>
      <c r="AP82" s="971" t="s">
        <v>575</v>
      </c>
      <c r="AQ82" s="971"/>
      <c r="AR82" s="971"/>
      <c r="AS82" s="971"/>
      <c r="AT82" s="971"/>
      <c r="AU82" s="971" t="s">
        <v>575</v>
      </c>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t="s">
        <v>559</v>
      </c>
      <c r="C83" s="975"/>
      <c r="D83" s="975"/>
      <c r="E83" s="975"/>
      <c r="F83" s="975"/>
      <c r="G83" s="975"/>
      <c r="H83" s="975"/>
      <c r="I83" s="975"/>
      <c r="J83" s="975"/>
      <c r="K83" s="975"/>
      <c r="L83" s="975"/>
      <c r="M83" s="975"/>
      <c r="N83" s="975"/>
      <c r="O83" s="975"/>
      <c r="P83" s="976"/>
      <c r="Q83" s="977">
        <v>1881</v>
      </c>
      <c r="R83" s="971"/>
      <c r="S83" s="971"/>
      <c r="T83" s="971"/>
      <c r="U83" s="971"/>
      <c r="V83" s="971">
        <v>1841</v>
      </c>
      <c r="W83" s="971"/>
      <c r="X83" s="971"/>
      <c r="Y83" s="971"/>
      <c r="Z83" s="971"/>
      <c r="AA83" s="971">
        <v>40</v>
      </c>
      <c r="AB83" s="971"/>
      <c r="AC83" s="971"/>
      <c r="AD83" s="971"/>
      <c r="AE83" s="971"/>
      <c r="AF83" s="971">
        <v>40</v>
      </c>
      <c r="AG83" s="971"/>
      <c r="AH83" s="971"/>
      <c r="AI83" s="971"/>
      <c r="AJ83" s="971"/>
      <c r="AK83" s="971" t="s">
        <v>573</v>
      </c>
      <c r="AL83" s="971"/>
      <c r="AM83" s="971"/>
      <c r="AN83" s="971"/>
      <c r="AO83" s="971"/>
      <c r="AP83" s="971" t="s">
        <v>575</v>
      </c>
      <c r="AQ83" s="971"/>
      <c r="AR83" s="971"/>
      <c r="AS83" s="971"/>
      <c r="AT83" s="971"/>
      <c r="AU83" s="971" t="s">
        <v>575</v>
      </c>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t="s">
        <v>560</v>
      </c>
      <c r="C84" s="975"/>
      <c r="D84" s="975"/>
      <c r="E84" s="975"/>
      <c r="F84" s="975"/>
      <c r="G84" s="975"/>
      <c r="H84" s="975"/>
      <c r="I84" s="975"/>
      <c r="J84" s="975"/>
      <c r="K84" s="975"/>
      <c r="L84" s="975"/>
      <c r="M84" s="975"/>
      <c r="N84" s="975"/>
      <c r="O84" s="975"/>
      <c r="P84" s="976"/>
      <c r="Q84" s="977">
        <v>74476</v>
      </c>
      <c r="R84" s="971"/>
      <c r="S84" s="971"/>
      <c r="T84" s="971"/>
      <c r="U84" s="971"/>
      <c r="V84" s="971">
        <v>71449</v>
      </c>
      <c r="W84" s="971"/>
      <c r="X84" s="971"/>
      <c r="Y84" s="971"/>
      <c r="Z84" s="971"/>
      <c r="AA84" s="971">
        <v>3027</v>
      </c>
      <c r="AB84" s="971"/>
      <c r="AC84" s="971"/>
      <c r="AD84" s="971"/>
      <c r="AE84" s="971"/>
      <c r="AF84" s="971">
        <v>3027</v>
      </c>
      <c r="AG84" s="971"/>
      <c r="AH84" s="971"/>
      <c r="AI84" s="971"/>
      <c r="AJ84" s="971"/>
      <c r="AK84" s="971">
        <v>1043</v>
      </c>
      <c r="AL84" s="971"/>
      <c r="AM84" s="971"/>
      <c r="AN84" s="971"/>
      <c r="AO84" s="971"/>
      <c r="AP84" s="971" t="s">
        <v>575</v>
      </c>
      <c r="AQ84" s="971"/>
      <c r="AR84" s="971"/>
      <c r="AS84" s="971"/>
      <c r="AT84" s="971"/>
      <c r="AU84" s="971" t="s">
        <v>575</v>
      </c>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t="s">
        <v>561</v>
      </c>
      <c r="C85" s="975"/>
      <c r="D85" s="975"/>
      <c r="E85" s="975"/>
      <c r="F85" s="975"/>
      <c r="G85" s="975"/>
      <c r="H85" s="975"/>
      <c r="I85" s="975"/>
      <c r="J85" s="975"/>
      <c r="K85" s="975"/>
      <c r="L85" s="975"/>
      <c r="M85" s="975"/>
      <c r="N85" s="975"/>
      <c r="O85" s="975"/>
      <c r="P85" s="976"/>
      <c r="Q85" s="977">
        <v>204</v>
      </c>
      <c r="R85" s="971"/>
      <c r="S85" s="971"/>
      <c r="T85" s="971"/>
      <c r="U85" s="971"/>
      <c r="V85" s="971">
        <v>176</v>
      </c>
      <c r="W85" s="971"/>
      <c r="X85" s="971"/>
      <c r="Y85" s="971"/>
      <c r="Z85" s="971"/>
      <c r="AA85" s="971">
        <v>28</v>
      </c>
      <c r="AB85" s="971"/>
      <c r="AC85" s="971"/>
      <c r="AD85" s="971"/>
      <c r="AE85" s="971"/>
      <c r="AF85" s="971">
        <v>28</v>
      </c>
      <c r="AG85" s="971"/>
      <c r="AH85" s="971"/>
      <c r="AI85" s="971"/>
      <c r="AJ85" s="971"/>
      <c r="AK85" s="971" t="s">
        <v>570</v>
      </c>
      <c r="AL85" s="971"/>
      <c r="AM85" s="971"/>
      <c r="AN85" s="971"/>
      <c r="AO85" s="971"/>
      <c r="AP85" s="971" t="s">
        <v>575</v>
      </c>
      <c r="AQ85" s="971"/>
      <c r="AR85" s="971"/>
      <c r="AS85" s="971"/>
      <c r="AT85" s="971"/>
      <c r="AU85" s="971" t="s">
        <v>575</v>
      </c>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t="s">
        <v>562</v>
      </c>
      <c r="C86" s="975"/>
      <c r="D86" s="975"/>
      <c r="E86" s="975"/>
      <c r="F86" s="975"/>
      <c r="G86" s="975"/>
      <c r="H86" s="975"/>
      <c r="I86" s="975"/>
      <c r="J86" s="975"/>
      <c r="K86" s="975"/>
      <c r="L86" s="975"/>
      <c r="M86" s="975"/>
      <c r="N86" s="975"/>
      <c r="O86" s="975"/>
      <c r="P86" s="976"/>
      <c r="Q86" s="977">
        <v>854731</v>
      </c>
      <c r="R86" s="971"/>
      <c r="S86" s="971"/>
      <c r="T86" s="971"/>
      <c r="U86" s="971"/>
      <c r="V86" s="971">
        <v>844450</v>
      </c>
      <c r="W86" s="971"/>
      <c r="X86" s="971"/>
      <c r="Y86" s="971"/>
      <c r="Z86" s="971"/>
      <c r="AA86" s="971">
        <v>10282</v>
      </c>
      <c r="AB86" s="971"/>
      <c r="AC86" s="971"/>
      <c r="AD86" s="971"/>
      <c r="AE86" s="971"/>
      <c r="AF86" s="971">
        <v>10056</v>
      </c>
      <c r="AG86" s="971"/>
      <c r="AH86" s="971"/>
      <c r="AI86" s="971"/>
      <c r="AJ86" s="971"/>
      <c r="AK86" s="971" t="s">
        <v>570</v>
      </c>
      <c r="AL86" s="971"/>
      <c r="AM86" s="971"/>
      <c r="AN86" s="971"/>
      <c r="AO86" s="971"/>
      <c r="AP86" s="971" t="s">
        <v>575</v>
      </c>
      <c r="AQ86" s="971"/>
      <c r="AR86" s="971"/>
      <c r="AS86" s="971"/>
      <c r="AT86" s="971"/>
      <c r="AU86" s="971" t="s">
        <v>575</v>
      </c>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t="s">
        <v>563</v>
      </c>
      <c r="C87" s="965"/>
      <c r="D87" s="965"/>
      <c r="E87" s="965"/>
      <c r="F87" s="965"/>
      <c r="G87" s="965"/>
      <c r="H87" s="965"/>
      <c r="I87" s="965"/>
      <c r="J87" s="965"/>
      <c r="K87" s="965"/>
      <c r="L87" s="965"/>
      <c r="M87" s="965"/>
      <c r="N87" s="965"/>
      <c r="O87" s="965"/>
      <c r="P87" s="966"/>
      <c r="Q87" s="967">
        <v>11870</v>
      </c>
      <c r="R87" s="968"/>
      <c r="S87" s="968"/>
      <c r="T87" s="968"/>
      <c r="U87" s="968"/>
      <c r="V87" s="968">
        <v>11710</v>
      </c>
      <c r="W87" s="968"/>
      <c r="X87" s="968"/>
      <c r="Y87" s="968"/>
      <c r="Z87" s="968"/>
      <c r="AA87" s="968">
        <v>160</v>
      </c>
      <c r="AB87" s="968"/>
      <c r="AC87" s="968"/>
      <c r="AD87" s="968"/>
      <c r="AE87" s="968"/>
      <c r="AF87" s="968">
        <v>7439</v>
      </c>
      <c r="AG87" s="968"/>
      <c r="AH87" s="968"/>
      <c r="AI87" s="968"/>
      <c r="AJ87" s="968"/>
      <c r="AK87" s="968">
        <v>1641</v>
      </c>
      <c r="AL87" s="968"/>
      <c r="AM87" s="968"/>
      <c r="AN87" s="968"/>
      <c r="AO87" s="968"/>
      <c r="AP87" s="968">
        <v>6254</v>
      </c>
      <c r="AQ87" s="968"/>
      <c r="AR87" s="968"/>
      <c r="AS87" s="968"/>
      <c r="AT87" s="968"/>
      <c r="AU87" s="968" t="s">
        <v>575</v>
      </c>
      <c r="AV87" s="968"/>
      <c r="AW87" s="968"/>
      <c r="AX87" s="968"/>
      <c r="AY87" s="968"/>
      <c r="AZ87" s="969" t="s">
        <v>574</v>
      </c>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SUM(AF68:AJ87)</f>
        <v>21163</v>
      </c>
      <c r="AG88" s="959"/>
      <c r="AH88" s="959"/>
      <c r="AI88" s="959"/>
      <c r="AJ88" s="959"/>
      <c r="AK88" s="963"/>
      <c r="AL88" s="963"/>
      <c r="AM88" s="963"/>
      <c r="AN88" s="963"/>
      <c r="AO88" s="963"/>
      <c r="AP88" s="959">
        <f>SUM(AP68:AT87)</f>
        <v>8278</v>
      </c>
      <c r="AQ88" s="959"/>
      <c r="AR88" s="959"/>
      <c r="AS88" s="959"/>
      <c r="AT88" s="959"/>
      <c r="AU88" s="959">
        <f>SUM(AU68:AY87)</f>
        <v>506</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294</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294</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294</v>
      </c>
      <c r="DR109" s="896"/>
      <c r="DS109" s="896"/>
      <c r="DT109" s="896"/>
      <c r="DU109" s="897"/>
      <c r="DV109" s="898" t="s">
        <v>411</v>
      </c>
      <c r="DW109" s="896"/>
      <c r="DX109" s="896"/>
      <c r="DY109" s="896"/>
      <c r="DZ109" s="929"/>
    </row>
    <row r="110" spans="1:131" s="230" customFormat="1" ht="26.25" customHeight="1" x14ac:dyDescent="0.15">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596189</v>
      </c>
      <c r="AB110" s="889"/>
      <c r="AC110" s="889"/>
      <c r="AD110" s="889"/>
      <c r="AE110" s="890"/>
      <c r="AF110" s="891">
        <v>626281</v>
      </c>
      <c r="AG110" s="889"/>
      <c r="AH110" s="889"/>
      <c r="AI110" s="889"/>
      <c r="AJ110" s="890"/>
      <c r="AK110" s="891">
        <v>650007</v>
      </c>
      <c r="AL110" s="889"/>
      <c r="AM110" s="889"/>
      <c r="AN110" s="889"/>
      <c r="AO110" s="890"/>
      <c r="AP110" s="892">
        <v>11.4</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7381919</v>
      </c>
      <c r="BR110" s="842"/>
      <c r="BS110" s="842"/>
      <c r="BT110" s="842"/>
      <c r="BU110" s="842"/>
      <c r="BV110" s="842">
        <v>7289784</v>
      </c>
      <c r="BW110" s="842"/>
      <c r="BX110" s="842"/>
      <c r="BY110" s="842"/>
      <c r="BZ110" s="842"/>
      <c r="CA110" s="842">
        <v>7412579</v>
      </c>
      <c r="CB110" s="842"/>
      <c r="CC110" s="842"/>
      <c r="CD110" s="842"/>
      <c r="CE110" s="842"/>
      <c r="CF110" s="866">
        <v>129.6</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121</v>
      </c>
      <c r="DH110" s="842"/>
      <c r="DI110" s="842"/>
      <c r="DJ110" s="842"/>
      <c r="DK110" s="842"/>
      <c r="DL110" s="842" t="s">
        <v>121</v>
      </c>
      <c r="DM110" s="842"/>
      <c r="DN110" s="842"/>
      <c r="DO110" s="842"/>
      <c r="DP110" s="842"/>
      <c r="DQ110" s="842" t="s">
        <v>121</v>
      </c>
      <c r="DR110" s="842"/>
      <c r="DS110" s="842"/>
      <c r="DT110" s="842"/>
      <c r="DU110" s="842"/>
      <c r="DV110" s="843" t="s">
        <v>121</v>
      </c>
      <c r="DW110" s="843"/>
      <c r="DX110" s="843"/>
      <c r="DY110" s="843"/>
      <c r="DZ110" s="844"/>
    </row>
    <row r="111" spans="1:131" s="230" customFormat="1" ht="26.25" customHeight="1" x14ac:dyDescent="0.15">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121</v>
      </c>
      <c r="BR111" s="817"/>
      <c r="BS111" s="817"/>
      <c r="BT111" s="817"/>
      <c r="BU111" s="817"/>
      <c r="BV111" s="817" t="s">
        <v>121</v>
      </c>
      <c r="BW111" s="817"/>
      <c r="BX111" s="817"/>
      <c r="BY111" s="817"/>
      <c r="BZ111" s="817"/>
      <c r="CA111" s="817" t="s">
        <v>121</v>
      </c>
      <c r="CB111" s="817"/>
      <c r="CC111" s="817"/>
      <c r="CD111" s="817"/>
      <c r="CE111" s="817"/>
      <c r="CF111" s="875" t="s">
        <v>121</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5800174</v>
      </c>
      <c r="BR112" s="817"/>
      <c r="BS112" s="817"/>
      <c r="BT112" s="817"/>
      <c r="BU112" s="817"/>
      <c r="BV112" s="817">
        <v>5577652</v>
      </c>
      <c r="BW112" s="817"/>
      <c r="BX112" s="817"/>
      <c r="BY112" s="817"/>
      <c r="BZ112" s="817"/>
      <c r="CA112" s="817">
        <v>5539371</v>
      </c>
      <c r="CB112" s="817"/>
      <c r="CC112" s="817"/>
      <c r="CD112" s="817"/>
      <c r="CE112" s="817"/>
      <c r="CF112" s="875">
        <v>96.9</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15">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309419</v>
      </c>
      <c r="AB113" s="919"/>
      <c r="AC113" s="919"/>
      <c r="AD113" s="919"/>
      <c r="AE113" s="920"/>
      <c r="AF113" s="921">
        <v>298419</v>
      </c>
      <c r="AG113" s="919"/>
      <c r="AH113" s="919"/>
      <c r="AI113" s="919"/>
      <c r="AJ113" s="920"/>
      <c r="AK113" s="921">
        <v>296321</v>
      </c>
      <c r="AL113" s="919"/>
      <c r="AM113" s="919"/>
      <c r="AN113" s="919"/>
      <c r="AO113" s="920"/>
      <c r="AP113" s="922">
        <v>5.2</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147651</v>
      </c>
      <c r="BR113" s="817"/>
      <c r="BS113" s="817"/>
      <c r="BT113" s="817"/>
      <c r="BU113" s="817"/>
      <c r="BV113" s="817">
        <v>151745</v>
      </c>
      <c r="BW113" s="817"/>
      <c r="BX113" s="817"/>
      <c r="BY113" s="817"/>
      <c r="BZ113" s="817"/>
      <c r="CA113" s="817">
        <v>506298</v>
      </c>
      <c r="CB113" s="817"/>
      <c r="CC113" s="817"/>
      <c r="CD113" s="817"/>
      <c r="CE113" s="817"/>
      <c r="CF113" s="875">
        <v>8.9</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121</v>
      </c>
      <c r="AB114" s="780"/>
      <c r="AC114" s="780"/>
      <c r="AD114" s="780"/>
      <c r="AE114" s="781"/>
      <c r="AF114" s="782">
        <v>810</v>
      </c>
      <c r="AG114" s="780"/>
      <c r="AH114" s="780"/>
      <c r="AI114" s="780"/>
      <c r="AJ114" s="781"/>
      <c r="AK114" s="782">
        <v>1940</v>
      </c>
      <c r="AL114" s="780"/>
      <c r="AM114" s="780"/>
      <c r="AN114" s="780"/>
      <c r="AO114" s="781"/>
      <c r="AP114" s="824">
        <v>0</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800937</v>
      </c>
      <c r="BR114" s="817"/>
      <c r="BS114" s="817"/>
      <c r="BT114" s="817"/>
      <c r="BU114" s="817"/>
      <c r="BV114" s="817">
        <v>642495</v>
      </c>
      <c r="BW114" s="817"/>
      <c r="BX114" s="817"/>
      <c r="BY114" s="817"/>
      <c r="BZ114" s="817"/>
      <c r="CA114" s="817">
        <v>607183</v>
      </c>
      <c r="CB114" s="817"/>
      <c r="CC114" s="817"/>
      <c r="CD114" s="817"/>
      <c r="CE114" s="817"/>
      <c r="CF114" s="875">
        <v>10.6</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33693</v>
      </c>
      <c r="AB115" s="919"/>
      <c r="AC115" s="919"/>
      <c r="AD115" s="919"/>
      <c r="AE115" s="920"/>
      <c r="AF115" s="921">
        <v>34538</v>
      </c>
      <c r="AG115" s="919"/>
      <c r="AH115" s="919"/>
      <c r="AI115" s="919"/>
      <c r="AJ115" s="920"/>
      <c r="AK115" s="921">
        <v>22521</v>
      </c>
      <c r="AL115" s="919"/>
      <c r="AM115" s="919"/>
      <c r="AN115" s="919"/>
      <c r="AO115" s="920"/>
      <c r="AP115" s="922">
        <v>0.4</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121</v>
      </c>
      <c r="BR115" s="817"/>
      <c r="BS115" s="817"/>
      <c r="BT115" s="817"/>
      <c r="BU115" s="817"/>
      <c r="BV115" s="817" t="s">
        <v>121</v>
      </c>
      <c r="BW115" s="817"/>
      <c r="BX115" s="817"/>
      <c r="BY115" s="817"/>
      <c r="BZ115" s="817"/>
      <c r="CA115" s="817" t="s">
        <v>121</v>
      </c>
      <c r="CB115" s="817"/>
      <c r="CC115" s="817"/>
      <c r="CD115" s="817"/>
      <c r="CE115" s="817"/>
      <c r="CF115" s="875" t="s">
        <v>121</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121</v>
      </c>
      <c r="AB116" s="780"/>
      <c r="AC116" s="780"/>
      <c r="AD116" s="780"/>
      <c r="AE116" s="781"/>
      <c r="AF116" s="782" t="s">
        <v>121</v>
      </c>
      <c r="AG116" s="780"/>
      <c r="AH116" s="780"/>
      <c r="AI116" s="780"/>
      <c r="AJ116" s="781"/>
      <c r="AK116" s="782" t="s">
        <v>121</v>
      </c>
      <c r="AL116" s="780"/>
      <c r="AM116" s="780"/>
      <c r="AN116" s="780"/>
      <c r="AO116" s="781"/>
      <c r="AP116" s="824" t="s">
        <v>121</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939301</v>
      </c>
      <c r="AB117" s="903"/>
      <c r="AC117" s="903"/>
      <c r="AD117" s="903"/>
      <c r="AE117" s="904"/>
      <c r="AF117" s="905">
        <v>960048</v>
      </c>
      <c r="AG117" s="903"/>
      <c r="AH117" s="903"/>
      <c r="AI117" s="903"/>
      <c r="AJ117" s="904"/>
      <c r="AK117" s="905">
        <v>970789</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294</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121</v>
      </c>
      <c r="AB119" s="889"/>
      <c r="AC119" s="889"/>
      <c r="AD119" s="889"/>
      <c r="AE119" s="890"/>
      <c r="AF119" s="891" t="s">
        <v>121</v>
      </c>
      <c r="AG119" s="889"/>
      <c r="AH119" s="889"/>
      <c r="AI119" s="889"/>
      <c r="AJ119" s="890"/>
      <c r="AK119" s="891" t="s">
        <v>121</v>
      </c>
      <c r="AL119" s="889"/>
      <c r="AM119" s="889"/>
      <c r="AN119" s="889"/>
      <c r="AO119" s="890"/>
      <c r="AP119" s="892" t="s">
        <v>121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441</v>
      </c>
      <c r="BP119" s="878"/>
      <c r="BQ119" s="879">
        <v>14130681</v>
      </c>
      <c r="BR119" s="845"/>
      <c r="BS119" s="845"/>
      <c r="BT119" s="845"/>
      <c r="BU119" s="845"/>
      <c r="BV119" s="845">
        <v>13661676</v>
      </c>
      <c r="BW119" s="845"/>
      <c r="BX119" s="845"/>
      <c r="BY119" s="845"/>
      <c r="BZ119" s="845"/>
      <c r="CA119" s="845">
        <v>14065431</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121</v>
      </c>
      <c r="DH119" s="764"/>
      <c r="DI119" s="764"/>
      <c r="DJ119" s="764"/>
      <c r="DK119" s="765"/>
      <c r="DL119" s="766" t="s">
        <v>121</v>
      </c>
      <c r="DM119" s="764"/>
      <c r="DN119" s="764"/>
      <c r="DO119" s="764"/>
      <c r="DP119" s="765"/>
      <c r="DQ119" s="766" t="s">
        <v>121</v>
      </c>
      <c r="DR119" s="764"/>
      <c r="DS119" s="764"/>
      <c r="DT119" s="764"/>
      <c r="DU119" s="765"/>
      <c r="DV119" s="848" t="s">
        <v>121</v>
      </c>
      <c r="DW119" s="849"/>
      <c r="DX119" s="849"/>
      <c r="DY119" s="849"/>
      <c r="DZ119" s="850"/>
    </row>
    <row r="120" spans="1:130" s="230" customFormat="1" ht="26.25" customHeight="1" x14ac:dyDescent="0.15">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4219366</v>
      </c>
      <c r="BR120" s="842"/>
      <c r="BS120" s="842"/>
      <c r="BT120" s="842"/>
      <c r="BU120" s="842"/>
      <c r="BV120" s="842">
        <v>4593435</v>
      </c>
      <c r="BW120" s="842"/>
      <c r="BX120" s="842"/>
      <c r="BY120" s="842"/>
      <c r="BZ120" s="842"/>
      <c r="CA120" s="842">
        <v>4884947</v>
      </c>
      <c r="CB120" s="842"/>
      <c r="CC120" s="842"/>
      <c r="CD120" s="842"/>
      <c r="CE120" s="842"/>
      <c r="CF120" s="866">
        <v>85.4</v>
      </c>
      <c r="CG120" s="867"/>
      <c r="CH120" s="867"/>
      <c r="CI120" s="867"/>
      <c r="CJ120" s="867"/>
      <c r="CK120" s="868" t="s">
        <v>445</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5461358</v>
      </c>
      <c r="DH120" s="842"/>
      <c r="DI120" s="842"/>
      <c r="DJ120" s="842"/>
      <c r="DK120" s="842"/>
      <c r="DL120" s="842">
        <v>5263346</v>
      </c>
      <c r="DM120" s="842"/>
      <c r="DN120" s="842"/>
      <c r="DO120" s="842"/>
      <c r="DP120" s="842"/>
      <c r="DQ120" s="842">
        <v>5246466</v>
      </c>
      <c r="DR120" s="842"/>
      <c r="DS120" s="842"/>
      <c r="DT120" s="842"/>
      <c r="DU120" s="842"/>
      <c r="DV120" s="843">
        <v>91.7</v>
      </c>
      <c r="DW120" s="843"/>
      <c r="DX120" s="843"/>
      <c r="DY120" s="843"/>
      <c r="DZ120" s="844"/>
    </row>
    <row r="121" spans="1:130" s="230" customFormat="1" ht="26.25" customHeight="1" x14ac:dyDescent="0.15">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t="s">
        <v>121</v>
      </c>
      <c r="BR121" s="817"/>
      <c r="BS121" s="817"/>
      <c r="BT121" s="817"/>
      <c r="BU121" s="817"/>
      <c r="BV121" s="817" t="s">
        <v>121</v>
      </c>
      <c r="BW121" s="817"/>
      <c r="BX121" s="817"/>
      <c r="BY121" s="817"/>
      <c r="BZ121" s="817"/>
      <c r="CA121" s="817" t="s">
        <v>121</v>
      </c>
      <c r="CB121" s="817"/>
      <c r="CC121" s="817"/>
      <c r="CD121" s="817"/>
      <c r="CE121" s="817"/>
      <c r="CF121" s="875" t="s">
        <v>121</v>
      </c>
      <c r="CG121" s="876"/>
      <c r="CH121" s="876"/>
      <c r="CI121" s="876"/>
      <c r="CJ121" s="876"/>
      <c r="CK121" s="869"/>
      <c r="CL121" s="855"/>
      <c r="CM121" s="855"/>
      <c r="CN121" s="855"/>
      <c r="CO121" s="856"/>
      <c r="CP121" s="835" t="s">
        <v>394</v>
      </c>
      <c r="CQ121" s="836"/>
      <c r="CR121" s="836"/>
      <c r="CS121" s="836"/>
      <c r="CT121" s="836"/>
      <c r="CU121" s="836"/>
      <c r="CV121" s="836"/>
      <c r="CW121" s="836"/>
      <c r="CX121" s="836"/>
      <c r="CY121" s="836"/>
      <c r="CZ121" s="836"/>
      <c r="DA121" s="836"/>
      <c r="DB121" s="836"/>
      <c r="DC121" s="836"/>
      <c r="DD121" s="836"/>
      <c r="DE121" s="836"/>
      <c r="DF121" s="837"/>
      <c r="DG121" s="816">
        <v>336170</v>
      </c>
      <c r="DH121" s="817"/>
      <c r="DI121" s="817"/>
      <c r="DJ121" s="817"/>
      <c r="DK121" s="817"/>
      <c r="DL121" s="817">
        <v>311808</v>
      </c>
      <c r="DM121" s="817"/>
      <c r="DN121" s="817"/>
      <c r="DO121" s="817"/>
      <c r="DP121" s="817"/>
      <c r="DQ121" s="817">
        <v>290568</v>
      </c>
      <c r="DR121" s="817"/>
      <c r="DS121" s="817"/>
      <c r="DT121" s="817"/>
      <c r="DU121" s="817"/>
      <c r="DV121" s="794">
        <v>5.0999999999999996</v>
      </c>
      <c r="DW121" s="794"/>
      <c r="DX121" s="794"/>
      <c r="DY121" s="794"/>
      <c r="DZ121" s="795"/>
    </row>
    <row r="122" spans="1:130" s="230" customFormat="1" ht="26.25" customHeight="1" x14ac:dyDescent="0.15">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7920077</v>
      </c>
      <c r="BR122" s="845"/>
      <c r="BS122" s="845"/>
      <c r="BT122" s="845"/>
      <c r="BU122" s="845"/>
      <c r="BV122" s="845">
        <v>7770214</v>
      </c>
      <c r="BW122" s="845"/>
      <c r="BX122" s="845"/>
      <c r="BY122" s="845"/>
      <c r="BZ122" s="845"/>
      <c r="CA122" s="845">
        <v>7731705</v>
      </c>
      <c r="CB122" s="845"/>
      <c r="CC122" s="845"/>
      <c r="CD122" s="845"/>
      <c r="CE122" s="845"/>
      <c r="CF122" s="846">
        <v>135.19999999999999</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v>2646</v>
      </c>
      <c r="DH122" s="817"/>
      <c r="DI122" s="817"/>
      <c r="DJ122" s="817"/>
      <c r="DK122" s="817"/>
      <c r="DL122" s="817">
        <v>2498</v>
      </c>
      <c r="DM122" s="817"/>
      <c r="DN122" s="817"/>
      <c r="DO122" s="817"/>
      <c r="DP122" s="817"/>
      <c r="DQ122" s="817">
        <v>2337</v>
      </c>
      <c r="DR122" s="817"/>
      <c r="DS122" s="817"/>
      <c r="DT122" s="817"/>
      <c r="DU122" s="817"/>
      <c r="DV122" s="794">
        <v>0</v>
      </c>
      <c r="DW122" s="794"/>
      <c r="DX122" s="794"/>
      <c r="DY122" s="794"/>
      <c r="DZ122" s="795"/>
    </row>
    <row r="123" spans="1:130" s="230" customFormat="1" ht="26.25" customHeight="1" x14ac:dyDescent="0.15">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449</v>
      </c>
      <c r="BP123" s="878"/>
      <c r="BQ123" s="832">
        <v>12139443</v>
      </c>
      <c r="BR123" s="833"/>
      <c r="BS123" s="833"/>
      <c r="BT123" s="833"/>
      <c r="BU123" s="833"/>
      <c r="BV123" s="833">
        <v>12363649</v>
      </c>
      <c r="BW123" s="833"/>
      <c r="BX123" s="833"/>
      <c r="BY123" s="833"/>
      <c r="BZ123" s="833"/>
      <c r="CA123" s="833">
        <v>12616652</v>
      </c>
      <c r="CB123" s="833"/>
      <c r="CC123" s="833"/>
      <c r="CD123" s="833"/>
      <c r="CE123" s="833"/>
      <c r="CF123" s="748"/>
      <c r="CG123" s="749"/>
      <c r="CH123" s="749"/>
      <c r="CI123" s="749"/>
      <c r="CJ123" s="834"/>
      <c r="CK123" s="869"/>
      <c r="CL123" s="855"/>
      <c r="CM123" s="855"/>
      <c r="CN123" s="855"/>
      <c r="CO123" s="856"/>
      <c r="CP123" s="835"/>
      <c r="CQ123" s="836"/>
      <c r="CR123" s="836"/>
      <c r="CS123" s="836"/>
      <c r="CT123" s="836"/>
      <c r="CU123" s="836"/>
      <c r="CV123" s="836"/>
      <c r="CW123" s="836"/>
      <c r="CX123" s="836"/>
      <c r="CY123" s="836"/>
      <c r="CZ123" s="836"/>
      <c r="DA123" s="836"/>
      <c r="DB123" s="836"/>
      <c r="DC123" s="836"/>
      <c r="DD123" s="836"/>
      <c r="DE123" s="836"/>
      <c r="DF123" s="837"/>
      <c r="DG123" s="779"/>
      <c r="DH123" s="780"/>
      <c r="DI123" s="780"/>
      <c r="DJ123" s="780"/>
      <c r="DK123" s="781"/>
      <c r="DL123" s="782"/>
      <c r="DM123" s="780"/>
      <c r="DN123" s="780"/>
      <c r="DO123" s="780"/>
      <c r="DP123" s="781"/>
      <c r="DQ123" s="782"/>
      <c r="DR123" s="780"/>
      <c r="DS123" s="780"/>
      <c r="DT123" s="780"/>
      <c r="DU123" s="781"/>
      <c r="DV123" s="824"/>
      <c r="DW123" s="825"/>
      <c r="DX123" s="825"/>
      <c r="DY123" s="825"/>
      <c r="DZ123" s="826"/>
    </row>
    <row r="124" spans="1:130" s="230" customFormat="1" ht="26.25" customHeight="1" thickBot="1" x14ac:dyDescent="0.2">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34.4</v>
      </c>
      <c r="BR124" s="831"/>
      <c r="BS124" s="831"/>
      <c r="BT124" s="831"/>
      <c r="BU124" s="831"/>
      <c r="BV124" s="831">
        <v>23.5</v>
      </c>
      <c r="BW124" s="831"/>
      <c r="BX124" s="831"/>
      <c r="BY124" s="831"/>
      <c r="BZ124" s="831"/>
      <c r="CA124" s="831">
        <v>25.3</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121</v>
      </c>
      <c r="AB126" s="780"/>
      <c r="AC126" s="780"/>
      <c r="AD126" s="780"/>
      <c r="AE126" s="781"/>
      <c r="AF126" s="782" t="s">
        <v>121</v>
      </c>
      <c r="AG126" s="780"/>
      <c r="AH126" s="780"/>
      <c r="AI126" s="780"/>
      <c r="AJ126" s="781"/>
      <c r="AK126" s="782" t="s">
        <v>121</v>
      </c>
      <c r="AL126" s="780"/>
      <c r="AM126" s="780"/>
      <c r="AN126" s="780"/>
      <c r="AO126" s="781"/>
      <c r="AP126" s="824" t="s">
        <v>121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121</v>
      </c>
      <c r="DH126" s="817"/>
      <c r="DI126" s="817"/>
      <c r="DJ126" s="817"/>
      <c r="DK126" s="817"/>
      <c r="DL126" s="817" t="s">
        <v>121</v>
      </c>
      <c r="DM126" s="817"/>
      <c r="DN126" s="817"/>
      <c r="DO126" s="817"/>
      <c r="DP126" s="817"/>
      <c r="DQ126" s="817" t="s">
        <v>121</v>
      </c>
      <c r="DR126" s="817"/>
      <c r="DS126" s="817"/>
      <c r="DT126" s="817"/>
      <c r="DU126" s="817"/>
      <c r="DV126" s="794" t="s">
        <v>121</v>
      </c>
      <c r="DW126" s="794"/>
      <c r="DX126" s="794"/>
      <c r="DY126" s="794"/>
      <c r="DZ126" s="795"/>
    </row>
    <row r="127" spans="1:130" s="230" customFormat="1" ht="26.25" customHeight="1" x14ac:dyDescent="0.15">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33693</v>
      </c>
      <c r="AB127" s="780"/>
      <c r="AC127" s="780"/>
      <c r="AD127" s="780"/>
      <c r="AE127" s="781"/>
      <c r="AF127" s="782">
        <v>34538</v>
      </c>
      <c r="AG127" s="780"/>
      <c r="AH127" s="780"/>
      <c r="AI127" s="780"/>
      <c r="AJ127" s="781"/>
      <c r="AK127" s="782">
        <v>22521</v>
      </c>
      <c r="AL127" s="780"/>
      <c r="AM127" s="780"/>
      <c r="AN127" s="780"/>
      <c r="AO127" s="781"/>
      <c r="AP127" s="824">
        <v>0.4</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t="s">
        <v>121</v>
      </c>
      <c r="AB128" s="801"/>
      <c r="AC128" s="801"/>
      <c r="AD128" s="801"/>
      <c r="AE128" s="802"/>
      <c r="AF128" s="803">
        <v>296</v>
      </c>
      <c r="AG128" s="801"/>
      <c r="AH128" s="801"/>
      <c r="AI128" s="801"/>
      <c r="AJ128" s="802"/>
      <c r="AK128" s="803">
        <v>296</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121</v>
      </c>
      <c r="BG128" s="787"/>
      <c r="BH128" s="787"/>
      <c r="BI128" s="787"/>
      <c r="BJ128" s="787"/>
      <c r="BK128" s="787"/>
      <c r="BL128" s="810"/>
      <c r="BM128" s="786">
        <v>14.3</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6364765</v>
      </c>
      <c r="AB129" s="780"/>
      <c r="AC129" s="780"/>
      <c r="AD129" s="780"/>
      <c r="AE129" s="781"/>
      <c r="AF129" s="782">
        <v>6089921</v>
      </c>
      <c r="AG129" s="780"/>
      <c r="AH129" s="780"/>
      <c r="AI129" s="780"/>
      <c r="AJ129" s="781"/>
      <c r="AK129" s="782">
        <v>6318026</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121</v>
      </c>
      <c r="BG129" s="771"/>
      <c r="BH129" s="771"/>
      <c r="BI129" s="771"/>
      <c r="BJ129" s="771"/>
      <c r="BK129" s="771"/>
      <c r="BL129" s="772"/>
      <c r="BM129" s="770">
        <v>19.3</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583563</v>
      </c>
      <c r="AB130" s="780"/>
      <c r="AC130" s="780"/>
      <c r="AD130" s="780"/>
      <c r="AE130" s="781"/>
      <c r="AF130" s="782">
        <v>580044</v>
      </c>
      <c r="AG130" s="780"/>
      <c r="AH130" s="780"/>
      <c r="AI130" s="780"/>
      <c r="AJ130" s="781"/>
      <c r="AK130" s="782">
        <v>598541</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6.5</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5781202</v>
      </c>
      <c r="AB131" s="764"/>
      <c r="AC131" s="764"/>
      <c r="AD131" s="764"/>
      <c r="AE131" s="765"/>
      <c r="AF131" s="766">
        <v>5509877</v>
      </c>
      <c r="AG131" s="764"/>
      <c r="AH131" s="764"/>
      <c r="AI131" s="764"/>
      <c r="AJ131" s="765"/>
      <c r="AK131" s="766">
        <v>5719485</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v>25.3</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6.153357035</v>
      </c>
      <c r="AB132" s="745"/>
      <c r="AC132" s="745"/>
      <c r="AD132" s="745"/>
      <c r="AE132" s="746"/>
      <c r="AF132" s="747">
        <v>6.8914061059999998</v>
      </c>
      <c r="AG132" s="745"/>
      <c r="AH132" s="745"/>
      <c r="AI132" s="745"/>
      <c r="AJ132" s="746"/>
      <c r="AK132" s="747">
        <v>6.5032428619999996</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7</v>
      </c>
      <c r="AB133" s="724"/>
      <c r="AC133" s="724"/>
      <c r="AD133" s="724"/>
      <c r="AE133" s="725"/>
      <c r="AF133" s="723">
        <v>6.9</v>
      </c>
      <c r="AG133" s="724"/>
      <c r="AH133" s="724"/>
      <c r="AI133" s="724"/>
      <c r="AJ133" s="725"/>
      <c r="AK133" s="723">
        <v>6.5</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1VUsv3s6xr3UhDkT6X8qdy8CzXo4AAIpQLoFglrH5Z1O84AfqS2lDFQXwZGNy7RddcDIu9hW7iyhnwm2SO7spg==" saltValue="d6tpqs7tJ8/siFmJiYQbt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lvq9isWSAmKHbTA+mFK8EYLwRnwXwi7Y1Ipnx+t1Rr5bsXM8JnK2Dx9NQ1iJCh3Cx0SzCX9g0u1ho2emfZHo+A==" saltValue="C+3o/WwbVznWAFwMC5BVS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7cRi0OyQCBVrmV9ZOratTgBwN1l6MMIqTJ8VOneQrzp3pNDbPkWw7YvC3XhI0F322IdF8yzoPZhOwJ9eOER/zw==" saltValue="BhnYs76Ogg8PPs1+iYm8Ag=="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1370588</v>
      </c>
      <c r="AP9" s="281">
        <v>46778</v>
      </c>
      <c r="AQ9" s="282">
        <v>67248</v>
      </c>
      <c r="AR9" s="283">
        <v>-30.4</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252707</v>
      </c>
      <c r="AP10" s="284">
        <v>8625</v>
      </c>
      <c r="AQ10" s="285">
        <v>9038</v>
      </c>
      <c r="AR10" s="286">
        <v>-4.5999999999999996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t="s">
        <v>486</v>
      </c>
      <c r="AP11" s="284" t="s">
        <v>486</v>
      </c>
      <c r="AQ11" s="285">
        <v>320</v>
      </c>
      <c r="AR11" s="286" t="s">
        <v>486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486</v>
      </c>
      <c r="AP12" s="284" t="s">
        <v>486</v>
      </c>
      <c r="AQ12" s="285">
        <v>22</v>
      </c>
      <c r="AR12" s="286" t="s">
        <v>486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v>30792</v>
      </c>
      <c r="AP13" s="284">
        <v>1051</v>
      </c>
      <c r="AQ13" s="285">
        <v>2764</v>
      </c>
      <c r="AR13" s="286">
        <v>-62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v>33385</v>
      </c>
      <c r="AP14" s="284">
        <v>1139</v>
      </c>
      <c r="AQ14" s="285">
        <v>1165</v>
      </c>
      <c r="AR14" s="286">
        <v>-2.2000000000000002</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-75589</v>
      </c>
      <c r="AP15" s="284">
        <v>-2580</v>
      </c>
      <c r="AQ15" s="285">
        <v>-3941</v>
      </c>
      <c r="AR15" s="286">
        <v>-34.5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1611883</v>
      </c>
      <c r="AP16" s="284">
        <v>55013</v>
      </c>
      <c r="AQ16" s="285">
        <v>76616</v>
      </c>
      <c r="AR16" s="286">
        <v>-28.2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4.8499999999999996</v>
      </c>
      <c r="AP21" s="298">
        <v>6.73</v>
      </c>
      <c r="AQ21" s="299">
        <v>-1.88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97.3</v>
      </c>
      <c r="AP22" s="303">
        <v>96.9</v>
      </c>
      <c r="AQ22" s="304">
        <v>0.4</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650007</v>
      </c>
      <c r="AP32" s="312">
        <v>22185</v>
      </c>
      <c r="AQ32" s="313">
        <v>33390</v>
      </c>
      <c r="AR32" s="314">
        <v>-33.6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486</v>
      </c>
      <c r="AP33" s="312" t="s">
        <v>486</v>
      </c>
      <c r="AQ33" s="313" t="s">
        <v>486</v>
      </c>
      <c r="AR33" s="314" t="s">
        <v>486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486</v>
      </c>
      <c r="AP34" s="312" t="s">
        <v>486</v>
      </c>
      <c r="AQ34" s="313" t="s">
        <v>486</v>
      </c>
      <c r="AR34" s="314" t="s">
        <v>486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296321</v>
      </c>
      <c r="AP35" s="312">
        <v>10113</v>
      </c>
      <c r="AQ35" s="313">
        <v>8851</v>
      </c>
      <c r="AR35" s="314">
        <v>14.3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1940</v>
      </c>
      <c r="AP36" s="312">
        <v>66</v>
      </c>
      <c r="AQ36" s="313">
        <v>2033</v>
      </c>
      <c r="AR36" s="314">
        <v>-96.8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v>22521</v>
      </c>
      <c r="AP37" s="312">
        <v>769</v>
      </c>
      <c r="AQ37" s="313">
        <v>640</v>
      </c>
      <c r="AR37" s="314">
        <v>20.2</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486</v>
      </c>
      <c r="AP38" s="315" t="s">
        <v>486</v>
      </c>
      <c r="AQ38" s="316">
        <v>1</v>
      </c>
      <c r="AR38" s="304" t="s">
        <v>486</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v>-296</v>
      </c>
      <c r="AP39" s="312">
        <v>-10</v>
      </c>
      <c r="AQ39" s="313">
        <v>-3025</v>
      </c>
      <c r="AR39" s="314">
        <v>-99.7</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-598541</v>
      </c>
      <c r="AP40" s="312">
        <v>-20428</v>
      </c>
      <c r="AQ40" s="313">
        <v>-26876</v>
      </c>
      <c r="AR40" s="314">
        <v>-24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371952</v>
      </c>
      <c r="AP41" s="312">
        <v>12695</v>
      </c>
      <c r="AQ41" s="313">
        <v>15015</v>
      </c>
      <c r="AR41" s="314">
        <v>-15.5</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1373087</v>
      </c>
      <c r="AN51" s="334">
        <v>47779</v>
      </c>
      <c r="AO51" s="335">
        <v>158.30000000000001</v>
      </c>
      <c r="AP51" s="336">
        <v>51264</v>
      </c>
      <c r="AQ51" s="337">
        <v>8.1999999999999993</v>
      </c>
      <c r="AR51" s="338">
        <v>150.1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875458</v>
      </c>
      <c r="AN52" s="342">
        <v>30463</v>
      </c>
      <c r="AO52" s="343">
        <v>176.6</v>
      </c>
      <c r="AP52" s="344">
        <v>26040</v>
      </c>
      <c r="AQ52" s="345">
        <v>4.5</v>
      </c>
      <c r="AR52" s="346">
        <v>172.1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993281</v>
      </c>
      <c r="AN53" s="334">
        <v>34347</v>
      </c>
      <c r="AO53" s="335">
        <v>-28.1</v>
      </c>
      <c r="AP53" s="336">
        <v>52068</v>
      </c>
      <c r="AQ53" s="337">
        <v>1.6</v>
      </c>
      <c r="AR53" s="338">
        <v>-29.7</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458691</v>
      </c>
      <c r="AN54" s="342">
        <v>15861</v>
      </c>
      <c r="AO54" s="343">
        <v>-47.9</v>
      </c>
      <c r="AP54" s="344">
        <v>26936</v>
      </c>
      <c r="AQ54" s="345">
        <v>3.4</v>
      </c>
      <c r="AR54" s="346">
        <v>-51.3</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545253</v>
      </c>
      <c r="AN55" s="334">
        <v>18773</v>
      </c>
      <c r="AO55" s="335">
        <v>-45.3</v>
      </c>
      <c r="AP55" s="336">
        <v>47161</v>
      </c>
      <c r="AQ55" s="337">
        <v>-9.4</v>
      </c>
      <c r="AR55" s="338">
        <v>-35.9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491407</v>
      </c>
      <c r="AN56" s="342">
        <v>16919</v>
      </c>
      <c r="AO56" s="343">
        <v>6.7</v>
      </c>
      <c r="AP56" s="344">
        <v>24595</v>
      </c>
      <c r="AQ56" s="345">
        <v>-8.6999999999999993</v>
      </c>
      <c r="AR56" s="346">
        <v>15.4</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794740</v>
      </c>
      <c r="AN57" s="334">
        <v>27152</v>
      </c>
      <c r="AO57" s="335">
        <v>44.6</v>
      </c>
      <c r="AP57" s="336">
        <v>43423</v>
      </c>
      <c r="AQ57" s="337">
        <v>-7.9</v>
      </c>
      <c r="AR57" s="338">
        <v>52.5</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767340</v>
      </c>
      <c r="AN58" s="342">
        <v>26216</v>
      </c>
      <c r="AO58" s="343">
        <v>55</v>
      </c>
      <c r="AP58" s="344">
        <v>22207</v>
      </c>
      <c r="AQ58" s="345">
        <v>-9.6999999999999993</v>
      </c>
      <c r="AR58" s="346">
        <v>64.7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1341365</v>
      </c>
      <c r="AN59" s="334">
        <v>45780</v>
      </c>
      <c r="AO59" s="335">
        <v>68.599999999999994</v>
      </c>
      <c r="AP59" s="336">
        <v>45265</v>
      </c>
      <c r="AQ59" s="337">
        <v>4.2</v>
      </c>
      <c r="AR59" s="338">
        <v>64.400000000000006</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1010646</v>
      </c>
      <c r="AN60" s="342">
        <v>34493</v>
      </c>
      <c r="AO60" s="343">
        <v>31.6</v>
      </c>
      <c r="AP60" s="344">
        <v>22600</v>
      </c>
      <c r="AQ60" s="345">
        <v>1.8</v>
      </c>
      <c r="AR60" s="346">
        <v>29.8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1009545</v>
      </c>
      <c r="AN61" s="349">
        <v>34766</v>
      </c>
      <c r="AO61" s="350">
        <v>39.6</v>
      </c>
      <c r="AP61" s="351">
        <v>47836</v>
      </c>
      <c r="AQ61" s="352">
        <v>-0.7</v>
      </c>
      <c r="AR61" s="338">
        <v>40.299999999999997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720708</v>
      </c>
      <c r="AN62" s="342">
        <v>24790</v>
      </c>
      <c r="AO62" s="343">
        <v>44.4</v>
      </c>
      <c r="AP62" s="344">
        <v>24476</v>
      </c>
      <c r="AQ62" s="345">
        <v>-1.7</v>
      </c>
      <c r="AR62" s="346">
        <v>46.1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pDm//0ltWhxgFZT9692C2AxVbOz8BH+b2tEylyTw4NhYTzZzjNWhTCJo/OAYcdiJxgjuuDQqbXBCrVd+F73FCQ==" saltValue="lS8ExaE26FpXGdyMUvfTg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475</v>
      </c>
    </row>
    <row r="120" spans="125:125" ht="13.5" hidden="1" customHeight="1" x14ac:dyDescent="0.15"/>
    <row r="121" spans="125:125" ht="13.5" hidden="1" customHeight="1" x14ac:dyDescent="0.15">
      <c r="DU121" s="259"/>
    </row>
  </sheetData>
  <sheetProtection algorithmName="SHA-512" hashValue="PImOMQPjLRIwEDMC0XE7p8yNd5hQ90yrG/0rxqkEmC190q1r8XxYFEV+/h718n1CW4q/lyRHDy7j0ThtL1XQuw==" saltValue="hWIzCON73o02ea+SCoXMB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475</v>
      </c>
    </row>
  </sheetData>
  <sheetProtection algorithmName="SHA-512" hashValue="o+TkqyBobJlwoygfPdEXLfr6ENYRjpTKgy+gjQXAjZoEcoTjLHMac+zSkK1L8S7T/XHrU2+xSjl10jRe3Vj42g==" saltValue="egIS91s1vc9tRR0va4pJ5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39" t="s">
        <v>3</v>
      </c>
      <c r="D47" s="1139"/>
      <c r="E47" s="1140"/>
      <c r="F47" s="11">
        <v>45.49</v>
      </c>
      <c r="G47" s="12">
        <v>43.2</v>
      </c>
      <c r="H47" s="12">
        <v>49.43</v>
      </c>
      <c r="I47" s="12">
        <v>42.64</v>
      </c>
      <c r="J47" s="13">
        <v>42.74</v>
      </c>
    </row>
    <row r="48" spans="2:10" ht="57.75" customHeight="1" x14ac:dyDescent="0.15">
      <c r="B48" s="14"/>
      <c r="C48" s="1141" t="s">
        <v>4</v>
      </c>
      <c r="D48" s="1141"/>
      <c r="E48" s="1142"/>
      <c r="F48" s="15">
        <v>7.31</v>
      </c>
      <c r="G48" s="16">
        <v>7.08</v>
      </c>
      <c r="H48" s="16">
        <v>6</v>
      </c>
      <c r="I48" s="16">
        <v>6.06</v>
      </c>
      <c r="J48" s="17">
        <v>4.5599999999999996</v>
      </c>
    </row>
    <row r="49" spans="2:10" ht="57.75" customHeight="1" thickBot="1" x14ac:dyDescent="0.2">
      <c r="B49" s="18"/>
      <c r="C49" s="1143" t="s">
        <v>5</v>
      </c>
      <c r="D49" s="1143"/>
      <c r="E49" s="1144"/>
      <c r="F49" s="19">
        <v>0.84</v>
      </c>
      <c r="G49" s="20">
        <v>0.04</v>
      </c>
      <c r="H49" s="20">
        <v>8.99</v>
      </c>
      <c r="I49" s="20" t="s">
        <v>530</v>
      </c>
      <c r="J49" s="21">
        <v>0.36</v>
      </c>
    </row>
    <row r="50" spans="2:10" x14ac:dyDescent="0.15"/>
  </sheetData>
  <sheetProtection algorithmName="SHA-512" hashValue="obW1XTTkwmLo3lVym0UgrnvXAIJrs0VabJwcTLULIxj7Jh81Lm4K+K7OX7q5AFCYfql3cRjYkMNdTjkeUQi/qw==" saltValue="okzDqZhHIP9djBm/rY1Lt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51" t="s">
        <v>531</v>
      </c>
      <c r="D34" s="1151"/>
      <c r="E34" s="1152"/>
      <c r="F34" s="32">
        <v>8.6999999999999993</v>
      </c>
      <c r="G34" s="33">
        <v>10.039999999999999</v>
      </c>
      <c r="H34" s="33">
        <v>10.33</v>
      </c>
      <c r="I34" s="33">
        <v>11.2</v>
      </c>
      <c r="J34" s="34">
        <v>12.01</v>
      </c>
      <c r="K34" s="22"/>
      <c r="L34" s="22"/>
      <c r="M34" s="22"/>
      <c r="N34" s="22"/>
      <c r="O34" s="22"/>
      <c r="P34" s="22"/>
    </row>
    <row r="35" spans="1:16" ht="39" customHeight="1" x14ac:dyDescent="0.15">
      <c r="A35" s="22"/>
      <c r="B35" s="35"/>
      <c r="C35" s="1145" t="s">
        <v>532</v>
      </c>
      <c r="D35" s="1146"/>
      <c r="E35" s="1147"/>
      <c r="F35" s="36">
        <v>7.31</v>
      </c>
      <c r="G35" s="37">
        <v>7.08</v>
      </c>
      <c r="H35" s="37">
        <v>6</v>
      </c>
      <c r="I35" s="37">
        <v>6.05</v>
      </c>
      <c r="J35" s="38">
        <v>4.55</v>
      </c>
      <c r="K35" s="22"/>
      <c r="L35" s="22"/>
      <c r="M35" s="22"/>
      <c r="N35" s="22"/>
      <c r="O35" s="22"/>
      <c r="P35" s="22"/>
    </row>
    <row r="36" spans="1:16" ht="39" customHeight="1" x14ac:dyDescent="0.15">
      <c r="A36" s="22"/>
      <c r="B36" s="35"/>
      <c r="C36" s="1145" t="s">
        <v>533</v>
      </c>
      <c r="D36" s="1146"/>
      <c r="E36" s="1147"/>
      <c r="F36" s="36">
        <v>0.12</v>
      </c>
      <c r="G36" s="37">
        <v>0.11</v>
      </c>
      <c r="H36" s="37">
        <v>0.1</v>
      </c>
      <c r="I36" s="37">
        <v>0.11</v>
      </c>
      <c r="J36" s="38">
        <v>1.39</v>
      </c>
      <c r="K36" s="22"/>
      <c r="L36" s="22"/>
      <c r="M36" s="22"/>
      <c r="N36" s="22"/>
      <c r="O36" s="22"/>
      <c r="P36" s="22"/>
    </row>
    <row r="37" spans="1:16" ht="39" customHeight="1" x14ac:dyDescent="0.15">
      <c r="A37" s="22"/>
      <c r="B37" s="35"/>
      <c r="C37" s="1145" t="s">
        <v>534</v>
      </c>
      <c r="D37" s="1146"/>
      <c r="E37" s="1147"/>
      <c r="F37" s="36">
        <v>0.32</v>
      </c>
      <c r="G37" s="37">
        <v>0.3</v>
      </c>
      <c r="H37" s="37">
        <v>0.35</v>
      </c>
      <c r="I37" s="37">
        <v>0.44</v>
      </c>
      <c r="J37" s="38">
        <v>0.49</v>
      </c>
      <c r="K37" s="22"/>
      <c r="L37" s="22"/>
      <c r="M37" s="22"/>
      <c r="N37" s="22"/>
      <c r="O37" s="22"/>
      <c r="P37" s="22"/>
    </row>
    <row r="38" spans="1:16" ht="39" customHeight="1" x14ac:dyDescent="0.15">
      <c r="A38" s="22"/>
      <c r="B38" s="35"/>
      <c r="C38" s="1145" t="s">
        <v>535</v>
      </c>
      <c r="D38" s="1146"/>
      <c r="E38" s="1147"/>
      <c r="F38" s="36">
        <v>0.06</v>
      </c>
      <c r="G38" s="37">
        <v>0.05</v>
      </c>
      <c r="H38" s="37">
        <v>0.04</v>
      </c>
      <c r="I38" s="37">
        <v>0.05</v>
      </c>
      <c r="J38" s="38">
        <v>0.25</v>
      </c>
      <c r="K38" s="22"/>
      <c r="L38" s="22"/>
      <c r="M38" s="22"/>
      <c r="N38" s="22"/>
      <c r="O38" s="22"/>
      <c r="P38" s="22"/>
    </row>
    <row r="39" spans="1:16" ht="39" customHeight="1" x14ac:dyDescent="0.15">
      <c r="A39" s="22"/>
      <c r="B39" s="35"/>
      <c r="C39" s="1145" t="s">
        <v>536</v>
      </c>
      <c r="D39" s="1146"/>
      <c r="E39" s="1147"/>
      <c r="F39" s="36">
        <v>1.18</v>
      </c>
      <c r="G39" s="37">
        <v>0.11</v>
      </c>
      <c r="H39" s="37">
        <v>0.06</v>
      </c>
      <c r="I39" s="37">
        <v>0.11</v>
      </c>
      <c r="J39" s="38">
        <v>0.04</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537</v>
      </c>
      <c r="D42" s="1146"/>
      <c r="E42" s="1147"/>
      <c r="F42" s="36" t="s">
        <v>486</v>
      </c>
      <c r="G42" s="37" t="s">
        <v>486</v>
      </c>
      <c r="H42" s="37" t="s">
        <v>486</v>
      </c>
      <c r="I42" s="37" t="s">
        <v>486</v>
      </c>
      <c r="J42" s="38" t="s">
        <v>486</v>
      </c>
      <c r="K42" s="22"/>
      <c r="L42" s="22"/>
      <c r="M42" s="22"/>
      <c r="N42" s="22"/>
      <c r="O42" s="22"/>
      <c r="P42" s="22"/>
    </row>
    <row r="43" spans="1:16" ht="39" customHeight="1" thickBot="1" x14ac:dyDescent="0.2">
      <c r="A43" s="22"/>
      <c r="B43" s="40"/>
      <c r="C43" s="1148" t="s">
        <v>538</v>
      </c>
      <c r="D43" s="1149"/>
      <c r="E43" s="1150"/>
      <c r="F43" s="41" t="s">
        <v>486</v>
      </c>
      <c r="G43" s="42" t="s">
        <v>486</v>
      </c>
      <c r="H43" s="42" t="s">
        <v>486</v>
      </c>
      <c r="I43" s="42" t="s">
        <v>486</v>
      </c>
      <c r="J43" s="43" t="s">
        <v>486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Yj1HtMJFEwhCPKXe8qN/G6eEOYyWZKwr3sXYucSRlz4xgBuB0vXgfAqFXVuoAGIcrIiO1a55TiKaLwr0iannGQ==" saltValue="tjkxmRJp8O6cJ9wXoCbI9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559</v>
      </c>
      <c r="L45" s="60">
        <v>608</v>
      </c>
      <c r="M45" s="60">
        <v>596</v>
      </c>
      <c r="N45" s="60">
        <v>626</v>
      </c>
      <c r="O45" s="61">
        <v>650</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486</v>
      </c>
      <c r="L47" s="64" t="s">
        <v>486</v>
      </c>
      <c r="M47" s="64" t="s">
        <v>486</v>
      </c>
      <c r="N47" s="64" t="s">
        <v>486</v>
      </c>
      <c r="O47" s="65" t="s">
        <v>486</v>
      </c>
      <c r="P47" s="48"/>
      <c r="Q47" s="48"/>
      <c r="R47" s="48"/>
      <c r="S47" s="48"/>
      <c r="T47" s="48"/>
      <c r="U47" s="48"/>
    </row>
    <row r="48" spans="1:21" ht="30.75" customHeight="1" x14ac:dyDescent="0.15">
      <c r="A48" s="48"/>
      <c r="B48" s="1178"/>
      <c r="C48" s="1179"/>
      <c r="D48" s="62"/>
      <c r="E48" s="1155" t="s">
        <v>13</v>
      </c>
      <c r="F48" s="1155"/>
      <c r="G48" s="1155"/>
      <c r="H48" s="1155"/>
      <c r="I48" s="1155"/>
      <c r="J48" s="1156"/>
      <c r="K48" s="63">
        <v>327</v>
      </c>
      <c r="L48" s="64">
        <v>333</v>
      </c>
      <c r="M48" s="64">
        <v>309</v>
      </c>
      <c r="N48" s="64">
        <v>298</v>
      </c>
      <c r="O48" s="65">
        <v>296</v>
      </c>
      <c r="P48" s="48"/>
      <c r="Q48" s="48"/>
      <c r="R48" s="48"/>
      <c r="S48" s="48"/>
      <c r="T48" s="48"/>
      <c r="U48" s="48"/>
    </row>
    <row r="49" spans="1:21" ht="30.75" customHeight="1" x14ac:dyDescent="0.15">
      <c r="A49" s="48"/>
      <c r="B49" s="1178"/>
      <c r="C49" s="1179"/>
      <c r="D49" s="62"/>
      <c r="E49" s="1155" t="s">
        <v>14</v>
      </c>
      <c r="F49" s="1155"/>
      <c r="G49" s="1155"/>
      <c r="H49" s="1155"/>
      <c r="I49" s="1155"/>
      <c r="J49" s="1156"/>
      <c r="K49" s="63" t="s">
        <v>486</v>
      </c>
      <c r="L49" s="64" t="s">
        <v>486</v>
      </c>
      <c r="M49" s="64" t="s">
        <v>486</v>
      </c>
      <c r="N49" s="64">
        <v>1</v>
      </c>
      <c r="O49" s="65">
        <v>2</v>
      </c>
      <c r="P49" s="48"/>
      <c r="Q49" s="48"/>
      <c r="R49" s="48"/>
      <c r="S49" s="48"/>
      <c r="T49" s="48"/>
      <c r="U49" s="48"/>
    </row>
    <row r="50" spans="1:21" ht="30.75" customHeight="1" x14ac:dyDescent="0.15">
      <c r="A50" s="48"/>
      <c r="B50" s="1178"/>
      <c r="C50" s="1179"/>
      <c r="D50" s="62"/>
      <c r="E50" s="1155" t="s">
        <v>15</v>
      </c>
      <c r="F50" s="1155"/>
      <c r="G50" s="1155"/>
      <c r="H50" s="1155"/>
      <c r="I50" s="1155"/>
      <c r="J50" s="1156"/>
      <c r="K50" s="63">
        <v>47</v>
      </c>
      <c r="L50" s="64">
        <v>47</v>
      </c>
      <c r="M50" s="64">
        <v>34</v>
      </c>
      <c r="N50" s="64">
        <v>35</v>
      </c>
      <c r="O50" s="65">
        <v>23</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572</v>
      </c>
      <c r="L52" s="64">
        <v>575</v>
      </c>
      <c r="M52" s="64">
        <v>583</v>
      </c>
      <c r="N52" s="64">
        <v>580</v>
      </c>
      <c r="O52" s="65">
        <v>599</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361</v>
      </c>
      <c r="L53" s="69">
        <v>413</v>
      </c>
      <c r="M53" s="69">
        <v>356</v>
      </c>
      <c r="N53" s="69">
        <v>380</v>
      </c>
      <c r="O53" s="70">
        <v>372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AHeMcCEkD+gZbmIRoRr6YDKCJ96+YdCGdekBgxgwM2j1ZwfSiDObFnN5gpcGUphKPUxavExOvHNXVoHdFcD4YA==" saltValue="NWaYlMJuSy2+gUoDwZ+z1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525</v>
      </c>
      <c r="J40" s="103" t="s">
        <v>526</v>
      </c>
      <c r="K40" s="103" t="s">
        <v>527</v>
      </c>
      <c r="L40" s="103" t="s">
        <v>528</v>
      </c>
      <c r="M40" s="104" t="s">
        <v>529</v>
      </c>
    </row>
    <row r="41" spans="2:13" ht="27.75" customHeight="1" x14ac:dyDescent="0.15">
      <c r="B41" s="1196" t="s">
        <v>30</v>
      </c>
      <c r="C41" s="1197"/>
      <c r="D41" s="105"/>
      <c r="E41" s="1198" t="s">
        <v>31</v>
      </c>
      <c r="F41" s="1198"/>
      <c r="G41" s="1198"/>
      <c r="H41" s="1199"/>
      <c r="I41" s="355">
        <v>7331</v>
      </c>
      <c r="J41" s="356">
        <v>7301</v>
      </c>
      <c r="K41" s="356">
        <v>7382</v>
      </c>
      <c r="L41" s="356">
        <v>7290</v>
      </c>
      <c r="M41" s="357">
        <v>7413</v>
      </c>
    </row>
    <row r="42" spans="2:13" ht="27.75" customHeight="1" x14ac:dyDescent="0.15">
      <c r="B42" s="1186"/>
      <c r="C42" s="1187"/>
      <c r="D42" s="106"/>
      <c r="E42" s="1190" t="s">
        <v>32</v>
      </c>
      <c r="F42" s="1190"/>
      <c r="G42" s="1190"/>
      <c r="H42" s="1191"/>
      <c r="I42" s="358" t="s">
        <v>486</v>
      </c>
      <c r="J42" s="359" t="s">
        <v>486</v>
      </c>
      <c r="K42" s="359" t="s">
        <v>486</v>
      </c>
      <c r="L42" s="359" t="s">
        <v>486</v>
      </c>
      <c r="M42" s="360" t="s">
        <v>486</v>
      </c>
    </row>
    <row r="43" spans="2:13" ht="27.75" customHeight="1" x14ac:dyDescent="0.15">
      <c r="B43" s="1186"/>
      <c r="C43" s="1187"/>
      <c r="D43" s="106"/>
      <c r="E43" s="1190" t="s">
        <v>33</v>
      </c>
      <c r="F43" s="1190"/>
      <c r="G43" s="1190"/>
      <c r="H43" s="1191"/>
      <c r="I43" s="358">
        <v>6106</v>
      </c>
      <c r="J43" s="359">
        <v>6033</v>
      </c>
      <c r="K43" s="359">
        <v>5800</v>
      </c>
      <c r="L43" s="359">
        <v>5578</v>
      </c>
      <c r="M43" s="360">
        <v>5539</v>
      </c>
    </row>
    <row r="44" spans="2:13" ht="27.75" customHeight="1" x14ac:dyDescent="0.15">
      <c r="B44" s="1186"/>
      <c r="C44" s="1187"/>
      <c r="D44" s="106"/>
      <c r="E44" s="1190" t="s">
        <v>34</v>
      </c>
      <c r="F44" s="1190"/>
      <c r="G44" s="1190"/>
      <c r="H44" s="1191"/>
      <c r="I44" s="358">
        <v>191</v>
      </c>
      <c r="J44" s="359">
        <v>157</v>
      </c>
      <c r="K44" s="359">
        <v>148</v>
      </c>
      <c r="L44" s="359">
        <v>152</v>
      </c>
      <c r="M44" s="360">
        <v>506</v>
      </c>
    </row>
    <row r="45" spans="2:13" ht="27.75" customHeight="1" x14ac:dyDescent="0.15">
      <c r="B45" s="1186"/>
      <c r="C45" s="1187"/>
      <c r="D45" s="106"/>
      <c r="E45" s="1190" t="s">
        <v>35</v>
      </c>
      <c r="F45" s="1190"/>
      <c r="G45" s="1190"/>
      <c r="H45" s="1191"/>
      <c r="I45" s="358">
        <v>836</v>
      </c>
      <c r="J45" s="359">
        <v>837</v>
      </c>
      <c r="K45" s="359">
        <v>801</v>
      </c>
      <c r="L45" s="359">
        <v>642</v>
      </c>
      <c r="M45" s="360">
        <v>607</v>
      </c>
    </row>
    <row r="46" spans="2:13" ht="27.75" customHeight="1" x14ac:dyDescent="0.15">
      <c r="B46" s="1186"/>
      <c r="C46" s="1187"/>
      <c r="D46" s="107"/>
      <c r="E46" s="1190" t="s">
        <v>36</v>
      </c>
      <c r="F46" s="1190"/>
      <c r="G46" s="1190"/>
      <c r="H46" s="1191"/>
      <c r="I46" s="358" t="s">
        <v>486</v>
      </c>
      <c r="J46" s="359" t="s">
        <v>486</v>
      </c>
      <c r="K46" s="359" t="s">
        <v>486</v>
      </c>
      <c r="L46" s="359" t="s">
        <v>486</v>
      </c>
      <c r="M46" s="360" t="s">
        <v>486</v>
      </c>
    </row>
    <row r="47" spans="2:13" ht="27.75" customHeight="1" x14ac:dyDescent="0.15">
      <c r="B47" s="1186"/>
      <c r="C47" s="1187"/>
      <c r="D47" s="108"/>
      <c r="E47" s="1200" t="s">
        <v>37</v>
      </c>
      <c r="F47" s="1201"/>
      <c r="G47" s="1201"/>
      <c r="H47" s="1202"/>
      <c r="I47" s="358" t="s">
        <v>486</v>
      </c>
      <c r="J47" s="359" t="s">
        <v>486</v>
      </c>
      <c r="K47" s="359" t="s">
        <v>486</v>
      </c>
      <c r="L47" s="359" t="s">
        <v>486</v>
      </c>
      <c r="M47" s="360" t="s">
        <v>486</v>
      </c>
    </row>
    <row r="48" spans="2:13" ht="27.75" customHeight="1" x14ac:dyDescent="0.15">
      <c r="B48" s="1186"/>
      <c r="C48" s="1187"/>
      <c r="D48" s="106"/>
      <c r="E48" s="1190" t="s">
        <v>38</v>
      </c>
      <c r="F48" s="1190"/>
      <c r="G48" s="1190"/>
      <c r="H48" s="1191"/>
      <c r="I48" s="358" t="s">
        <v>486</v>
      </c>
      <c r="J48" s="359" t="s">
        <v>486</v>
      </c>
      <c r="K48" s="359" t="s">
        <v>486</v>
      </c>
      <c r="L48" s="359" t="s">
        <v>486</v>
      </c>
      <c r="M48" s="360" t="s">
        <v>486</v>
      </c>
    </row>
    <row r="49" spans="2:13" ht="27.75" customHeight="1" x14ac:dyDescent="0.15">
      <c r="B49" s="1188"/>
      <c r="C49" s="1189"/>
      <c r="D49" s="106"/>
      <c r="E49" s="1190" t="s">
        <v>39</v>
      </c>
      <c r="F49" s="1190"/>
      <c r="G49" s="1190"/>
      <c r="H49" s="1191"/>
      <c r="I49" s="358" t="s">
        <v>486</v>
      </c>
      <c r="J49" s="359" t="s">
        <v>486</v>
      </c>
      <c r="K49" s="359" t="s">
        <v>486</v>
      </c>
      <c r="L49" s="359" t="s">
        <v>486</v>
      </c>
      <c r="M49" s="360" t="s">
        <v>486</v>
      </c>
    </row>
    <row r="50" spans="2:13" ht="27.75" customHeight="1" x14ac:dyDescent="0.15">
      <c r="B50" s="1184" t="s">
        <v>40</v>
      </c>
      <c r="C50" s="1185"/>
      <c r="D50" s="109"/>
      <c r="E50" s="1190" t="s">
        <v>41</v>
      </c>
      <c r="F50" s="1190"/>
      <c r="G50" s="1190"/>
      <c r="H50" s="1191"/>
      <c r="I50" s="358">
        <v>2984</v>
      </c>
      <c r="J50" s="359">
        <v>3330</v>
      </c>
      <c r="K50" s="359">
        <v>4219</v>
      </c>
      <c r="L50" s="359">
        <v>4593</v>
      </c>
      <c r="M50" s="360">
        <v>4885</v>
      </c>
    </row>
    <row r="51" spans="2:13" ht="27.75" customHeight="1" x14ac:dyDescent="0.15">
      <c r="B51" s="1186"/>
      <c r="C51" s="1187"/>
      <c r="D51" s="106"/>
      <c r="E51" s="1190" t="s">
        <v>42</v>
      </c>
      <c r="F51" s="1190"/>
      <c r="G51" s="1190"/>
      <c r="H51" s="1191"/>
      <c r="I51" s="358" t="s">
        <v>486</v>
      </c>
      <c r="J51" s="359" t="s">
        <v>486</v>
      </c>
      <c r="K51" s="359" t="s">
        <v>486</v>
      </c>
      <c r="L51" s="359" t="s">
        <v>486</v>
      </c>
      <c r="M51" s="360" t="s">
        <v>486</v>
      </c>
    </row>
    <row r="52" spans="2:13" ht="27.75" customHeight="1" x14ac:dyDescent="0.15">
      <c r="B52" s="1188"/>
      <c r="C52" s="1189"/>
      <c r="D52" s="106"/>
      <c r="E52" s="1190" t="s">
        <v>43</v>
      </c>
      <c r="F52" s="1190"/>
      <c r="G52" s="1190"/>
      <c r="H52" s="1191"/>
      <c r="I52" s="358">
        <v>8417</v>
      </c>
      <c r="J52" s="359">
        <v>8319</v>
      </c>
      <c r="K52" s="359">
        <v>7920</v>
      </c>
      <c r="L52" s="359">
        <v>7770</v>
      </c>
      <c r="M52" s="360">
        <v>7732</v>
      </c>
    </row>
    <row r="53" spans="2:13" ht="27.75" customHeight="1" thickBot="1" x14ac:dyDescent="0.2">
      <c r="B53" s="1192" t="s">
        <v>19</v>
      </c>
      <c r="C53" s="1193"/>
      <c r="D53" s="110"/>
      <c r="E53" s="1194" t="s">
        <v>44</v>
      </c>
      <c r="F53" s="1194"/>
      <c r="G53" s="1194"/>
      <c r="H53" s="1195"/>
      <c r="I53" s="361">
        <v>3063</v>
      </c>
      <c r="J53" s="362">
        <v>2678</v>
      </c>
      <c r="K53" s="362">
        <v>1991</v>
      </c>
      <c r="L53" s="362">
        <v>1298</v>
      </c>
      <c r="M53" s="363">
        <v>1449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WYif2GvQcYnpkgkHJgWTrY4o6JfnGcsdoi95Bh/rHz/tAU9GMoNeYv0Rkx3EcWAYy9gZzWp4o6OacUrsGus6fg==" saltValue="AVtiX/W3cvbdtEI6jfko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527</v>
      </c>
      <c r="G54" s="119" t="s">
        <v>528</v>
      </c>
      <c r="H54" s="120" t="s">
        <v>529</v>
      </c>
    </row>
    <row r="55" spans="2:8" ht="52.5" customHeight="1" x14ac:dyDescent="0.15">
      <c r="B55" s="121"/>
      <c r="C55" s="1208" t="s">
        <v>46</v>
      </c>
      <c r="D55" s="1208"/>
      <c r="E55" s="1209"/>
      <c r="F55" s="122">
        <v>3146</v>
      </c>
      <c r="G55" s="122">
        <v>2597</v>
      </c>
      <c r="H55" s="123">
        <v>2700</v>
      </c>
    </row>
    <row r="56" spans="2:8" ht="52.5" customHeight="1" x14ac:dyDescent="0.15">
      <c r="B56" s="124"/>
      <c r="C56" s="1210" t="s">
        <v>47</v>
      </c>
      <c r="D56" s="1210"/>
      <c r="E56" s="1211"/>
      <c r="F56" s="125">
        <v>403</v>
      </c>
      <c r="G56" s="125">
        <v>403</v>
      </c>
      <c r="H56" s="126">
        <v>431</v>
      </c>
    </row>
    <row r="57" spans="2:8" ht="53.25" customHeight="1" x14ac:dyDescent="0.15">
      <c r="B57" s="124"/>
      <c r="C57" s="1212" t="s">
        <v>48</v>
      </c>
      <c r="D57" s="1212"/>
      <c r="E57" s="1213"/>
      <c r="F57" s="127">
        <v>673</v>
      </c>
      <c r="G57" s="127">
        <v>1601</v>
      </c>
      <c r="H57" s="128">
        <v>1765</v>
      </c>
    </row>
    <row r="58" spans="2:8" ht="45.75" customHeight="1" x14ac:dyDescent="0.15">
      <c r="B58" s="129"/>
      <c r="C58" s="1203" t="s">
        <v>565</v>
      </c>
      <c r="D58" s="1204"/>
      <c r="E58" s="1205"/>
      <c r="F58" s="130">
        <v>547</v>
      </c>
      <c r="G58" s="130">
        <v>764</v>
      </c>
      <c r="H58" s="131">
        <v>924</v>
      </c>
    </row>
    <row r="59" spans="2:8" ht="45.75" customHeight="1" x14ac:dyDescent="0.15">
      <c r="B59" s="129"/>
      <c r="C59" s="1203" t="s">
        <v>566</v>
      </c>
      <c r="D59" s="1204"/>
      <c r="E59" s="1205"/>
      <c r="F59" s="130" t="s">
        <v>486</v>
      </c>
      <c r="G59" s="130">
        <v>707</v>
      </c>
      <c r="H59" s="131">
        <v>707</v>
      </c>
    </row>
    <row r="60" spans="2:8" ht="45.75" customHeight="1" x14ac:dyDescent="0.15">
      <c r="B60" s="129"/>
      <c r="C60" s="1203" t="s">
        <v>567</v>
      </c>
      <c r="D60" s="1204"/>
      <c r="E60" s="1205"/>
      <c r="F60" s="130">
        <v>112</v>
      </c>
      <c r="G60" s="130">
        <v>112</v>
      </c>
      <c r="H60" s="131">
        <v>112</v>
      </c>
    </row>
    <row r="61" spans="2:8" ht="45.75" customHeight="1" x14ac:dyDescent="0.15">
      <c r="B61" s="129"/>
      <c r="C61" s="1203" t="s">
        <v>569</v>
      </c>
      <c r="D61" s="1204"/>
      <c r="E61" s="1205"/>
      <c r="F61" s="130">
        <v>11</v>
      </c>
      <c r="G61" s="130">
        <v>11</v>
      </c>
      <c r="H61" s="131">
        <v>11</v>
      </c>
    </row>
    <row r="62" spans="2:8" ht="45.75" customHeight="1" thickBot="1" x14ac:dyDescent="0.2">
      <c r="B62" s="132"/>
      <c r="C62" s="1203" t="s">
        <v>568</v>
      </c>
      <c r="D62" s="1204"/>
      <c r="E62" s="1205"/>
      <c r="F62" s="133">
        <v>3</v>
      </c>
      <c r="G62" s="133">
        <v>7</v>
      </c>
      <c r="H62" s="134">
        <v>11</v>
      </c>
    </row>
    <row r="63" spans="2:8" ht="52.5" customHeight="1" thickBot="1" x14ac:dyDescent="0.2">
      <c r="B63" s="135"/>
      <c r="C63" s="1206" t="s">
        <v>49</v>
      </c>
      <c r="D63" s="1206"/>
      <c r="E63" s="1207"/>
      <c r="F63" s="136">
        <v>4222</v>
      </c>
      <c r="G63" s="136">
        <v>4600</v>
      </c>
      <c r="H63" s="137">
        <v>4896</v>
      </c>
    </row>
    <row r="64" spans="2:8" x14ac:dyDescent="0.15"/>
  </sheetData>
  <sheetProtection algorithmName="SHA-512" hashValue="OzOKu8y5Y1pwmYlv4vo4ItZMwp0k4+LLgkWaTU9fgXOtg7QjVwn8JsPr4pehJUQ4g78YqT9xQgZhfBlALWqxfg==" saltValue="qK7Yis0Bzn7F2FEH0HktE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524</v>
      </c>
      <c r="G2" s="151"/>
      <c r="H2" s="152"/>
    </row>
    <row r="3" spans="1:8" x14ac:dyDescent="0.15">
      <c r="A3" s="148" t="s">
        <v>517</v>
      </c>
      <c r="B3" s="153"/>
      <c r="C3" s="154"/>
      <c r="D3" s="155">
        <v>47779</v>
      </c>
      <c r="E3" s="156"/>
      <c r="F3" s="157">
        <v>51264</v>
      </c>
      <c r="G3" s="158"/>
      <c r="H3" s="159"/>
    </row>
    <row r="4" spans="1:8" x14ac:dyDescent="0.15">
      <c r="A4" s="160"/>
      <c r="B4" s="161"/>
      <c r="C4" s="162"/>
      <c r="D4" s="163">
        <v>30463</v>
      </c>
      <c r="E4" s="164"/>
      <c r="F4" s="165">
        <v>26040</v>
      </c>
      <c r="G4" s="166"/>
      <c r="H4" s="167"/>
    </row>
    <row r="5" spans="1:8" x14ac:dyDescent="0.15">
      <c r="A5" s="148" t="s">
        <v>519</v>
      </c>
      <c r="B5" s="153"/>
      <c r="C5" s="154"/>
      <c r="D5" s="155">
        <v>34347</v>
      </c>
      <c r="E5" s="156"/>
      <c r="F5" s="157">
        <v>52068</v>
      </c>
      <c r="G5" s="158"/>
      <c r="H5" s="159"/>
    </row>
    <row r="6" spans="1:8" x14ac:dyDescent="0.15">
      <c r="A6" s="160"/>
      <c r="B6" s="161"/>
      <c r="C6" s="162"/>
      <c r="D6" s="163">
        <v>15861</v>
      </c>
      <c r="E6" s="164"/>
      <c r="F6" s="165">
        <v>26936</v>
      </c>
      <c r="G6" s="166"/>
      <c r="H6" s="167"/>
    </row>
    <row r="7" spans="1:8" x14ac:dyDescent="0.15">
      <c r="A7" s="148" t="s">
        <v>520</v>
      </c>
      <c r="B7" s="153"/>
      <c r="C7" s="154"/>
      <c r="D7" s="155">
        <v>18773</v>
      </c>
      <c r="E7" s="156"/>
      <c r="F7" s="157">
        <v>47161</v>
      </c>
      <c r="G7" s="158"/>
      <c r="H7" s="159"/>
    </row>
    <row r="8" spans="1:8" x14ac:dyDescent="0.15">
      <c r="A8" s="160"/>
      <c r="B8" s="161"/>
      <c r="C8" s="162"/>
      <c r="D8" s="163">
        <v>16919</v>
      </c>
      <c r="E8" s="164"/>
      <c r="F8" s="165">
        <v>24595</v>
      </c>
      <c r="G8" s="166"/>
      <c r="H8" s="167"/>
    </row>
    <row r="9" spans="1:8" x14ac:dyDescent="0.15">
      <c r="A9" s="148" t="s">
        <v>521</v>
      </c>
      <c r="B9" s="153"/>
      <c r="C9" s="154"/>
      <c r="D9" s="155">
        <v>27152</v>
      </c>
      <c r="E9" s="156"/>
      <c r="F9" s="157">
        <v>43423</v>
      </c>
      <c r="G9" s="158"/>
      <c r="H9" s="159"/>
    </row>
    <row r="10" spans="1:8" x14ac:dyDescent="0.15">
      <c r="A10" s="160"/>
      <c r="B10" s="161"/>
      <c r="C10" s="162"/>
      <c r="D10" s="163">
        <v>26216</v>
      </c>
      <c r="E10" s="164"/>
      <c r="F10" s="165">
        <v>22207</v>
      </c>
      <c r="G10" s="166"/>
      <c r="H10" s="167"/>
    </row>
    <row r="11" spans="1:8" x14ac:dyDescent="0.15">
      <c r="A11" s="148" t="s">
        <v>522</v>
      </c>
      <c r="B11" s="153"/>
      <c r="C11" s="154"/>
      <c r="D11" s="155">
        <v>45780</v>
      </c>
      <c r="E11" s="156"/>
      <c r="F11" s="157">
        <v>45265</v>
      </c>
      <c r="G11" s="158"/>
      <c r="H11" s="159"/>
    </row>
    <row r="12" spans="1:8" x14ac:dyDescent="0.15">
      <c r="A12" s="160"/>
      <c r="B12" s="161"/>
      <c r="C12" s="168"/>
      <c r="D12" s="163">
        <v>34493</v>
      </c>
      <c r="E12" s="164"/>
      <c r="F12" s="165">
        <v>22600</v>
      </c>
      <c r="G12" s="166"/>
      <c r="H12" s="167"/>
    </row>
    <row r="13" spans="1:8" x14ac:dyDescent="0.15">
      <c r="A13" s="148"/>
      <c r="B13" s="153"/>
      <c r="C13" s="169"/>
      <c r="D13" s="170">
        <v>34766</v>
      </c>
      <c r="E13" s="171"/>
      <c r="F13" s="172">
        <v>47836</v>
      </c>
      <c r="G13" s="173"/>
      <c r="H13" s="159"/>
    </row>
    <row r="14" spans="1:8" x14ac:dyDescent="0.15">
      <c r="A14" s="160"/>
      <c r="B14" s="161"/>
      <c r="C14" s="162"/>
      <c r="D14" s="163">
        <v>24790</v>
      </c>
      <c r="E14" s="164"/>
      <c r="F14" s="165">
        <v>24476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7.31</v>
      </c>
      <c r="C19" s="174">
        <f>ROUND(VALUE(SUBSTITUTE(実質収支比率等に係る経年分析!G$48,"▲","-")),2)</f>
        <v>7.08</v>
      </c>
      <c r="D19" s="174">
        <f>ROUND(VALUE(SUBSTITUTE(実質収支比率等に係る経年分析!H$48,"▲","-")),2)</f>
        <v>6</v>
      </c>
      <c r="E19" s="174">
        <f>ROUND(VALUE(SUBSTITUTE(実質収支比率等に係る経年分析!I$48,"▲","-")),2)</f>
        <v>6.06</v>
      </c>
      <c r="F19" s="174">
        <f>ROUND(VALUE(SUBSTITUTE(実質収支比率等に係る経年分析!J$48,"▲","-")),2)</f>
        <v>4.5599999999999996</v>
      </c>
    </row>
    <row r="20" spans="1:11" x14ac:dyDescent="0.15">
      <c r="A20" s="174" t="s">
        <v>53</v>
      </c>
      <c r="B20" s="174">
        <f>ROUND(VALUE(SUBSTITUTE(実質収支比率等に係る経年分析!F$47,"▲","-")),2)</f>
        <v>45.49</v>
      </c>
      <c r="C20" s="174">
        <f>ROUND(VALUE(SUBSTITUTE(実質収支比率等に係る経年分析!G$47,"▲","-")),2)</f>
        <v>43.2</v>
      </c>
      <c r="D20" s="174">
        <f>ROUND(VALUE(SUBSTITUTE(実質収支比率等に係る経年分析!H$47,"▲","-")),2)</f>
        <v>49.43</v>
      </c>
      <c r="E20" s="174">
        <f>ROUND(VALUE(SUBSTITUTE(実質収支比率等に係る経年分析!I$47,"▲","-")),2)</f>
        <v>42.64</v>
      </c>
      <c r="F20" s="174">
        <f>ROUND(VALUE(SUBSTITUTE(実質収支比率等に係る経年分析!J$47,"▲","-")),2)</f>
        <v>42.74</v>
      </c>
    </row>
    <row r="21" spans="1:11" x14ac:dyDescent="0.15">
      <c r="A21" s="174" t="s">
        <v>54</v>
      </c>
      <c r="B21" s="174">
        <f>IF(ISNUMBER(VALUE(SUBSTITUTE(実質収支比率等に係る経年分析!F$49,"▲","-"))),ROUND(VALUE(SUBSTITUTE(実質収支比率等に係る経年分析!F$49,"▲","-")),2),NA())</f>
        <v>0.84</v>
      </c>
      <c r="C21" s="174">
        <f>IF(ISNUMBER(VALUE(SUBSTITUTE(実質収支比率等に係る経年分析!G$49,"▲","-"))),ROUND(VALUE(SUBSTITUTE(実質収支比率等に係る経年分析!G$49,"▲","-")),2),NA())</f>
        <v>0.04</v>
      </c>
      <c r="D21" s="174">
        <f>IF(ISNUMBER(VALUE(SUBSTITUTE(実質収支比率等に係る経年分析!H$49,"▲","-"))),ROUND(VALUE(SUBSTITUTE(実質収支比率等に係る経年分析!H$49,"▲","-")),2),NA())</f>
        <v>8.99</v>
      </c>
      <c r="E21" s="174">
        <f>IF(ISNUMBER(VALUE(SUBSTITUTE(実質収支比率等に係る経年分析!I$49,"▲","-"))),ROUND(VALUE(SUBSTITUTE(実質収支比率等に係る経年分析!I$49,"▲","-")),2),NA())</f>
        <v>-9.24</v>
      </c>
      <c r="F21" s="174">
        <f>IF(ISNUMBER(VALUE(SUBSTITUTE(実質収支比率等に係る経年分析!J$49,"▲","-"))),ROUND(VALUE(SUBSTITUTE(実質収支比率等に係る経年分析!J$49,"▲","-")),2),NA())</f>
        <v>0.36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1.18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0.11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0.06</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0.11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0.04</v>
      </c>
    </row>
    <row r="32" spans="1:11" x14ac:dyDescent="0.15">
      <c r="A32" s="175" t="str">
        <f>IF(連結実質赤字比率に係る赤字・黒字の構成分析!C$38="",NA(),連結実質赤字比率に係る赤字・黒字の構成分析!C$38)</f>
        <v>農業集落排水事業特別会計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0.25</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0.32</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0.35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0.44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0.49</v>
      </c>
    </row>
    <row r="34" spans="1:16" x14ac:dyDescent="0.15">
      <c r="A34" s="175" t="str">
        <f>IF(連結実質赤字比率に係る赤字・黒字の構成分析!C$36="",NA(),連結実質赤字比率に係る赤字・黒字の構成分析!C$36)</f>
        <v>公共下水道事業特別会計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0.12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0.11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0.1</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1.39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7.31</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7.08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6.05</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4.55</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8.6999999999999993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10.039999999999999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10.33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12.01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572</v>
      </c>
      <c r="E42" s="176"/>
      <c r="F42" s="176"/>
      <c r="G42" s="176">
        <f>'実質公債費比率（分子）の構造'!L$52</f>
        <v>575</v>
      </c>
      <c r="H42" s="176"/>
      <c r="I42" s="176"/>
      <c r="J42" s="176">
        <f>'実質公債費比率（分子）の構造'!M$52</f>
        <v>583</v>
      </c>
      <c r="K42" s="176"/>
      <c r="L42" s="176"/>
      <c r="M42" s="176">
        <f>'実質公債費比率（分子）の構造'!N$52</f>
        <v>580</v>
      </c>
      <c r="N42" s="176"/>
      <c r="O42" s="176"/>
      <c r="P42" s="176">
        <f>'実質公債費比率（分子）の構造'!O$52</f>
        <v>599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47</v>
      </c>
      <c r="C44" s="176"/>
      <c r="D44" s="176"/>
      <c r="E44" s="176">
        <f>'実質公債費比率（分子）の構造'!L$50</f>
        <v>47</v>
      </c>
      <c r="F44" s="176"/>
      <c r="G44" s="176"/>
      <c r="H44" s="176">
        <f>'実質公債費比率（分子）の構造'!M$50</f>
        <v>34</v>
      </c>
      <c r="I44" s="176"/>
      <c r="J44" s="176"/>
      <c r="K44" s="176">
        <f>'実質公債費比率（分子）の構造'!N$50</f>
        <v>35</v>
      </c>
      <c r="L44" s="176"/>
      <c r="M44" s="176"/>
      <c r="N44" s="176">
        <f>'実質公債費比率（分子）の構造'!O$50</f>
        <v>23</v>
      </c>
      <c r="O44" s="176"/>
      <c r="P44" s="176"/>
    </row>
    <row r="45" spans="1:16" x14ac:dyDescent="0.15">
      <c r="A45" s="176" t="s">
        <v>63</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f>'実質公債費比率（分子）の構造'!N$49</f>
        <v>1</v>
      </c>
      <c r="L45" s="176"/>
      <c r="M45" s="176"/>
      <c r="N45" s="176">
        <f>'実質公債費比率（分子）の構造'!O$49</f>
        <v>2</v>
      </c>
      <c r="O45" s="176"/>
      <c r="P45" s="176"/>
    </row>
    <row r="46" spans="1:16" x14ac:dyDescent="0.15">
      <c r="A46" s="176" t="s">
        <v>64</v>
      </c>
      <c r="B46" s="176">
        <f>'実質公債費比率（分子）の構造'!K$48</f>
        <v>327</v>
      </c>
      <c r="C46" s="176"/>
      <c r="D46" s="176"/>
      <c r="E46" s="176">
        <f>'実質公債費比率（分子）の構造'!L$48</f>
        <v>333</v>
      </c>
      <c r="F46" s="176"/>
      <c r="G46" s="176"/>
      <c r="H46" s="176">
        <f>'実質公債費比率（分子）の構造'!M$48</f>
        <v>309</v>
      </c>
      <c r="I46" s="176"/>
      <c r="J46" s="176"/>
      <c r="K46" s="176">
        <f>'実質公債費比率（分子）の構造'!N$48</f>
        <v>298</v>
      </c>
      <c r="L46" s="176"/>
      <c r="M46" s="176"/>
      <c r="N46" s="176">
        <f>'実質公債費比率（分子）の構造'!O$48</f>
        <v>296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559</v>
      </c>
      <c r="C49" s="176"/>
      <c r="D49" s="176"/>
      <c r="E49" s="176">
        <f>'実質公債費比率（分子）の構造'!L$45</f>
        <v>608</v>
      </c>
      <c r="F49" s="176"/>
      <c r="G49" s="176"/>
      <c r="H49" s="176">
        <f>'実質公債費比率（分子）の構造'!M$45</f>
        <v>596</v>
      </c>
      <c r="I49" s="176"/>
      <c r="J49" s="176"/>
      <c r="K49" s="176">
        <f>'実質公債費比率（分子）の構造'!N$45</f>
        <v>626</v>
      </c>
      <c r="L49" s="176"/>
      <c r="M49" s="176"/>
      <c r="N49" s="176">
        <f>'実質公債費比率（分子）の構造'!O$45</f>
        <v>650</v>
      </c>
      <c r="O49" s="176"/>
      <c r="P49" s="176"/>
    </row>
    <row r="50" spans="1:16" x14ac:dyDescent="0.15">
      <c r="A50" s="176" t="s">
        <v>67</v>
      </c>
      <c r="B50" s="176" t="e">
        <f>NA()</f>
        <v>#N/A</v>
      </c>
      <c r="C50" s="176">
        <f>IF(ISNUMBER('実質公債費比率（分子）の構造'!K$53),'実質公債費比率（分子）の構造'!K$53,NA())</f>
        <v>361</v>
      </c>
      <c r="D50" s="176" t="e">
        <f>NA()</f>
        <v>#N/A</v>
      </c>
      <c r="E50" s="176" t="e">
        <f>NA()</f>
        <v>#N/A</v>
      </c>
      <c r="F50" s="176">
        <f>IF(ISNUMBER('実質公債費比率（分子）の構造'!L$53),'実質公債費比率（分子）の構造'!L$53,NA())</f>
        <v>413</v>
      </c>
      <c r="G50" s="176" t="e">
        <f>NA()</f>
        <v>#N/A</v>
      </c>
      <c r="H50" s="176" t="e">
        <f>NA()</f>
        <v>#N/A</v>
      </c>
      <c r="I50" s="176">
        <f>IF(ISNUMBER('実質公債費比率（分子）の構造'!M$53),'実質公債費比率（分子）の構造'!M$53,NA())</f>
        <v>356</v>
      </c>
      <c r="J50" s="176" t="e">
        <f>NA()</f>
        <v>#N/A</v>
      </c>
      <c r="K50" s="176" t="e">
        <f>NA()</f>
        <v>#N/A</v>
      </c>
      <c r="L50" s="176">
        <f>IF(ISNUMBER('実質公債費比率（分子）の構造'!N$53),'実質公債費比率（分子）の構造'!N$53,NA())</f>
        <v>380</v>
      </c>
      <c r="M50" s="176" t="e">
        <f>NA()</f>
        <v>#N/A</v>
      </c>
      <c r="N50" s="176" t="e">
        <f>NA()</f>
        <v>#N/A</v>
      </c>
      <c r="O50" s="176">
        <f>IF(ISNUMBER('実質公債費比率（分子）の構造'!O$53),'実質公債費比率（分子）の構造'!O$53,NA())</f>
        <v>372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8417</v>
      </c>
      <c r="E56" s="175"/>
      <c r="F56" s="175"/>
      <c r="G56" s="175">
        <f>'将来負担比率（分子）の構造'!J$52</f>
        <v>8319</v>
      </c>
      <c r="H56" s="175"/>
      <c r="I56" s="175"/>
      <c r="J56" s="175">
        <f>'将来負担比率（分子）の構造'!K$52</f>
        <v>7920</v>
      </c>
      <c r="K56" s="175"/>
      <c r="L56" s="175"/>
      <c r="M56" s="175">
        <f>'将来負担比率（分子）の構造'!L$52</f>
        <v>7770</v>
      </c>
      <c r="N56" s="175"/>
      <c r="O56" s="175"/>
      <c r="P56" s="175">
        <f>'将来負担比率（分子）の構造'!M$52</f>
        <v>7732</v>
      </c>
    </row>
    <row r="57" spans="1:16" x14ac:dyDescent="0.15">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41</v>
      </c>
      <c r="B58" s="175"/>
      <c r="C58" s="175"/>
      <c r="D58" s="175">
        <f>'将来負担比率（分子）の構造'!I$50</f>
        <v>2984</v>
      </c>
      <c r="E58" s="175"/>
      <c r="F58" s="175"/>
      <c r="G58" s="175">
        <f>'将来負担比率（分子）の構造'!J$50</f>
        <v>3330</v>
      </c>
      <c r="H58" s="175"/>
      <c r="I58" s="175"/>
      <c r="J58" s="175">
        <f>'将来負担比率（分子）の構造'!K$50</f>
        <v>4219</v>
      </c>
      <c r="K58" s="175"/>
      <c r="L58" s="175"/>
      <c r="M58" s="175">
        <f>'将来負担比率（分子）の構造'!L$50</f>
        <v>4593</v>
      </c>
      <c r="N58" s="175"/>
      <c r="O58" s="175"/>
      <c r="P58" s="175">
        <f>'将来負担比率（分子）の構造'!M$50</f>
        <v>4885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836</v>
      </c>
      <c r="C62" s="175"/>
      <c r="D62" s="175"/>
      <c r="E62" s="175">
        <f>'将来負担比率（分子）の構造'!J$45</f>
        <v>837</v>
      </c>
      <c r="F62" s="175"/>
      <c r="G62" s="175"/>
      <c r="H62" s="175">
        <f>'将来負担比率（分子）の構造'!K$45</f>
        <v>801</v>
      </c>
      <c r="I62" s="175"/>
      <c r="J62" s="175"/>
      <c r="K62" s="175">
        <f>'将来負担比率（分子）の構造'!L$45</f>
        <v>642</v>
      </c>
      <c r="L62" s="175"/>
      <c r="M62" s="175"/>
      <c r="N62" s="175">
        <f>'将来負担比率（分子）の構造'!M$45</f>
        <v>607</v>
      </c>
      <c r="O62" s="175"/>
      <c r="P62" s="175"/>
    </row>
    <row r="63" spans="1:16" x14ac:dyDescent="0.15">
      <c r="A63" s="175" t="s">
        <v>34</v>
      </c>
      <c r="B63" s="175">
        <f>'将来負担比率（分子）の構造'!I$44</f>
        <v>191</v>
      </c>
      <c r="C63" s="175"/>
      <c r="D63" s="175"/>
      <c r="E63" s="175">
        <f>'将来負担比率（分子）の構造'!J$44</f>
        <v>157</v>
      </c>
      <c r="F63" s="175"/>
      <c r="G63" s="175"/>
      <c r="H63" s="175">
        <f>'将来負担比率（分子）の構造'!K$44</f>
        <v>148</v>
      </c>
      <c r="I63" s="175"/>
      <c r="J63" s="175"/>
      <c r="K63" s="175">
        <f>'将来負担比率（分子）の構造'!L$44</f>
        <v>152</v>
      </c>
      <c r="L63" s="175"/>
      <c r="M63" s="175"/>
      <c r="N63" s="175">
        <f>'将来負担比率（分子）の構造'!M$44</f>
        <v>506</v>
      </c>
      <c r="O63" s="175"/>
      <c r="P63" s="175"/>
    </row>
    <row r="64" spans="1:16" x14ac:dyDescent="0.15">
      <c r="A64" s="175" t="s">
        <v>33</v>
      </c>
      <c r="B64" s="175">
        <f>'将来負担比率（分子）の構造'!I$43</f>
        <v>6106</v>
      </c>
      <c r="C64" s="175"/>
      <c r="D64" s="175"/>
      <c r="E64" s="175">
        <f>'将来負担比率（分子）の構造'!J$43</f>
        <v>6033</v>
      </c>
      <c r="F64" s="175"/>
      <c r="G64" s="175"/>
      <c r="H64" s="175">
        <f>'将来負担比率（分子）の構造'!K$43</f>
        <v>5800</v>
      </c>
      <c r="I64" s="175"/>
      <c r="J64" s="175"/>
      <c r="K64" s="175">
        <f>'将来負担比率（分子）の構造'!L$43</f>
        <v>5578</v>
      </c>
      <c r="L64" s="175"/>
      <c r="M64" s="175"/>
      <c r="N64" s="175">
        <f>'将来負担比率（分子）の構造'!M$43</f>
        <v>5539</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7331</v>
      </c>
      <c r="C66" s="175"/>
      <c r="D66" s="175"/>
      <c r="E66" s="175">
        <f>'将来負担比率（分子）の構造'!J$41</f>
        <v>7301</v>
      </c>
      <c r="F66" s="175"/>
      <c r="G66" s="175"/>
      <c r="H66" s="175">
        <f>'将来負担比率（分子）の構造'!K$41</f>
        <v>7382</v>
      </c>
      <c r="I66" s="175"/>
      <c r="J66" s="175"/>
      <c r="K66" s="175">
        <f>'将来負担比率（分子）の構造'!L$41</f>
        <v>7290</v>
      </c>
      <c r="L66" s="175"/>
      <c r="M66" s="175"/>
      <c r="N66" s="175">
        <f>'将来負担比率（分子）の構造'!M$41</f>
        <v>7413</v>
      </c>
      <c r="O66" s="175"/>
      <c r="P66" s="175"/>
    </row>
    <row r="67" spans="1:16" x14ac:dyDescent="0.15">
      <c r="A67" s="175" t="s">
        <v>71</v>
      </c>
      <c r="B67" s="175" t="e">
        <f>NA()</f>
        <v>#N/A</v>
      </c>
      <c r="C67" s="175">
        <f>IF(ISNUMBER('将来負担比率（分子）の構造'!I$53), IF('将来負担比率（分子）の構造'!I$53 &lt; 0, 0, '将来負担比率（分子）の構造'!I$53), NA())</f>
        <v>3063</v>
      </c>
      <c r="D67" s="175" t="e">
        <f>NA()</f>
        <v>#N/A</v>
      </c>
      <c r="E67" s="175" t="e">
        <f>NA()</f>
        <v>#N/A</v>
      </c>
      <c r="F67" s="175">
        <f>IF(ISNUMBER('将来負担比率（分子）の構造'!J$53), IF('将来負担比率（分子）の構造'!J$53 &lt; 0, 0, '将来負担比率（分子）の構造'!J$53), NA())</f>
        <v>2678</v>
      </c>
      <c r="G67" s="175" t="e">
        <f>NA()</f>
        <v>#N/A</v>
      </c>
      <c r="H67" s="175" t="e">
        <f>NA()</f>
        <v>#N/A</v>
      </c>
      <c r="I67" s="175">
        <f>IF(ISNUMBER('将来負担比率（分子）の構造'!K$53), IF('将来負担比率（分子）の構造'!K$53 &lt; 0, 0, '将来負担比率（分子）の構造'!K$53), NA())</f>
        <v>1991</v>
      </c>
      <c r="J67" s="175" t="e">
        <f>NA()</f>
        <v>#N/A</v>
      </c>
      <c r="K67" s="175" t="e">
        <f>NA()</f>
        <v>#N/A</v>
      </c>
      <c r="L67" s="175">
        <f>IF(ISNUMBER('将来負担比率（分子）の構造'!L$53), IF('将来負担比率（分子）の構造'!L$53 &lt; 0, 0, '将来負担比率（分子）の構造'!L$53), NA())</f>
        <v>1298</v>
      </c>
      <c r="M67" s="175" t="e">
        <f>NA()</f>
        <v>#N/A</v>
      </c>
      <c r="N67" s="175" t="e">
        <f>NA()</f>
        <v>#N/A</v>
      </c>
      <c r="O67" s="175">
        <f>IF(ISNUMBER('将来負担比率（分子）の構造'!M$53), IF('将来負担比率（分子）の構造'!M$53 &lt; 0, 0, '将来負担比率（分子）の構造'!M$53), NA())</f>
        <v>1449</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3146</v>
      </c>
      <c r="C72" s="179">
        <f>基金残高に係る経年分析!G55</f>
        <v>2597</v>
      </c>
      <c r="D72" s="179">
        <f>基金残高に係る経年分析!H55</f>
        <v>2700</v>
      </c>
    </row>
    <row r="73" spans="1:16" x14ac:dyDescent="0.15">
      <c r="A73" s="178" t="s">
        <v>74</v>
      </c>
      <c r="B73" s="179">
        <f>基金残高に係る経年分析!F56</f>
        <v>403</v>
      </c>
      <c r="C73" s="179">
        <f>基金残高に係る経年分析!G56</f>
        <v>403</v>
      </c>
      <c r="D73" s="179">
        <f>基金残高に係る経年分析!H56</f>
        <v>431</v>
      </c>
    </row>
    <row r="74" spans="1:16" x14ac:dyDescent="0.15">
      <c r="A74" s="178" t="s">
        <v>75</v>
      </c>
      <c r="B74" s="179">
        <f>基金残高に係る経年分析!F57</f>
        <v>673</v>
      </c>
      <c r="C74" s="179">
        <f>基金残高に係る経年分析!G57</f>
        <v>1601</v>
      </c>
      <c r="D74" s="179">
        <f>基金残高に係る経年分析!H57</f>
        <v>1765</v>
      </c>
    </row>
  </sheetData>
  <sheetProtection algorithmName="SHA-512" hashValue="UZAF4PN3lSFZ/TM8f0LR8wuVYHLgYhVV4AW3dkxJW9QTyt9odGeqnk8qjxuriVS4wOd8pz9l/f/S+f4B0XKCTQ==" saltValue="/ow/kjEcIPR6ItwcnPa4v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2025-02-19T04:53:30Z</dcterms:created>
  <dcterms:modified xsi:type="dcterms:W3CDTF">2025-03-26T05:01:27Z</dcterms:modified>
  <cp:category/>
</cp:coreProperties>
</file>