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28680" yWindow="-120" windowWidth="16440" windowHeight="290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BE36" i="10"/>
  <c r="AM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U34" i="10"/>
  <c r="U35" i="10" s="1"/>
  <c r="U36" i="10" s="1"/>
  <c r="AM34" i="10" l="1"/>
  <c r="AM35" i="10" s="1"/>
  <c r="BE34" i="10" l="1"/>
  <c r="BW34" i="10" l="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<sst xmlns="http://schemas.openxmlformats.org/spreadsheetml/2006/main" count="1162" uniqueCount="583">
  <si>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</si>
  <si>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</si>
  <si>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</si>
  <si>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</si>
  <si>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</si>
  <si>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</si>
  <si>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</si>
  <si>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</si>
  <si>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</si>
  <si>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</si>
  <si>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</si>
  <si>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</si>
  <si>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</si>
  <si>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</si>
  <si>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</si>
  <si>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</si>
  <si>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</si>
  <si>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</si>
  <si>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</si>
  <si>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</si>
  <si>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</si>
  <si>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</si>
  <si>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</si>
  <si>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</si>
  <si>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</si>
  <si>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</si>
  <si>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</si>
  <si>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</si>
  <si>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</si>
  <si>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</si>
  <si>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</si>
  <si>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</si>
  <si>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</si>
  <si>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</si>
  <si>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</si>
  <si>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</si>
  <si>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</si>
  <si>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</si>
  <si>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</si>
  <si>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</si>
  <si>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</si>
  <si>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</si>
  <si>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</si>
  <si>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</si>
  <si>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</si>
  <si>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</si>
  <si>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</si>
  <si>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</si>
  <si>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</si>
  <si>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</si>
  <si>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</si>
  <si>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</si>
  <si>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</si>
  <si>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</si>
  <si>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</si>
  <si>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</si>
  <si>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</si>
  <si>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</si>
  <si>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</si>
  <si>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</si>
  <si>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</si>
  <si>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</si>
  <si>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</si>
  <si>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</si>
  <si>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</si>
  <si>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</si>
  <si>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</si>
  <si>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</si>
  <si>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</si>
  <si>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</si>
  <si>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</si>
  <si>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</si>
  <si>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</si>
  <si>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</si>
  <si>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</si>
  <si>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</si>
  <si>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</si>
  <si>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</si>
  <si>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</si>
  <si>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</si>
  <si>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</si>
  <si>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</si>
  <si>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</si>
  <si>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</si>
  <si>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</si>
  <si>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</si>
  <si>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</si>
  <si>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</si>
  <si>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</si>
  <si>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</si>
  <si>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</si>
  <si>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</si>
  <si>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</si>
  <si>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</si>
  <si>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苅田町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</si>
  <si>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</si>
  <si>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</si>
  <si>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</si>
  <si>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</si>
  <si>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</si>
  <si>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</si>
  <si>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</si>
  <si>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</si>
  <si>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</si>
  <si>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</si>
  <si>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</si>
  <si>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</si>
  <si>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</si>
  <si>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</si>
  <si>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</si>
  <si>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</si>
  <si>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</si>
  <si>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</si>
  <si>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</si>
  <si>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</si>
  <si>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</si>
  <si>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</si>
  <si>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</si>
  <si>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</si>
  <si>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</si>
  <si>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</si>
  <si>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</si>
  <si>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</si>
  <si>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</si>
  <si>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</si>
  <si>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</si>
  <si>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</si>
  <si>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</si>
  <si>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</si>
  <si>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</si>
  <si>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</si>
  <si>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</si>
  <si>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</si>
  <si>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</si>
  <si>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</si>
  <si>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</si>
  <si>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</si>
  <si>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</si>
  <si>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</si>
  <si>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</si>
  <si>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</si>
  <si>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</si>
  <si>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</si>
  <si>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</si>
  <si>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</si>
  <si>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</si>
  <si>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</si>
  <si>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</si>
  <si>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</si>
  <si>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</si>
  <si>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</si>
  <si>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</si>
  <si>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</si>
  <si>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</si>
  <si>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</si>
  <si>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</si>
  <si>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</si>
  <si>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</si>
  <si>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</si>
  <si>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</si>
  <si>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</si>
  <si>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</si>
  <si>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</si>
  <si>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</si>
  <si>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</si>
  <si>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</si>
  <si>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</si>
  <si>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</si>
  <si>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</si>
  <si>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</si>
  <si>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</si>
  <si>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</si>
  <si>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</si>
  <si>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</si>
  <si>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</si>
  <si>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</si>
  <si>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</si>
  <si>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</si>
  <si>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</si>
  <si>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</si>
  <si>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</si>
  <si>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</si>
  <si>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</si>
  <si>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</si>
  <si>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</si>
  <si>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</si>
  <si>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</si>
  <si>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</si>
  <si>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</si>
  <si>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</si>
  <si>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</si>
  <si>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</si>
  <si>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</si>
  <si>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</si>
  <si>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</si>
  <si>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</si>
  <si>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</si>
  <si>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</si>
  <si>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</si>
  <si>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</si>
  <si>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</si>
  <si>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</si>
  <si>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</si>
  <si>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</si>
  <si>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福岡県苅田町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</si>
  <si>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</si>
  <si>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</si>
  <si>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</si>
  <si>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</si>
  <si>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</si>
  <si>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</si>
  <si>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</si>
  <si>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</si>
  <si>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</si>
  <si>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</si>
  <si>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</si>
  <si>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</si>
  <si>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</si>
  <si>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</si>
  <si>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</si>
  <si>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</si>
  <si>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</si>
  <si>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</si>
  <si>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</si>
  <si>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</si>
  <si>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</si>
  <si>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</si>
  <si>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</si>
  <si>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</si>
  <si>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</si>
  <si>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</si>
  <si>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</si>
  <si>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</si>
  <si>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</si>
  <si>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</si>
  <si>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</si>
  <si>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</si>
  <si>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</si>
  <si>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</si>
  <si>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</si>
  <si>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</si>
  <si>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</si>
  <si>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</si>
  <si>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</si>
  <si>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</si>
  <si>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</si>
  <si>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</si>
  <si>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</si>
  <si>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</si>
  <si>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</si>
  <si>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</si>
  <si>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</si>
  <si>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</si>
  <si>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</si>
  <si>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</si>
  <si>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</si>
  <si>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</si>
  <si>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</si>
  <si>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</si>
  <si>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</si>
  <si>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</si>
  <si>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</si>
  <si>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</si>
  <si>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</si>
  <si>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</si>
  <si>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</si>
  <si>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</si>
  <si>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</si>
  <si>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</si>
  <si>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</si>
  <si>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</si>
  <si>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</si>
  <si>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</si>
  <si>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</si>
  <si>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</si>
  <si>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</si>
  <si>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</si>
  <si>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</si>
  <si>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</si>
  <si>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</si>
  <si>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</si>
  <si>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</si>
  <si>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</si>
  <si>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</si>
  <si>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</si>
  <si>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</si>
  <si>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</si>
  <si>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</si>
  <si>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</si>
  <si>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</si>
  <si>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</si>
  <si>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</si>
  <si>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</si>
  <si>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</si>
  <si>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</si>
  <si>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</si>
  <si>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</si>
  <si>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</si>
  <si>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</si>
  <si>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</si>
  <si>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</si>
  <si>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</si>
  <si>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</si>
  <si>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</si>
  <si>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</si>
  <si>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</si>
  <si>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</si>
  <si>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</si>
  <si>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</si>
  <si>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</si>
  <si>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</si>
  <si>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</si>
  <si>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</si>
  <si>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</si>
  <si>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</si>
  <si>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</si>
  <si>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</si>
  <si>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</si>
  <si>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</si>
  <si>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</si>
  <si>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</si>
  <si>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</si>
  <si>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</si>
  <si>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</si>
  <si>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</si>
  <si>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</si>
  <si>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</si>
  <si>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</si>
  <si>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</si>
  <si>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</si>
  <si>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</si>
  <si>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</si>
  <si>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</si>
  <si>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</si>
  <si>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</si>
  <si>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</si>
  <si>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</si>
  <si>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</si>
  <si>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</si>
  <si>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</si>
  <si>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</si>
  <si>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</si>
  <si>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</si>
  <si>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</si>
  <si>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</si>
  <si>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</si>
  <si>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</si>
  <si>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</si>
  <si>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</si>
  <si>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</si>
  <si>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</si>
  <si>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</si>
  <si>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</si>
  <si>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</si>
  <si>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</si>
  <si>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福岡県苅田町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</si>
  <si>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</si>
  <si>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</si>
  <si>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</si>
  <si>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</si>
  <si>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</si>
  <si>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</si>
  <si>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</si>
  <si>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</si>
  <si>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</si>
  <si>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</si>
  <si>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</si>
  <si>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</si>
  <si>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</si>
  <si>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</si>
  <si>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</si>
  <si>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</si>
  <si>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</si>
  <si>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</si>
  <si>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</si>
  <si>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</si>
  <si>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</si>
  <si>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住宅新築資金等特別会計</t>
    <phoneticPr fontId="5"/>
  </si>
  <si>
    <t>京都郡公平委員会特別会計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</si>
  <si>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</si>
  <si>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</si>
  <si>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</si>
  <si>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</si>
  <si>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</si>
  <si>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</si>
  <si>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</si>
  <si>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</si>
  <si>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</si>
  <si>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</si>
  <si>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</si>
  <si>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</si>
  <si>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</si>
  <si>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</si>
  <si>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</si>
  <si>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</si>
  <si>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</si>
  <si>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</si>
  <si>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</si>
  <si>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苅田臨空産業団地開発事業特別会計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</si>
  <si>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</si>
  <si>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</si>
  <si>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</si>
  <si>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</si>
  <si>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</si>
  <si>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</si>
  <si>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</si>
  <si>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</si>
  <si>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</si>
  <si>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</si>
  <si>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</si>
  <si>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</si>
  <si>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</si>
  <si>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</si>
  <si>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</si>
  <si>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</si>
  <si>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</si>
  <si>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</si>
  <si>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</si>
  <si>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</si>
  <si>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</si>
  <si>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</si>
  <si>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</si>
  <si>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</si>
  <si>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</si>
  <si>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</si>
  <si>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</si>
  <si>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</si>
  <si>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</si>
  <si>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</si>
  <si>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</si>
  <si>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</si>
  <si>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</si>
  <si>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</si>
  <si>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</si>
  <si>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</si>
  <si>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</si>
  <si>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</si>
  <si>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</si>
  <si>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</si>
  <si>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</si>
  <si>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</si>
  <si>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</si>
  <si>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</si>
  <si>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</si>
  <si>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</si>
  <si>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</si>
  <si>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</si>
  <si>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</si>
  <si>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</si>
  <si>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</si>
  <si>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</si>
  <si>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</si>
  <si>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</si>
  <si>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</si>
  <si>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</si>
  <si>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</si>
  <si>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</si>
  <si>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</si>
  <si>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</si>
  <si>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</si>
  <si>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</si>
  <si>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</si>
  <si>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</si>
  <si>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</si>
  <si>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</si>
  <si>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</si>
  <si>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</si>
  <si>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</si>
  <si>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</si>
  <si>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</si>
  <si>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</si>
  <si>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</si>
  <si>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</si>
  <si>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</si>
  <si>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</si>
  <si>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</si>
  <si>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</si>
  <si>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</si>
  <si>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</si>
  <si>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</si>
  <si>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</si>
  <si>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</si>
  <si>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</si>
  <si>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</si>
  <si>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</si>
  <si>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</si>
  <si>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</si>
  <si>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</si>
  <si>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</si>
  <si>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</si>
  <si>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</si>
  <si>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</si>
  <si>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</si>
  <si>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</si>
  <si>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</si>
  <si>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</si>
  <si>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</si>
  <si>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</si>
  <si>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</si>
  <si>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</si>
  <si>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</si>
  <si>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</si>
  <si>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</si>
  <si>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</si>
  <si>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</si>
  <si>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</si>
  <si>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</si>
  <si>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</si>
  <si>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</si>
  <si>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</si>
  <si>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</si>
  <si>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</si>
  <si>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</si>
  <si>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</si>
  <si>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</si>
  <si>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</si>
  <si>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</si>
  <si>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</si>
  <si>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</si>
  <si>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</si>
  <si>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</si>
  <si>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</si>
  <si>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</si>
  <si>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</si>
  <si>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</si>
  <si>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</si>
  <si>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</si>
  <si>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</si>
  <si>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</si>
  <si>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</si>
  <si>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</si>
  <si>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</si>
  <si>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</si>
  <si>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</si>
  <si>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</si>
  <si>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1.23</t>
  </si>
  <si>
    <t>▲ 3.38</t>
  </si>
  <si>
    <t>国民健康保険特別会計</t>
  </si>
  <si>
    <t>▲ 2.00</t>
  </si>
  <si>
    <t>▲ 0.95</t>
  </si>
  <si>
    <t>▲ 0.28</t>
  </si>
  <si>
    <t>▲ 0.09</t>
  </si>
  <si>
    <t>▲ 0.16</t>
  </si>
  <si>
    <t>一般会計</t>
  </si>
  <si>
    <t>水道事業会計</t>
  </si>
  <si>
    <t>苅田臨空産業団地開発事業特別会計</t>
  </si>
  <si>
    <t>下水道事業会計</t>
  </si>
  <si>
    <t>介護保険特別会計</t>
  </si>
  <si>
    <t>後期高齢者医療特別会計</t>
  </si>
  <si>
    <t>住宅新築資金等特別会計</t>
  </si>
  <si>
    <t>その他会計（赤字）</t>
  </si>
  <si>
    <t>その他会計（黒字）</t>
  </si>
  <si>
    <t>R01</t>
    <phoneticPr fontId="5"/>
  </si>
  <si>
    <t>R02</t>
    <phoneticPr fontId="5"/>
  </si>
  <si>
    <t>R03</t>
    <phoneticPr fontId="5"/>
  </si>
  <si>
    <t>R04</t>
    <phoneticPr fontId="5"/>
  </si>
  <si>
    <t>R05</t>
    <phoneticPr fontId="5"/>
  </si>
  <si>
    <t>ピュアタウン苅田</t>
    <rPh sb="6" eb="8">
      <t>カンダ</t>
    </rPh>
    <phoneticPr fontId="40"/>
  </si>
  <si>
    <t>苅田エコプラント</t>
    <rPh sb="0" eb="2">
      <t>カンダ</t>
    </rPh>
    <phoneticPr fontId="40"/>
  </si>
  <si>
    <t>○</t>
  </si>
  <si>
    <t>苅田町土地開発公社</t>
    <rPh sb="0" eb="3">
      <t>カンダマチ</t>
    </rPh>
    <rPh sb="3" eb="9">
      <t>トチカイハツ</t>
    </rPh>
    <phoneticPr fontId="40"/>
  </si>
  <si>
    <t>苅田町農業公社</t>
    <rPh sb="0" eb="3">
      <t>カンダマチ</t>
    </rPh>
    <rPh sb="3" eb="7">
      <t>ノウギ</t>
    </rPh>
    <phoneticPr fontId="40"/>
  </si>
  <si>
    <t>‐</t>
    <phoneticPr fontId="2"/>
  </si>
  <si>
    <t>‐</t>
    <phoneticPr fontId="2"/>
  </si>
  <si>
    <t>公共施設整備基金</t>
    <phoneticPr fontId="5"/>
  </si>
  <si>
    <t>企業立地等奨励金基金</t>
    <phoneticPr fontId="2"/>
  </si>
  <si>
    <t>まちづくり基金</t>
    <phoneticPr fontId="2"/>
  </si>
  <si>
    <t>霊園管理基金</t>
    <phoneticPr fontId="2"/>
  </si>
  <si>
    <t>宿泊税交付金基金</t>
    <phoneticPr fontId="2"/>
  </si>
  <si>
    <t>福岡県市町村消防団員等公務災害補償組合</t>
  </si>
  <si>
    <t>福岡県市町村職員退職手当組合（一般会計）</t>
    <rPh sb="15" eb="19">
      <t>イッパンカイケイ</t>
    </rPh>
    <phoneticPr fontId="1"/>
  </si>
  <si>
    <t>福岡県市町村職員退職手当組合（基金特別会計）</t>
    <rPh sb="15" eb="17">
      <t>キキン</t>
    </rPh>
    <rPh sb="17" eb="21">
      <t>トクベツカイケイ</t>
    </rPh>
    <phoneticPr fontId="4"/>
  </si>
  <si>
    <t>福岡県自治会館管理組合</t>
  </si>
  <si>
    <t>-</t>
    <phoneticPr fontId="2"/>
  </si>
  <si>
    <t>福岡県自治振興組合（公文書館事業特別会計）</t>
  </si>
  <si>
    <t>福岡県後期高齢者医療広域連合（後期高齢者医療特別会計）</t>
  </si>
  <si>
    <t>法適用企業</t>
  </si>
  <si>
    <t>福岡県自治振興組合（一般会計）</t>
    <phoneticPr fontId="2"/>
  </si>
  <si>
    <t>福岡県後期高齢者医療広域連合（一般会計）</t>
    <phoneticPr fontId="2"/>
  </si>
  <si>
    <t>行橋京都メディカルセンター組合</t>
    <phoneticPr fontId="2"/>
  </si>
  <si>
    <t>京築広域水道企業団</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</si>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</sst>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6"/>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9" fillId="0" borderId="109" xfId="15" applyFont="1" applyBorder="1" applyAlignment="1" applyProtection="1">
      <alignment horizontal="center" vertical="center" shrinkToFit="1"/>
      <protection locked="0"/>
    </xf>
    <xf numFmtId="0" fontId="39" fillId="0" borderId="122" xfId="15" applyFont="1" applyBorder="1" applyAlignment="1" applyProtection="1">
      <alignment horizontal="center"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17" xfId="12" applyFont="1" applyBorder="1" applyAlignment="1" applyProtection="1">
      <alignment horizontal="left" vertical="center" shrinkToFit="1"/>
      <protection locked="0"/>
    </xf>
    <xf numFmtId="0" fontId="35" fillId="0" borderId="119" xfId="12" applyFont="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9" fillId="0" borderId="112" xfId="14" applyFont="1" applyBorder="1" applyAlignment="1" applyProtection="1">
      <alignment horizontal="left" vertical="center" shrinkToFit="1"/>
      <protection locked="0"/>
    </xf>
    <xf numFmtId="0" fontId="39" fillId="0" borderId="113" xfId="14" applyFont="1" applyBorder="1" applyAlignment="1" applyProtection="1">
      <alignment horizontal="left" vertical="center" shrinkToFit="1"/>
      <protection locked="0"/>
    </xf>
    <xf numFmtId="0" fontId="39" fillId="0" borderId="114" xfId="14"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9" fillId="0" borderId="98" xfId="14" applyFont="1" applyBorder="1" applyAlignment="1" applyProtection="1">
      <alignment horizontal="left" vertical="center" shrinkToFit="1"/>
      <protection locked="0"/>
    </xf>
    <xf numFmtId="0" fontId="39" fillId="0" borderId="99" xfId="14" applyFont="1" applyBorder="1" applyAlignment="1" applyProtection="1">
      <alignment horizontal="left" vertical="center" shrinkToFit="1"/>
      <protection locked="0"/>
    </xf>
    <xf numFmtId="0" fontId="39" fillId="0" borderId="100" xfId="14"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xmlns:c16r2="http://schemas.microsoft.com/office/drawing/2015/06/chart">
            <c:ext xmlns:c16="http://schemas.microsoft.com/office/drawing/2014/chart" uri="{C3380CC4-5D6E-409C-BE32-E72D297353CC}">
              <c16:uniqueId val="{00000000-6C16-4AB7-A046-08F74A062A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36201</c:v>
                </c:pt>
                <c:pt idx="1">
                  <c:v>37648</c:v>
                </c:pt>
                <c:pt idx="2">
                  <c:v>44901</c:v>
                </c:pt>
                <c:pt idx="3">
                  <c:v>34384</c:v>
                </c:pt>
                <c:pt idx="4">
                  <c:v>67568</c:v>
                </c:pt>
              </c:numCache>
            </c:numRef>
          </c:val>
          <c:smooth val="0"/>
          <c:extLst xmlns:c16r2="http://schemas.microsoft.com/office/drawing/2015/06/chart">
            <c:ext xmlns:c16="http://schemas.microsoft.com/office/drawing/2014/chart" uri="{C3380CC4-5D6E-409C-BE32-E72D297353CC}">
              <c16:uniqueId val="{00000001-6C16-4AB7-A046-08F74A062AA0}"/>
            </c:ext>
          </c:extLst>
        </c:ser>
        <c:dLbls>
          <c:showLegendKey val="0"/>
          <c:showVal val="0"/>
          <c:showCatName val="0"/>
          <c:showSerName val="0"/>
          <c:showPercent val="0"/>
          <c:showBubbleSize val="0"/>
        </c:dLbls>
        <c:marker val="1"/>
        <c:smooth val="0"/>
        <c:axId val="467942800"/>
        <c:axId val="569169728"/>
      </c:lineChart>
      <c:catAx>
        <c:axId val="467942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9169728"/>
        <c:crosses val="autoZero"/>
        <c:auto val="1"/>
        <c:lblAlgn val="ctr"/>
        <c:lblOffset val="100"/>
        <c:tickLblSkip val="1"/>
        <c:tickMarkSkip val="1"/>
        <c:noMultiLvlLbl val="0"/>
      </c:catAx>
      <c:valAx>
        <c:axId val="56916972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7942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7.12</c:v>
                </c:pt>
                <c:pt idx="1">
                  <c:v>7.54</c:v>
                </c:pt>
                <c:pt idx="2">
                  <c:v>8.8000000000000007</c:v>
                </c:pt>
                <c:pt idx="3">
                  <c:v>5.28</c:v>
                </c:pt>
                <c:pt idx="4">
                  <c:v>11.77</c:v>
                </c:pt>
              </c:numCache>
            </c:numRef>
          </c:val>
          <c:extLst xmlns:c16r2="http://schemas.microsoft.com/office/drawing/2015/06/chart">
            <c:ext xmlns:c16="http://schemas.microsoft.com/office/drawing/2014/chart" uri="{C3380CC4-5D6E-409C-BE32-E72D297353CC}">
              <c16:uniqueId val="{00000000-16DD-4B3F-89A7-FEB3FA7840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42.86</c:v>
                </c:pt>
                <c:pt idx="1">
                  <c:v>42.53</c:v>
                </c:pt>
                <c:pt idx="2">
                  <c:v>41.49</c:v>
                </c:pt>
                <c:pt idx="3">
                  <c:v>37.89</c:v>
                </c:pt>
                <c:pt idx="4">
                  <c:v>38.36</c:v>
                </c:pt>
              </c:numCache>
            </c:numRef>
          </c:val>
          <c:extLst xmlns:c16r2="http://schemas.microsoft.com/office/drawing/2015/06/chart">
            <c:ext xmlns:c16="http://schemas.microsoft.com/office/drawing/2014/chart" uri="{C3380CC4-5D6E-409C-BE32-E72D297353CC}">
              <c16:uniqueId val="{00000001-16DD-4B3F-89A7-FEB3FA7840C8}"/>
            </c:ext>
          </c:extLst>
        </c:ser>
        <c:dLbls>
          <c:showLegendKey val="0"/>
          <c:showVal val="0"/>
          <c:showCatName val="0"/>
          <c:showSerName val="0"/>
          <c:showPercent val="0"/>
          <c:showBubbleSize val="0"/>
        </c:dLbls>
        <c:gapWidth val="250"/>
        <c:overlap val="100"/>
        <c:axId val="569164240"/>
        <c:axId val="569165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4.74</c:v>
                </c:pt>
                <c:pt idx="1">
                  <c:v>2.41</c:v>
                </c:pt>
                <c:pt idx="2">
                  <c:v>-1.23</c:v>
                </c:pt>
                <c:pt idx="3">
                  <c:v>-3.38</c:v>
                </c:pt>
                <c:pt idx="4">
                  <c:v>9.2200000000000006</c:v>
                </c:pt>
              </c:numCache>
            </c:numRef>
          </c:val>
          <c:smooth val="0"/>
          <c:extLst xmlns:c16r2="http://schemas.microsoft.com/office/drawing/2015/06/chart">
            <c:ext xmlns:c16="http://schemas.microsoft.com/office/drawing/2014/chart" uri="{C3380CC4-5D6E-409C-BE32-E72D297353CC}">
              <c16:uniqueId val="{00000002-16DD-4B3F-89A7-FEB3FA7840C8}"/>
            </c:ext>
          </c:extLst>
        </c:ser>
        <c:dLbls>
          <c:showLegendKey val="0"/>
          <c:showVal val="0"/>
          <c:showCatName val="0"/>
          <c:showSerName val="0"/>
          <c:showPercent val="0"/>
          <c:showBubbleSize val="0"/>
        </c:dLbls>
        <c:marker val="1"/>
        <c:smooth val="0"/>
        <c:axId val="569164240"/>
        <c:axId val="569165808"/>
      </c:lineChart>
      <c:catAx>
        <c:axId val="56916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69165808"/>
        <c:crosses val="autoZero"/>
        <c:auto val="1"/>
        <c:lblAlgn val="ctr"/>
        <c:lblOffset val="100"/>
        <c:tickLblSkip val="1"/>
        <c:tickMarkSkip val="1"/>
        <c:noMultiLvlLbl val="0"/>
      </c:catAx>
      <c:valAx>
        <c:axId val="569165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916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6E9A-476F-A4C4-3524B7BF89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E9A-476F-A4C4-3524B7BF89E3}"/>
            </c:ext>
          </c:extLst>
        </c:ser>
        <c:ser>
          <c:idx val="2"/>
          <c:order val="2"/>
          <c:tx>
            <c:strRef>
              <c:f>データシート!$A$29</c:f>
              <c:strCache>
                <c:ptCount val="1"/>
                <c:pt idx="0">
                  <c:v>住宅新築資金等特別会計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2-6E9A-476F-A4C4-3524B7BF89E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0.04</c:v>
                </c:pt>
                <c:pt idx="4">
                  <c:v>#N/A</c:v>
                </c:pt>
                <c:pt idx="5">
                  <c:v>0.05</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3-6E9A-476F-A4C4-3524B7BF89E3}"/>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0.34</c:v>
                </c:pt>
                <c:pt idx="2">
                  <c:v>#N/A</c:v>
                </c:pt>
                <c:pt idx="3">
                  <c:v>0.12</c:v>
                </c:pt>
                <c:pt idx="4">
                  <c:v>#N/A</c:v>
                </c:pt>
                <c:pt idx="5">
                  <c:v>0.32</c:v>
                </c:pt>
                <c:pt idx="6">
                  <c:v>#N/A</c:v>
                </c:pt>
                <c:pt idx="7">
                  <c:v>0.54</c:v>
                </c:pt>
                <c:pt idx="8">
                  <c:v>#N/A</c:v>
                </c:pt>
                <c:pt idx="9">
                  <c:v>0.98</c:v>
                </c:pt>
              </c:numCache>
            </c:numRef>
          </c:val>
          <c:extLst xmlns:c16r2="http://schemas.microsoft.com/office/drawing/2015/06/chart">
            <c:ext xmlns:c16="http://schemas.microsoft.com/office/drawing/2014/chart" uri="{C3380CC4-5D6E-409C-BE32-E72D297353CC}">
              <c16:uniqueId val="{00000004-6E9A-476F-A4C4-3524B7BF89E3}"/>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2.17</c:v>
                </c:pt>
                <c:pt idx="2">
                  <c:v>#N/A</c:v>
                </c:pt>
                <c:pt idx="3">
                  <c:v>1.59</c:v>
                </c:pt>
                <c:pt idx="4">
                  <c:v>#N/A</c:v>
                </c:pt>
                <c:pt idx="5">
                  <c:v>1.41</c:v>
                </c:pt>
                <c:pt idx="6">
                  <c:v>#N/A</c:v>
                </c:pt>
                <c:pt idx="7">
                  <c:v>2.02</c:v>
                </c:pt>
                <c:pt idx="8">
                  <c:v>#N/A</c:v>
                </c:pt>
                <c:pt idx="9">
                  <c:v>2.2200000000000002</c:v>
                </c:pt>
              </c:numCache>
            </c:numRef>
          </c:val>
          <c:extLst xmlns:c16r2="http://schemas.microsoft.com/office/drawing/2015/06/chart">
            <c:ext xmlns:c16="http://schemas.microsoft.com/office/drawing/2014/chart" uri="{C3380CC4-5D6E-409C-BE32-E72D297353CC}">
              <c16:uniqueId val="{00000005-6E9A-476F-A4C4-3524B7BF89E3}"/>
            </c:ext>
          </c:extLst>
        </c:ser>
        <c:ser>
          <c:idx val="6"/>
          <c:order val="6"/>
          <c:tx>
            <c:strRef>
              <c:f>データシート!$A$33</c:f>
              <c:strCache>
                <c:ptCount val="1"/>
                <c:pt idx="0">
                  <c:v>苅田臨空産業団地開発事業特別会計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3.38</c:v>
                </c:pt>
                <c:pt idx="2">
                  <c:v>#N/A</c:v>
                </c:pt>
                <c:pt idx="3">
                  <c:v>3.28</c:v>
                </c:pt>
                <c:pt idx="4">
                  <c:v>#N/A</c:v>
                </c:pt>
                <c:pt idx="5">
                  <c:v>3.39</c:v>
                </c:pt>
                <c:pt idx="6">
                  <c:v>#N/A</c:v>
                </c:pt>
                <c:pt idx="7">
                  <c:v>3.16</c:v>
                </c:pt>
                <c:pt idx="8">
                  <c:v>#N/A</c:v>
                </c:pt>
                <c:pt idx="9">
                  <c:v>3.37</c:v>
                </c:pt>
              </c:numCache>
            </c:numRef>
          </c:val>
          <c:extLst xmlns:c16r2="http://schemas.microsoft.com/office/drawing/2015/06/chart">
            <c:ext xmlns:c16="http://schemas.microsoft.com/office/drawing/2014/chart" uri="{C3380CC4-5D6E-409C-BE32-E72D297353CC}">
              <c16:uniqueId val="{00000006-6E9A-476F-A4C4-3524B7BF89E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13.35</c:v>
                </c:pt>
                <c:pt idx="2">
                  <c:v>#N/A</c:v>
                </c:pt>
                <c:pt idx="3">
                  <c:v>13.37</c:v>
                </c:pt>
                <c:pt idx="4">
                  <c:v>#N/A</c:v>
                </c:pt>
                <c:pt idx="5">
                  <c:v>13.92</c:v>
                </c:pt>
                <c:pt idx="6">
                  <c:v>#N/A</c:v>
                </c:pt>
                <c:pt idx="7">
                  <c:v>12.27</c:v>
                </c:pt>
                <c:pt idx="8">
                  <c:v>#N/A</c:v>
                </c:pt>
                <c:pt idx="9">
                  <c:v>11.57</c:v>
                </c:pt>
              </c:numCache>
            </c:numRef>
          </c:val>
          <c:extLst xmlns:c16r2="http://schemas.microsoft.com/office/drawing/2015/06/chart">
            <c:ext xmlns:c16="http://schemas.microsoft.com/office/drawing/2014/chart" uri="{C3380CC4-5D6E-409C-BE32-E72D297353CC}">
              <c16:uniqueId val="{00000007-6E9A-476F-A4C4-3524B7BF89E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7.09</c:v>
                </c:pt>
                <c:pt idx="2">
                  <c:v>#N/A</c:v>
                </c:pt>
                <c:pt idx="3">
                  <c:v>7.51</c:v>
                </c:pt>
                <c:pt idx="4">
                  <c:v>#N/A</c:v>
                </c:pt>
                <c:pt idx="5">
                  <c:v>8.76</c:v>
                </c:pt>
                <c:pt idx="6">
                  <c:v>#N/A</c:v>
                </c:pt>
                <c:pt idx="7">
                  <c:v>5.24</c:v>
                </c:pt>
                <c:pt idx="8">
                  <c:v>#N/A</c:v>
                </c:pt>
                <c:pt idx="9">
                  <c:v>11.75</c:v>
                </c:pt>
              </c:numCache>
            </c:numRef>
          </c:val>
          <c:extLst xmlns:c16r2="http://schemas.microsoft.com/office/drawing/2015/06/chart">
            <c:ext xmlns:c16="http://schemas.microsoft.com/office/drawing/2014/chart" uri="{C3380CC4-5D6E-409C-BE32-E72D297353CC}">
              <c16:uniqueId val="{00000008-6E9A-476F-A4C4-3524B7BF89E3}"/>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2</c:v>
                </c:pt>
                <c:pt idx="1">
                  <c:v>#N/A</c:v>
                </c:pt>
                <c:pt idx="2">
                  <c:v>0.95</c:v>
                </c:pt>
                <c:pt idx="3">
                  <c:v>#N/A</c:v>
                </c:pt>
                <c:pt idx="4">
                  <c:v>0.28000000000000003</c:v>
                </c:pt>
                <c:pt idx="5">
                  <c:v>#N/A</c:v>
                </c:pt>
                <c:pt idx="6">
                  <c:v>0.09</c:v>
                </c:pt>
                <c:pt idx="7">
                  <c:v>#N/A</c:v>
                </c:pt>
                <c:pt idx="8">
                  <c:v>0.16</c:v>
                </c:pt>
                <c:pt idx="9">
                  <c:v>#N/A</c:v>
                </c:pt>
              </c:numCache>
            </c:numRef>
          </c:val>
          <c:extLst xmlns:c16r2="http://schemas.microsoft.com/office/drawing/2015/06/chart">
            <c:ext xmlns:c16="http://schemas.microsoft.com/office/drawing/2014/chart" uri="{C3380CC4-5D6E-409C-BE32-E72D297353CC}">
              <c16:uniqueId val="{00000009-6E9A-476F-A4C4-3524B7BF89E3}"/>
            </c:ext>
          </c:extLst>
        </c:ser>
        <c:dLbls>
          <c:showLegendKey val="0"/>
          <c:showVal val="0"/>
          <c:showCatName val="0"/>
          <c:showSerName val="0"/>
          <c:showPercent val="0"/>
          <c:showBubbleSize val="0"/>
        </c:dLbls>
        <c:gapWidth val="150"/>
        <c:overlap val="100"/>
        <c:axId val="569163848"/>
        <c:axId val="569164632"/>
      </c:barChart>
      <c:catAx>
        <c:axId val="569163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9164632"/>
        <c:crosses val="autoZero"/>
        <c:auto val="1"/>
        <c:lblAlgn val="ctr"/>
        <c:lblOffset val="100"/>
        <c:tickLblSkip val="1"/>
        <c:tickMarkSkip val="1"/>
        <c:noMultiLvlLbl val="0"/>
      </c:catAx>
      <c:valAx>
        <c:axId val="569164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9163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749</c:v>
                </c:pt>
                <c:pt idx="5">
                  <c:v>708</c:v>
                </c:pt>
                <c:pt idx="8">
                  <c:v>652</c:v>
                </c:pt>
                <c:pt idx="11">
                  <c:v>596</c:v>
                </c:pt>
                <c:pt idx="14">
                  <c:v>566</c:v>
                </c:pt>
              </c:numCache>
            </c:numRef>
          </c:val>
          <c:extLst xmlns:c16r2="http://schemas.microsoft.com/office/drawing/2015/06/chart">
            <c:ext xmlns:c16="http://schemas.microsoft.com/office/drawing/2014/chart" uri="{C3380CC4-5D6E-409C-BE32-E72D297353CC}">
              <c16:uniqueId val="{00000000-6244-4368-B666-FF1E028A71C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244-4368-B666-FF1E028A71C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2-6244-4368-B666-FF1E028A71C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244-4368-B666-FF1E028A71C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275</c:v>
                </c:pt>
                <c:pt idx="3">
                  <c:v>301</c:v>
                </c:pt>
                <c:pt idx="6">
                  <c:v>296</c:v>
                </c:pt>
                <c:pt idx="9">
                  <c:v>305</c:v>
                </c:pt>
                <c:pt idx="12">
                  <c:v>319</c:v>
                </c:pt>
              </c:numCache>
            </c:numRef>
          </c:val>
          <c:extLst xmlns:c16r2="http://schemas.microsoft.com/office/drawing/2015/06/chart">
            <c:ext xmlns:c16="http://schemas.microsoft.com/office/drawing/2014/chart" uri="{C3380CC4-5D6E-409C-BE32-E72D297353CC}">
              <c16:uniqueId val="{00000004-6244-4368-B666-FF1E028A71C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244-4368-B666-FF1E028A71C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244-4368-B666-FF1E028A71C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1279</c:v>
                </c:pt>
                <c:pt idx="3">
                  <c:v>1225</c:v>
                </c:pt>
                <c:pt idx="6">
                  <c:v>1190</c:v>
                </c:pt>
                <c:pt idx="9">
                  <c:v>1227</c:v>
                </c:pt>
                <c:pt idx="12">
                  <c:v>1244</c:v>
                </c:pt>
              </c:numCache>
            </c:numRef>
          </c:val>
          <c:extLst xmlns:c16r2="http://schemas.microsoft.com/office/drawing/2015/06/chart">
            <c:ext xmlns:c16="http://schemas.microsoft.com/office/drawing/2014/chart" uri="{C3380CC4-5D6E-409C-BE32-E72D297353CC}">
              <c16:uniqueId val="{00000007-6244-4368-B666-FF1E028A71CF}"/>
            </c:ext>
          </c:extLst>
        </c:ser>
        <c:dLbls>
          <c:showLegendKey val="0"/>
          <c:showVal val="0"/>
          <c:showCatName val="0"/>
          <c:showSerName val="0"/>
          <c:showPercent val="0"/>
          <c:showBubbleSize val="0"/>
        </c:dLbls>
        <c:gapWidth val="100"/>
        <c:overlap val="100"/>
        <c:axId val="569170904"/>
        <c:axId val="569165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807</c:v>
                </c:pt>
                <c:pt idx="2">
                  <c:v>#N/A</c:v>
                </c:pt>
                <c:pt idx="3">
                  <c:v>#N/A</c:v>
                </c:pt>
                <c:pt idx="4">
                  <c:v>819</c:v>
                </c:pt>
                <c:pt idx="5">
                  <c:v>#N/A</c:v>
                </c:pt>
                <c:pt idx="6">
                  <c:v>#N/A</c:v>
                </c:pt>
                <c:pt idx="7">
                  <c:v>834</c:v>
                </c:pt>
                <c:pt idx="8">
                  <c:v>#N/A</c:v>
                </c:pt>
                <c:pt idx="9">
                  <c:v>#N/A</c:v>
                </c:pt>
                <c:pt idx="10">
                  <c:v>936</c:v>
                </c:pt>
                <c:pt idx="11">
                  <c:v>#N/A</c:v>
                </c:pt>
                <c:pt idx="12">
                  <c:v>#N/A</c:v>
                </c:pt>
                <c:pt idx="13">
                  <c:v>997</c:v>
                </c:pt>
                <c:pt idx="14">
                  <c:v>#N/A</c:v>
                </c:pt>
              </c:numCache>
            </c:numRef>
          </c:val>
          <c:smooth val="0"/>
          <c:extLst xmlns:c16r2="http://schemas.microsoft.com/office/drawing/2015/06/chart">
            <c:ext xmlns:c16="http://schemas.microsoft.com/office/drawing/2014/chart" uri="{C3380CC4-5D6E-409C-BE32-E72D297353CC}">
              <c16:uniqueId val="{00000008-6244-4368-B666-FF1E028A71CF}"/>
            </c:ext>
          </c:extLst>
        </c:ser>
        <c:dLbls>
          <c:showLegendKey val="0"/>
          <c:showVal val="0"/>
          <c:showCatName val="0"/>
          <c:showSerName val="0"/>
          <c:showPercent val="0"/>
          <c:showBubbleSize val="0"/>
        </c:dLbls>
        <c:marker val="1"/>
        <c:smooth val="0"/>
        <c:axId val="569170904"/>
        <c:axId val="569165416"/>
      </c:lineChart>
      <c:catAx>
        <c:axId val="569170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9165416"/>
        <c:crosses val="autoZero"/>
        <c:auto val="1"/>
        <c:lblAlgn val="ctr"/>
        <c:lblOffset val="100"/>
        <c:tickLblSkip val="1"/>
        <c:tickMarkSkip val="1"/>
        <c:noMultiLvlLbl val="0"/>
      </c:catAx>
      <c:valAx>
        <c:axId val="569165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9170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5789</c:v>
                </c:pt>
                <c:pt idx="5">
                  <c:v>5300</c:v>
                </c:pt>
                <c:pt idx="8">
                  <c:v>4992</c:v>
                </c:pt>
                <c:pt idx="11">
                  <c:v>4837</c:v>
                </c:pt>
                <c:pt idx="14">
                  <c:v>4839</c:v>
                </c:pt>
              </c:numCache>
            </c:numRef>
          </c:val>
          <c:extLst xmlns:c16r2="http://schemas.microsoft.com/office/drawing/2015/06/chart">
            <c:ext xmlns:c16="http://schemas.microsoft.com/office/drawing/2014/chart" uri="{C3380CC4-5D6E-409C-BE32-E72D297353CC}">
              <c16:uniqueId val="{00000000-5454-4E91-8382-A195A5BD29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312</c:v>
                </c:pt>
                <c:pt idx="5">
                  <c:v>274</c:v>
                </c:pt>
                <c:pt idx="8">
                  <c:v>214</c:v>
                </c:pt>
                <c:pt idx="11">
                  <c:v>136</c:v>
                </c:pt>
                <c:pt idx="14">
                  <c:v>114</c:v>
                </c:pt>
              </c:numCache>
            </c:numRef>
          </c:val>
          <c:extLst xmlns:c16r2="http://schemas.microsoft.com/office/drawing/2015/06/chart">
            <c:ext xmlns:c16="http://schemas.microsoft.com/office/drawing/2014/chart" uri="{C3380CC4-5D6E-409C-BE32-E72D297353CC}">
              <c16:uniqueId val="{00000001-5454-4E91-8382-A195A5BD29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6663</c:v>
                </c:pt>
                <c:pt idx="5">
                  <c:v>6858</c:v>
                </c:pt>
                <c:pt idx="8">
                  <c:v>7137</c:v>
                </c:pt>
                <c:pt idx="11">
                  <c:v>8037</c:v>
                </c:pt>
                <c:pt idx="14">
                  <c:v>8604</c:v>
                </c:pt>
              </c:numCache>
            </c:numRef>
          </c:val>
          <c:extLst xmlns:c16r2="http://schemas.microsoft.com/office/drawing/2015/06/chart">
            <c:ext xmlns:c16="http://schemas.microsoft.com/office/drawing/2014/chart" uri="{C3380CC4-5D6E-409C-BE32-E72D297353CC}">
              <c16:uniqueId val="{00000002-5454-4E91-8382-A195A5BD29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454-4E91-8382-A195A5BD29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454-4E91-8382-A195A5BD29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323</c:v>
                </c:pt>
                <c:pt idx="3">
                  <c:v>321</c:v>
                </c:pt>
                <c:pt idx="6">
                  <c:v>0</c:v>
                </c:pt>
                <c:pt idx="9">
                  <c:v>0</c:v>
                </c:pt>
                <c:pt idx="12">
                  <c:v>0</c:v>
                </c:pt>
              </c:numCache>
            </c:numRef>
          </c:val>
          <c:extLst xmlns:c16r2="http://schemas.microsoft.com/office/drawing/2015/06/chart">
            <c:ext xmlns:c16="http://schemas.microsoft.com/office/drawing/2014/chart" uri="{C3380CC4-5D6E-409C-BE32-E72D297353CC}">
              <c16:uniqueId val="{00000005-5454-4E91-8382-A195A5BD29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2312</c:v>
                </c:pt>
                <c:pt idx="3">
                  <c:v>2393</c:v>
                </c:pt>
                <c:pt idx="6">
                  <c:v>2162</c:v>
                </c:pt>
                <c:pt idx="9">
                  <c:v>2204</c:v>
                </c:pt>
                <c:pt idx="12">
                  <c:v>2196</c:v>
                </c:pt>
              </c:numCache>
            </c:numRef>
          </c:val>
          <c:extLst xmlns:c16r2="http://schemas.microsoft.com/office/drawing/2015/06/chart">
            <c:ext xmlns:c16="http://schemas.microsoft.com/office/drawing/2014/chart" uri="{C3380CC4-5D6E-409C-BE32-E72D297353CC}">
              <c16:uniqueId val="{00000006-5454-4E91-8382-A195A5BD29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5454-4E91-8382-A195A5BD29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4106</c:v>
                </c:pt>
                <c:pt idx="3">
                  <c:v>3960</c:v>
                </c:pt>
                <c:pt idx="6">
                  <c:v>4198</c:v>
                </c:pt>
                <c:pt idx="9">
                  <c:v>4449</c:v>
                </c:pt>
                <c:pt idx="12">
                  <c:v>4943</c:v>
                </c:pt>
              </c:numCache>
            </c:numRef>
          </c:val>
          <c:extLst xmlns:c16r2="http://schemas.microsoft.com/office/drawing/2015/06/chart">
            <c:ext xmlns:c16="http://schemas.microsoft.com/office/drawing/2014/chart" uri="{C3380CC4-5D6E-409C-BE32-E72D297353CC}">
              <c16:uniqueId val="{00000008-5454-4E91-8382-A195A5BD29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c:v>
                </c:pt>
                <c:pt idx="3">
                  <c:v>4</c:v>
                </c:pt>
                <c:pt idx="6">
                  <c:v>0</c:v>
                </c:pt>
                <c:pt idx="9">
                  <c:v>0</c:v>
                </c:pt>
                <c:pt idx="12">
                  <c:v>0</c:v>
                </c:pt>
              </c:numCache>
            </c:numRef>
          </c:val>
          <c:extLst xmlns:c16r2="http://schemas.microsoft.com/office/drawing/2015/06/chart">
            <c:ext xmlns:c16="http://schemas.microsoft.com/office/drawing/2014/chart" uri="{C3380CC4-5D6E-409C-BE32-E72D297353CC}">
              <c16:uniqueId val="{00000009-5454-4E91-8382-A195A5BD29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9759</c:v>
                </c:pt>
                <c:pt idx="3">
                  <c:v>9108</c:v>
                </c:pt>
                <c:pt idx="6">
                  <c:v>8738</c:v>
                </c:pt>
                <c:pt idx="9">
                  <c:v>8070</c:v>
                </c:pt>
                <c:pt idx="12">
                  <c:v>8112</c:v>
                </c:pt>
              </c:numCache>
            </c:numRef>
          </c:val>
          <c:extLst xmlns:c16r2="http://schemas.microsoft.com/office/drawing/2015/06/chart">
            <c:ext xmlns:c16="http://schemas.microsoft.com/office/drawing/2014/chart" uri="{C3380CC4-5D6E-409C-BE32-E72D297353CC}">
              <c16:uniqueId val="{0000000A-5454-4E91-8382-A195A5BD2944}"/>
            </c:ext>
          </c:extLst>
        </c:ser>
        <c:dLbls>
          <c:showLegendKey val="0"/>
          <c:showVal val="0"/>
          <c:showCatName val="0"/>
          <c:showSerName val="0"/>
          <c:showPercent val="0"/>
          <c:showBubbleSize val="0"/>
        </c:dLbls>
        <c:gapWidth val="100"/>
        <c:overlap val="100"/>
        <c:axId val="569167376"/>
        <c:axId val="569167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3740</c:v>
                </c:pt>
                <c:pt idx="2">
                  <c:v>#N/A</c:v>
                </c:pt>
                <c:pt idx="3">
                  <c:v>#N/A</c:v>
                </c:pt>
                <c:pt idx="4">
                  <c:v>3353</c:v>
                </c:pt>
                <c:pt idx="5">
                  <c:v>#N/A</c:v>
                </c:pt>
                <c:pt idx="6">
                  <c:v>#N/A</c:v>
                </c:pt>
                <c:pt idx="7">
                  <c:v>2756</c:v>
                </c:pt>
                <c:pt idx="8">
                  <c:v>#N/A</c:v>
                </c:pt>
                <c:pt idx="9">
                  <c:v>#N/A</c:v>
                </c:pt>
                <c:pt idx="10">
                  <c:v>1712</c:v>
                </c:pt>
                <c:pt idx="11">
                  <c:v>#N/A</c:v>
                </c:pt>
                <c:pt idx="12">
                  <c:v>#N/A</c:v>
                </c:pt>
                <c:pt idx="13">
                  <c:v>1695</c:v>
                </c:pt>
                <c:pt idx="14">
                  <c:v>#N/A</c:v>
                </c:pt>
              </c:numCache>
            </c:numRef>
          </c:val>
          <c:smooth val="0"/>
          <c:extLst xmlns:c16r2="http://schemas.microsoft.com/office/drawing/2015/06/chart">
            <c:ext xmlns:c16="http://schemas.microsoft.com/office/drawing/2014/chart" uri="{C3380CC4-5D6E-409C-BE32-E72D297353CC}">
              <c16:uniqueId val="{0000000B-5454-4E91-8382-A195A5BD2944}"/>
            </c:ext>
          </c:extLst>
        </c:ser>
        <c:dLbls>
          <c:showLegendKey val="0"/>
          <c:showVal val="0"/>
          <c:showCatName val="0"/>
          <c:showSerName val="0"/>
          <c:showPercent val="0"/>
          <c:showBubbleSize val="0"/>
        </c:dLbls>
        <c:marker val="1"/>
        <c:smooth val="0"/>
        <c:axId val="569167376"/>
        <c:axId val="569167768"/>
      </c:lineChart>
      <c:catAx>
        <c:axId val="56916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69167768"/>
        <c:crosses val="autoZero"/>
        <c:auto val="1"/>
        <c:lblAlgn val="ctr"/>
        <c:lblOffset val="100"/>
        <c:tickLblSkip val="1"/>
        <c:tickMarkSkip val="1"/>
        <c:noMultiLvlLbl val="0"/>
      </c:catAx>
      <c:valAx>
        <c:axId val="569167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916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3949</c:v>
                </c:pt>
                <c:pt idx="1">
                  <c:v>3896</c:v>
                </c:pt>
                <c:pt idx="2">
                  <c:v>4163</c:v>
                </c:pt>
              </c:numCache>
            </c:numRef>
          </c:val>
          <c:extLst xmlns:c16r2="http://schemas.microsoft.com/office/drawing/2015/06/chart">
            <c:ext xmlns:c16="http://schemas.microsoft.com/office/drawing/2014/chart" uri="{C3380CC4-5D6E-409C-BE32-E72D297353CC}">
              <c16:uniqueId val="{00000000-D6EF-4563-9F93-52C460DBEC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39</c:v>
                </c:pt>
                <c:pt idx="1">
                  <c:v>39</c:v>
                </c:pt>
                <c:pt idx="2">
                  <c:v>39</c:v>
                </c:pt>
              </c:numCache>
            </c:numRef>
          </c:val>
          <c:extLst xmlns:c16r2="http://schemas.microsoft.com/office/drawing/2015/06/chart">
            <c:ext xmlns:c16="http://schemas.microsoft.com/office/drawing/2014/chart" uri="{C3380CC4-5D6E-409C-BE32-E72D297353CC}">
              <c16:uniqueId val="{00000001-D6EF-4563-9F93-52C460DBEC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3199</c:v>
                </c:pt>
                <c:pt idx="1">
                  <c:v>4152</c:v>
                </c:pt>
                <c:pt idx="2">
                  <c:v>4451</c:v>
                </c:pt>
              </c:numCache>
            </c:numRef>
          </c:val>
          <c:extLst xmlns:c16r2="http://schemas.microsoft.com/office/drawing/2015/06/chart">
            <c:ext xmlns:c16="http://schemas.microsoft.com/office/drawing/2014/chart" uri="{C3380CC4-5D6E-409C-BE32-E72D297353CC}">
              <c16:uniqueId val="{00000002-D6EF-4563-9F93-52C460DBEC2C}"/>
            </c:ext>
          </c:extLst>
        </c:ser>
        <c:dLbls>
          <c:showLegendKey val="0"/>
          <c:showVal val="0"/>
          <c:showCatName val="0"/>
          <c:showSerName val="0"/>
          <c:showPercent val="0"/>
          <c:showBubbleSize val="0"/>
        </c:dLbls>
        <c:gapWidth val="120"/>
        <c:overlap val="100"/>
        <c:axId val="569166592"/>
        <c:axId val="569168160"/>
      </c:barChart>
      <c:catAx>
        <c:axId val="56916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69168160"/>
        <c:crosses val="autoZero"/>
        <c:auto val="1"/>
        <c:lblAlgn val="ctr"/>
        <c:lblOffset val="100"/>
        <c:tickLblSkip val="1"/>
        <c:tickMarkSkip val="1"/>
        <c:noMultiLvlLbl val="0"/>
      </c:catAx>
      <c:valAx>
        <c:axId val="5691681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69166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37,824
36,407
49.58
18,754,145
17,330,969
1,276,914
10,851,912
8,112,403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大型事業所の集中等により類似団体平均を上回る税収があるため1.2</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ポイント伸ばした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年度単年度でみると、償却資産の増加により固定資産税が増加したため、基準財政収入額が増加している。本町の主な歳入は地方税であるため景気動向に大きく影響を受けやすく、需要額においては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義務的経費が大きく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見込まれるため、歳入歳出のバランスに留意し、健全な財政運営を行っていくとともに、企業誘致や債権回収の強化に取り組み、財政基盤の強化に努める。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a:extLst>
            <a:ext uri="{FF2B5EF4-FFF2-40B4-BE49-F238E27FC236}">
              <a16:creationId xmlns="" xmlns:a16="http://schemas.microsoft.com/office/drawing/2014/main" id="{00000000-0008-0000-0300-000040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a:extLst>
            <a:ext uri="{FF2B5EF4-FFF2-40B4-BE49-F238E27FC236}">
              <a16:creationId xmlns="" xmlns:a16="http://schemas.microsoft.com/office/drawing/2014/main" id="{00000000-0008-0000-0300-000042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a:extLst>
            <a:ext uri="{FF2B5EF4-FFF2-40B4-BE49-F238E27FC236}">
              <a16:creationId xmlns="" xmlns:a16="http://schemas.microsoft.com/office/drawing/2014/main" id="{00000000-0008-0000-0300-000043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134144</xdr:rowOff>
    </xdr:from>
    <xdr:to>
      <xdr:col>23</xdr:col>
      <xdr:colOff>133350</xdr:colOff>
      <xdr:row>45</xdr:row>
      <xdr:rowOff>23813</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flipV="1">
          <a:off x="4953000" y="6306344"/>
          <a:ext cx="0" cy="1432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167340</xdr:rowOff>
    </xdr:from>
    <xdr:ext cx="762000" cy="259045"/>
    <xdr:sp macro="" textlink="">
      <xdr:nvSpPr>
        <xdr:cNvPr id="69" name="財政力最小値テキスト">
          <a:extLst>
            <a:ext uri="{FF2B5EF4-FFF2-40B4-BE49-F238E27FC236}">
              <a16:creationId xmlns="" xmlns:a16="http://schemas.microsoft.com/office/drawing/2014/main" id="{00000000-0008-0000-0300-000045000000}"/>
            </a:ext>
          </a:extLst>
        </xdr:cNvPr>
        <xdr:cNvSpPr txBox="1"/>
      </xdr:nvSpPr>
      <xdr:spPr>
        <a:xfrm>
          <a:off x="5041900" y="771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23813</xdr:rowOff>
    </xdr:from>
    <xdr:to>
      <xdr:col>24</xdr:col>
      <xdr:colOff>12700</xdr:colOff>
      <xdr:row>45</xdr:row>
      <xdr:rowOff>23813</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4864100" y="773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49071</xdr:rowOff>
    </xdr:from>
    <xdr:ext cx="762000" cy="259045"/>
    <xdr:sp macro="" textlink="">
      <xdr:nvSpPr>
        <xdr:cNvPr id="71" name="財政力最大値テキスト">
          <a:extLst>
            <a:ext uri="{FF2B5EF4-FFF2-40B4-BE49-F238E27FC236}">
              <a16:creationId xmlns="" xmlns:a16="http://schemas.microsoft.com/office/drawing/2014/main" id="{00000000-0008-0000-0300-000047000000}"/>
            </a:ext>
          </a:extLst>
        </xdr:cNvPr>
        <xdr:cNvSpPr txBox="1"/>
      </xdr:nvSpPr>
      <xdr:spPr>
        <a:xfrm>
          <a:off x="5041900" y="604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134144</xdr:rowOff>
    </xdr:from>
    <xdr:to>
      <xdr:col>24</xdr:col>
      <xdr:colOff>12700</xdr:colOff>
      <xdr:row>36</xdr:row>
      <xdr:rowOff>134144</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4864100" y="630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134144</xdr:rowOff>
    </xdr:from>
    <xdr:to>
      <xdr:col>23</xdr:col>
      <xdr:colOff>133350</xdr:colOff>
      <xdr:row>36</xdr:row>
      <xdr:rowOff>149225</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flipV="1">
          <a:off x="4114800" y="6306344"/>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42721</xdr:rowOff>
    </xdr:from>
    <xdr:ext cx="762000" cy="259045"/>
    <xdr:sp macro="" textlink="">
      <xdr:nvSpPr>
        <xdr:cNvPr id="74" name="財政力平均値テキスト">
          <a:extLst>
            <a:ext uri="{FF2B5EF4-FFF2-40B4-BE49-F238E27FC236}">
              <a16:creationId xmlns="" xmlns:a16="http://schemas.microsoft.com/office/drawing/2014/main" id="{00000000-0008-0000-0300-00004A000000}"/>
            </a:ext>
          </a:extLst>
        </xdr:cNvPr>
        <xdr:cNvSpPr txBox="1"/>
      </xdr:nvSpPr>
      <xdr:spPr>
        <a:xfrm>
          <a:off x="5041900" y="7072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70644</xdr:rowOff>
    </xdr:from>
    <xdr:to>
      <xdr:col>23</xdr:col>
      <xdr:colOff>184150</xdr:colOff>
      <xdr:row>42</xdr:row>
      <xdr:rowOff>794</xdr:rowOff>
    </xdr:to>
    <xdr:sp macro="" textlink="">
      <xdr:nvSpPr>
        <xdr:cNvPr id="75" name="フローチャート: 判断 74">
          <a:extLst>
            <a:ext uri="{FF2B5EF4-FFF2-40B4-BE49-F238E27FC236}">
              <a16:creationId xmlns="" xmlns:a16="http://schemas.microsoft.com/office/drawing/2014/main" id="{00000000-0008-0000-0300-00004B000000}"/>
            </a:ext>
          </a:extLst>
        </xdr:cNvPr>
        <xdr:cNvSpPr/>
      </xdr:nvSpPr>
      <xdr:spPr>
        <a:xfrm>
          <a:off x="4902200" y="71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149225</xdr:rowOff>
    </xdr:from>
    <xdr:to>
      <xdr:col>19</xdr:col>
      <xdr:colOff>133350</xdr:colOff>
      <xdr:row>36</xdr:row>
      <xdr:rowOff>149225</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a:off x="3225800" y="6321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55563</xdr:rowOff>
    </xdr:from>
    <xdr:to>
      <xdr:col>19</xdr:col>
      <xdr:colOff>184150</xdr:colOff>
      <xdr:row>41</xdr:row>
      <xdr:rowOff>157163</xdr:rowOff>
    </xdr:to>
    <xdr:sp macro="" textlink="">
      <xdr:nvSpPr>
        <xdr:cNvPr id="77" name="フローチャート: 判断 76">
          <a:extLst>
            <a:ext uri="{FF2B5EF4-FFF2-40B4-BE49-F238E27FC236}">
              <a16:creationId xmlns="" xmlns:a16="http://schemas.microsoft.com/office/drawing/2014/main" id="{00000000-0008-0000-0300-00004D000000}"/>
            </a:ext>
          </a:extLst>
        </xdr:cNvPr>
        <xdr:cNvSpPr/>
      </xdr:nvSpPr>
      <xdr:spPr>
        <a:xfrm>
          <a:off x="4064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141940</xdr:rowOff>
    </xdr:from>
    <xdr:ext cx="7366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3733800" y="717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103981</xdr:rowOff>
    </xdr:from>
    <xdr:to>
      <xdr:col>15</xdr:col>
      <xdr:colOff>82550</xdr:colOff>
      <xdr:row>36</xdr:row>
      <xdr:rowOff>149225</xdr:rowOff>
    </xdr:to>
    <xdr:cxnSp macro="">
      <xdr:nvCxnSpPr>
        <xdr:cNvPr id="79" name="直線コネクタ 78">
          <a:extLst>
            <a:ext uri="{FF2B5EF4-FFF2-40B4-BE49-F238E27FC236}">
              <a16:creationId xmlns="" xmlns:a16="http://schemas.microsoft.com/office/drawing/2014/main" id="{00000000-0008-0000-0300-00004F000000}"/>
            </a:ext>
          </a:extLst>
        </xdr:cNvPr>
        <xdr:cNvCxnSpPr/>
      </xdr:nvCxnSpPr>
      <xdr:spPr>
        <a:xfrm>
          <a:off x="2336800" y="6276181"/>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40481</xdr:rowOff>
    </xdr:from>
    <xdr:to>
      <xdr:col>15</xdr:col>
      <xdr:colOff>133350</xdr:colOff>
      <xdr:row>41</xdr:row>
      <xdr:rowOff>142081</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3175000" y="706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126858</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2844800" y="715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103981</xdr:rowOff>
    </xdr:from>
    <xdr:to>
      <xdr:col>11</xdr:col>
      <xdr:colOff>31750</xdr:colOff>
      <xdr:row>36</xdr:row>
      <xdr:rowOff>134144</xdr:rowOff>
    </xdr:to>
    <xdr:cxnSp macro="">
      <xdr:nvCxnSpPr>
        <xdr:cNvPr id="82" name="直線コネクタ 81">
          <a:extLst>
            <a:ext uri="{FF2B5EF4-FFF2-40B4-BE49-F238E27FC236}">
              <a16:creationId xmlns="" xmlns:a16="http://schemas.microsoft.com/office/drawing/2014/main" id="{00000000-0008-0000-0300-000052000000}"/>
            </a:ext>
          </a:extLst>
        </xdr:cNvPr>
        <xdr:cNvCxnSpPr/>
      </xdr:nvCxnSpPr>
      <xdr:spPr>
        <a:xfrm flipV="1">
          <a:off x="1447800" y="627618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151606</xdr:rowOff>
    </xdr:from>
    <xdr:to>
      <xdr:col>11</xdr:col>
      <xdr:colOff>82550</xdr:colOff>
      <xdr:row>41</xdr:row>
      <xdr:rowOff>81756</xdr:rowOff>
    </xdr:to>
    <xdr:sp macro="" textlink="">
      <xdr:nvSpPr>
        <xdr:cNvPr id="83" name="フローチャート: 判断 82">
          <a:extLst>
            <a:ext uri="{FF2B5EF4-FFF2-40B4-BE49-F238E27FC236}">
              <a16:creationId xmlns="" xmlns:a16="http://schemas.microsoft.com/office/drawing/2014/main" id="{00000000-0008-0000-0300-000053000000}"/>
            </a:ext>
          </a:extLst>
        </xdr:cNvPr>
        <xdr:cNvSpPr/>
      </xdr:nvSpPr>
      <xdr:spPr>
        <a:xfrm>
          <a:off x="2286000" y="7009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66533</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1955800" y="709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40481</xdr:rowOff>
    </xdr:from>
    <xdr:to>
      <xdr:col>7</xdr:col>
      <xdr:colOff>31750</xdr:colOff>
      <xdr:row>41</xdr:row>
      <xdr:rowOff>142081</xdr:rowOff>
    </xdr:to>
    <xdr:sp macro="" textlink="">
      <xdr:nvSpPr>
        <xdr:cNvPr id="85" name="フローチャート: 判断 84">
          <a:extLst>
            <a:ext uri="{FF2B5EF4-FFF2-40B4-BE49-F238E27FC236}">
              <a16:creationId xmlns="" xmlns:a16="http://schemas.microsoft.com/office/drawing/2014/main" id="{00000000-0008-0000-0300-000055000000}"/>
            </a:ext>
          </a:extLst>
        </xdr:cNvPr>
        <xdr:cNvSpPr/>
      </xdr:nvSpPr>
      <xdr:spPr>
        <a:xfrm>
          <a:off x="1397000" y="706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126858</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1066800" y="715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a:extLst>
            <a:ext uri="{FF2B5EF4-FFF2-40B4-BE49-F238E27FC236}">
              <a16:creationId xmlns="" xmlns:a16="http://schemas.microsoft.com/office/drawing/2014/main" id="{00000000-0008-0000-0300-000059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a:extLst>
            <a:ext uri="{FF2B5EF4-FFF2-40B4-BE49-F238E27FC236}">
              <a16:creationId xmlns="" xmlns:a16="http://schemas.microsoft.com/office/drawing/2014/main" id="{00000000-0008-0000-0300-00005A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83344</xdr:rowOff>
    </xdr:from>
    <xdr:to>
      <xdr:col>23</xdr:col>
      <xdr:colOff>184150</xdr:colOff>
      <xdr:row>37</xdr:row>
      <xdr:rowOff>13494</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4902200" y="625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4621</xdr:rowOff>
    </xdr:from>
    <xdr:ext cx="762000" cy="259045"/>
    <xdr:sp macro="" textlink="">
      <xdr:nvSpPr>
        <xdr:cNvPr id="93" name="財政力該当値テキスト">
          <a:extLst>
            <a:ext uri="{FF2B5EF4-FFF2-40B4-BE49-F238E27FC236}">
              <a16:creationId xmlns="" xmlns:a16="http://schemas.microsoft.com/office/drawing/2014/main" id="{00000000-0008-0000-0300-00005D000000}"/>
            </a:ext>
          </a:extLst>
        </xdr:cNvPr>
        <xdr:cNvSpPr txBox="1"/>
      </xdr:nvSpPr>
      <xdr:spPr>
        <a:xfrm>
          <a:off x="5041900" y="617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98425</xdr:rowOff>
    </xdr:from>
    <xdr:to>
      <xdr:col>19</xdr:col>
      <xdr:colOff>184150</xdr:colOff>
      <xdr:row>37</xdr:row>
      <xdr:rowOff>28575</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4064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38752</xdr:rowOff>
    </xdr:from>
    <xdr:ext cx="7366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3733800" y="603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98425</xdr:rowOff>
    </xdr:from>
    <xdr:to>
      <xdr:col>15</xdr:col>
      <xdr:colOff>133350</xdr:colOff>
      <xdr:row>37</xdr:row>
      <xdr:rowOff>28575</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3175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38752</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2844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53181</xdr:rowOff>
    </xdr:from>
    <xdr:to>
      <xdr:col>11</xdr:col>
      <xdr:colOff>82550</xdr:colOff>
      <xdr:row>36</xdr:row>
      <xdr:rowOff>154781</xdr:rowOff>
    </xdr:to>
    <xdr:sp macro="" textlink="">
      <xdr:nvSpPr>
        <xdr:cNvPr id="98" name="楕円 97">
          <a:extLst>
            <a:ext uri="{FF2B5EF4-FFF2-40B4-BE49-F238E27FC236}">
              <a16:creationId xmlns="" xmlns:a16="http://schemas.microsoft.com/office/drawing/2014/main" id="{00000000-0008-0000-0300-000062000000}"/>
            </a:ext>
          </a:extLst>
        </xdr:cNvPr>
        <xdr:cNvSpPr/>
      </xdr:nvSpPr>
      <xdr:spPr>
        <a:xfrm>
          <a:off x="2286000" y="622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164958</xdr:rowOff>
    </xdr:from>
    <xdr:ext cx="762000" cy="259045"/>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955800" y="599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83344</xdr:rowOff>
    </xdr:from>
    <xdr:to>
      <xdr:col>7</xdr:col>
      <xdr:colOff>31750</xdr:colOff>
      <xdr:row>37</xdr:row>
      <xdr:rowOff>13494</xdr:rowOff>
    </xdr:to>
    <xdr:sp macro="" textlink="">
      <xdr:nvSpPr>
        <xdr:cNvPr id="100" name="楕円 99">
          <a:extLst>
            <a:ext uri="{FF2B5EF4-FFF2-40B4-BE49-F238E27FC236}">
              <a16:creationId xmlns="" xmlns:a16="http://schemas.microsoft.com/office/drawing/2014/main" id="{00000000-0008-0000-0300-000064000000}"/>
            </a:ext>
          </a:extLst>
        </xdr:cNvPr>
        <xdr:cNvSpPr/>
      </xdr:nvSpPr>
      <xdr:spPr>
        <a:xfrm>
          <a:off x="1397000" y="625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23671</xdr:rowOff>
    </xdr:from>
    <xdr:ext cx="762000" cy="259045"/>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1066800" y="602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a:extLst>
            <a:ext uri="{FF2B5EF4-FFF2-40B4-BE49-F238E27FC236}">
              <a16:creationId xmlns="" xmlns:a16="http://schemas.microsoft.com/office/drawing/2014/main" id="{00000000-0008-0000-0300-000067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a:extLst>
            <a:ext uri="{FF2B5EF4-FFF2-40B4-BE49-F238E27FC236}">
              <a16:creationId xmlns="" xmlns:a16="http://schemas.microsoft.com/office/drawing/2014/main" id="{00000000-0008-0000-0300-000068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a:extLst>
            <a:ext uri="{FF2B5EF4-FFF2-40B4-BE49-F238E27FC236}">
              <a16:creationId xmlns="" xmlns:a16="http://schemas.microsoft.com/office/drawing/2014/main" id="{00000000-0008-0000-0300-00006F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a:extLst>
            <a:ext uri="{FF2B5EF4-FFF2-40B4-BE49-F238E27FC236}">
              <a16:creationId xmlns="" xmlns:a16="http://schemas.microsoft.com/office/drawing/2014/main" id="{00000000-0008-0000-0300-000070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a:extLst>
            <a:ext uri="{FF2B5EF4-FFF2-40B4-BE49-F238E27FC236}">
              <a16:creationId xmlns="" xmlns:a16="http://schemas.microsoft.com/office/drawing/2014/main" id="{00000000-0008-0000-0300-000071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経常収支比率は、前年度に比べて2.</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％改善し、類似団体平均を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下回る結果となった。令和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年度は税収増により経常的一般財源等が増加したことが要因の一つであると考えられる。</a:t>
          </a:r>
          <a:b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の借入抑制による公債費の減少に加え、歳入の固定資産税の増収により経常収支比率は減少傾向ではあるが、今後も、公共施設の適正な管理や事務事業評価による事業の見直しを行い、現在の水準を維持す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5" name="テキスト ボックス 124">
          <a:extLst>
            <a:ext uri="{FF2B5EF4-FFF2-40B4-BE49-F238E27FC236}">
              <a16:creationId xmlns="" xmlns:a16="http://schemas.microsoft.com/office/drawing/2014/main" id="{00000000-0008-0000-0300-00007D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7" name="テキスト ボックス 126">
          <a:extLst>
            <a:ext uri="{FF2B5EF4-FFF2-40B4-BE49-F238E27FC236}">
              <a16:creationId xmlns="" xmlns:a16="http://schemas.microsoft.com/office/drawing/2014/main" id="{00000000-0008-0000-0300-00007F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2" name="財政構造の弾力性最小値テキスト">
          <a:extLst>
            <a:ext uri="{FF2B5EF4-FFF2-40B4-BE49-F238E27FC236}">
              <a16:creationId xmlns="" xmlns:a16="http://schemas.microsoft.com/office/drawing/2014/main" id="{00000000-0008-0000-0300-000084000000}"/>
            </a:ext>
          </a:extLst>
        </xdr:cNvPr>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4" name="財政構造の弾力性最大値テキスト">
          <a:extLst>
            <a:ext uri="{FF2B5EF4-FFF2-40B4-BE49-F238E27FC236}">
              <a16:creationId xmlns="" xmlns:a16="http://schemas.microsoft.com/office/drawing/2014/main" id="{00000000-0008-0000-0300-000086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13758</xdr:rowOff>
    </xdr:from>
    <xdr:to>
      <xdr:col>23</xdr:col>
      <xdr:colOff>133350</xdr:colOff>
      <xdr:row>63</xdr:row>
      <xdr:rowOff>102235</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flipV="1">
          <a:off x="4114800" y="10815108"/>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37058</xdr:rowOff>
    </xdr:from>
    <xdr:ext cx="762000" cy="259045"/>
    <xdr:sp macro="" textlink="">
      <xdr:nvSpPr>
        <xdr:cNvPr id="137" name="財政構造の弾力性平均値テキスト">
          <a:extLst>
            <a:ext uri="{FF2B5EF4-FFF2-40B4-BE49-F238E27FC236}">
              <a16:creationId xmlns="" xmlns:a16="http://schemas.microsoft.com/office/drawing/2014/main" id="{00000000-0008-0000-0300-000089000000}"/>
            </a:ext>
          </a:extLst>
        </xdr:cNvPr>
        <xdr:cNvSpPr txBox="1"/>
      </xdr:nvSpPr>
      <xdr:spPr>
        <a:xfrm>
          <a:off x="5041900" y="11009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102235</xdr:rowOff>
    </xdr:from>
    <xdr:to>
      <xdr:col>19</xdr:col>
      <xdr:colOff>133350</xdr:colOff>
      <xdr:row>64</xdr:row>
      <xdr:rowOff>23283</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flipV="1">
          <a:off x="3225800" y="10903585"/>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151358</xdr:rowOff>
    </xdr:from>
    <xdr:ext cx="7366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3733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23283</xdr:rowOff>
    </xdr:to>
    <xdr:cxnSp macro="">
      <xdr:nvCxnSpPr>
        <xdr:cNvPr id="142" name="直線コネクタ 141">
          <a:extLst>
            <a:ext uri="{FF2B5EF4-FFF2-40B4-BE49-F238E27FC236}">
              <a16:creationId xmlns="" xmlns:a16="http://schemas.microsoft.com/office/drawing/2014/main" id="{00000000-0008-0000-0300-00008E000000}"/>
            </a:ext>
          </a:extLst>
        </xdr:cNvPr>
        <xdr:cNvCxnSpPr/>
      </xdr:nvCxnSpPr>
      <xdr:spPr>
        <a:xfrm>
          <a:off x="2336800" y="109639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36000</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2844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158538</xdr:rowOff>
    </xdr:from>
    <xdr:to>
      <xdr:col>11</xdr:col>
      <xdr:colOff>31750</xdr:colOff>
      <xdr:row>63</xdr:row>
      <xdr:rowOff>162560</xdr:rowOff>
    </xdr:to>
    <xdr:cxnSp macro="">
      <xdr:nvCxnSpPr>
        <xdr:cNvPr id="145" name="直線コネクタ 144">
          <a:extLst>
            <a:ext uri="{FF2B5EF4-FFF2-40B4-BE49-F238E27FC236}">
              <a16:creationId xmlns="" xmlns:a16="http://schemas.microsoft.com/office/drawing/2014/main" id="{00000000-0008-0000-0300-000091000000}"/>
            </a:ext>
          </a:extLst>
        </xdr:cNvPr>
        <xdr:cNvCxnSpPr/>
      </xdr:nvCxnSpPr>
      <xdr:spPr>
        <a:xfrm>
          <a:off x="1447800" y="1095988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6" name="フローチャート: 判断 145">
          <a:extLst>
            <a:ext uri="{FF2B5EF4-FFF2-40B4-BE49-F238E27FC236}">
              <a16:creationId xmlns="" xmlns:a16="http://schemas.microsoft.com/office/drawing/2014/main" id="{00000000-0008-0000-0300-000092000000}"/>
            </a:ext>
          </a:extLst>
        </xdr:cNvPr>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20125</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1955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8" name="フローチャート: 判断 147">
          <a:extLst>
            <a:ext uri="{FF2B5EF4-FFF2-40B4-BE49-F238E27FC236}">
              <a16:creationId xmlns="" xmlns:a16="http://schemas.microsoft.com/office/drawing/2014/main" id="{00000000-0008-0000-0300-000094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134408</xdr:rowOff>
    </xdr:from>
    <xdr:to>
      <xdr:col>23</xdr:col>
      <xdr:colOff>184150</xdr:colOff>
      <xdr:row>63</xdr:row>
      <xdr:rowOff>64558</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49022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150935</xdr:rowOff>
    </xdr:from>
    <xdr:ext cx="762000" cy="259045"/>
    <xdr:sp macro="" textlink="">
      <xdr:nvSpPr>
        <xdr:cNvPr id="156" name="財政構造の弾力性該当値テキスト">
          <a:extLst>
            <a:ext uri="{FF2B5EF4-FFF2-40B4-BE49-F238E27FC236}">
              <a16:creationId xmlns="" xmlns:a16="http://schemas.microsoft.com/office/drawing/2014/main" id="{00000000-0008-0000-0300-00009C000000}"/>
            </a:ext>
          </a:extLst>
        </xdr:cNvPr>
        <xdr:cNvSpPr txBox="1"/>
      </xdr:nvSpPr>
      <xdr:spPr>
        <a:xfrm>
          <a:off x="50419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51435</xdr:rowOff>
    </xdr:from>
    <xdr:to>
      <xdr:col>19</xdr:col>
      <xdr:colOff>184150</xdr:colOff>
      <xdr:row>63</xdr:row>
      <xdr:rowOff>153035</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4064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9" name="楕円 158">
          <a:extLst>
            <a:ext uri="{FF2B5EF4-FFF2-40B4-BE49-F238E27FC236}">
              <a16:creationId xmlns="" xmlns:a16="http://schemas.microsoft.com/office/drawing/2014/main" id="{00000000-0008-0000-0300-00009F000000}"/>
            </a:ext>
          </a:extLst>
        </xdr:cNvPr>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61" name="楕円 160">
          <a:extLst>
            <a:ext uri="{FF2B5EF4-FFF2-40B4-BE49-F238E27FC236}">
              <a16:creationId xmlns="" xmlns:a16="http://schemas.microsoft.com/office/drawing/2014/main" id="{00000000-0008-0000-0300-0000A1000000}"/>
            </a:ext>
          </a:extLst>
        </xdr:cNvPr>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107738</xdr:rowOff>
    </xdr:from>
    <xdr:to>
      <xdr:col>7</xdr:col>
      <xdr:colOff>31750</xdr:colOff>
      <xdr:row>64</xdr:row>
      <xdr:rowOff>37888</xdr:rowOff>
    </xdr:to>
    <xdr:sp macro="" textlink="">
      <xdr:nvSpPr>
        <xdr:cNvPr id="163" name="楕円 162">
          <a:extLst>
            <a:ext uri="{FF2B5EF4-FFF2-40B4-BE49-F238E27FC236}">
              <a16:creationId xmlns="" xmlns:a16="http://schemas.microsoft.com/office/drawing/2014/main" id="{00000000-0008-0000-0300-0000A3000000}"/>
            </a:ext>
          </a:extLst>
        </xdr:cNvPr>
        <xdr:cNvSpPr/>
      </xdr:nvSpPr>
      <xdr:spPr>
        <a:xfrm>
          <a:off x="1397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48065</xdr:rowOff>
    </xdr:from>
    <xdr:ext cx="762000" cy="259045"/>
    <xdr:sp macro="" textlink="">
      <xdr:nvSpPr>
        <xdr:cNvPr id="164" name="テキスト ボックス 163">
          <a:extLst>
            <a:ext uri="{FF2B5EF4-FFF2-40B4-BE49-F238E27FC236}">
              <a16:creationId xmlns="" xmlns:a16="http://schemas.microsoft.com/office/drawing/2014/main" id="{00000000-0008-0000-0300-0000A4000000}"/>
            </a:ext>
          </a:extLst>
        </xdr:cNvPr>
        <xdr:cNvSpPr txBox="1"/>
      </xdr:nvSpPr>
      <xdr:spPr>
        <a:xfrm>
          <a:off x="1066800" y="106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1人当たりの金額は5年連続で類似団体を上回る結果となった。これは主に人件費が要因となっており、ごみ処理や消防、給食等の業務を単独で行っていることが要因と考えられる。これらの施設も老朽化が進んでおり維持管理費が増加することが見込まれるため、業務の民間委託、広域化等の検討を行いコストの削減に努める。</a:t>
          </a:r>
          <a:b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また、前年度に比べて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5,824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円増加しているのは、給料の改定</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や会計年度任用職員へ期末手当の</a:t>
          </a:r>
          <a:r>
            <a:rPr kumimoji="0"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支給が開始されたことによる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件費の増が一因である。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a:extLst>
            <a:ext uri="{FF2B5EF4-FFF2-40B4-BE49-F238E27FC236}">
              <a16:creationId xmlns="" xmlns:a16="http://schemas.microsoft.com/office/drawing/2014/main" id="{00000000-0008-0000-0300-0000BC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a:extLst>
            <a:ext uri="{FF2B5EF4-FFF2-40B4-BE49-F238E27FC236}">
              <a16:creationId xmlns="" xmlns:a16="http://schemas.microsoft.com/office/drawing/2014/main" id="{00000000-0008-0000-0300-0000BE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5" name="人件費・物件費等の状況最小値テキスト">
          <a:extLst>
            <a:ext uri="{FF2B5EF4-FFF2-40B4-BE49-F238E27FC236}">
              <a16:creationId xmlns="" xmlns:a16="http://schemas.microsoft.com/office/drawing/2014/main" id="{00000000-0008-0000-0300-0000C3000000}"/>
            </a:ext>
          </a:extLst>
        </xdr:cNvPr>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7" name="人件費・物件費等の状況最大値テキスト">
          <a:extLst>
            <a:ext uri="{FF2B5EF4-FFF2-40B4-BE49-F238E27FC236}">
              <a16:creationId xmlns="" xmlns:a16="http://schemas.microsoft.com/office/drawing/2014/main" id="{00000000-0008-0000-0300-0000C5000000}"/>
            </a:ext>
          </a:extLst>
        </xdr:cNvPr>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14751</xdr:rowOff>
    </xdr:from>
    <xdr:to>
      <xdr:col>23</xdr:col>
      <xdr:colOff>133350</xdr:colOff>
      <xdr:row>83</xdr:row>
      <xdr:rowOff>61595</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4114800" y="14245101"/>
          <a:ext cx="838200" cy="4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169229</xdr:rowOff>
    </xdr:from>
    <xdr:ext cx="762000" cy="259045"/>
    <xdr:sp macro="" textlink="">
      <xdr:nvSpPr>
        <xdr:cNvPr id="200" name="人件費・物件費等の状況平均値テキスト">
          <a:extLst>
            <a:ext uri="{FF2B5EF4-FFF2-40B4-BE49-F238E27FC236}">
              <a16:creationId xmlns="" xmlns:a16="http://schemas.microsoft.com/office/drawing/2014/main" id="{00000000-0008-0000-0300-0000C8000000}"/>
            </a:ext>
          </a:extLst>
        </xdr:cNvPr>
        <xdr:cNvSpPr txBox="1"/>
      </xdr:nvSpPr>
      <xdr:spPr>
        <a:xfrm>
          <a:off x="5041900" y="14056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0</xdr:rowOff>
    </xdr:from>
    <xdr:to>
      <xdr:col>19</xdr:col>
      <xdr:colOff>133350</xdr:colOff>
      <xdr:row>83</xdr:row>
      <xdr:rowOff>14751</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3225800" y="14230350"/>
          <a:ext cx="889000" cy="1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70042</xdr:rowOff>
    </xdr:from>
    <xdr:ext cx="7366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3733800" y="1395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105076</xdr:rowOff>
    </xdr:from>
    <xdr:to>
      <xdr:col>15</xdr:col>
      <xdr:colOff>82550</xdr:colOff>
      <xdr:row>83</xdr:row>
      <xdr:rowOff>0</xdr:rowOff>
    </xdr:to>
    <xdr:cxnSp macro="">
      <xdr:nvCxnSpPr>
        <xdr:cNvPr id="205" name="直線コネクタ 204">
          <a:extLst>
            <a:ext uri="{FF2B5EF4-FFF2-40B4-BE49-F238E27FC236}">
              <a16:creationId xmlns="" xmlns:a16="http://schemas.microsoft.com/office/drawing/2014/main" id="{00000000-0008-0000-0300-0000CD000000}"/>
            </a:ext>
          </a:extLst>
        </xdr:cNvPr>
        <xdr:cNvCxnSpPr/>
      </xdr:nvCxnSpPr>
      <xdr:spPr>
        <a:xfrm>
          <a:off x="2336800" y="14163976"/>
          <a:ext cx="889000" cy="6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6" name="フローチャート: 判断 205">
          <a:extLst>
            <a:ext uri="{FF2B5EF4-FFF2-40B4-BE49-F238E27FC236}">
              <a16:creationId xmlns="" xmlns:a16="http://schemas.microsoft.com/office/drawing/2014/main" id="{00000000-0008-0000-0300-0000CE000000}"/>
            </a:ext>
          </a:extLst>
        </xdr:cNvPr>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17132</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2844800" y="1390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36788</xdr:rowOff>
    </xdr:from>
    <xdr:to>
      <xdr:col>11</xdr:col>
      <xdr:colOff>31750</xdr:colOff>
      <xdr:row>82</xdr:row>
      <xdr:rowOff>105076</xdr:rowOff>
    </xdr:to>
    <xdr:cxnSp macro="">
      <xdr:nvCxnSpPr>
        <xdr:cNvPr id="208" name="直線コネクタ 207">
          <a:extLst>
            <a:ext uri="{FF2B5EF4-FFF2-40B4-BE49-F238E27FC236}">
              <a16:creationId xmlns="" xmlns:a16="http://schemas.microsoft.com/office/drawing/2014/main" id="{00000000-0008-0000-0300-0000D0000000}"/>
            </a:ext>
          </a:extLst>
        </xdr:cNvPr>
        <xdr:cNvCxnSpPr/>
      </xdr:nvCxnSpPr>
      <xdr:spPr>
        <a:xfrm>
          <a:off x="1447800" y="14095688"/>
          <a:ext cx="889000" cy="6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9" name="フローチャート: 判断 208">
          <a:extLst>
            <a:ext uri="{FF2B5EF4-FFF2-40B4-BE49-F238E27FC236}">
              <a16:creationId xmlns="" xmlns:a16="http://schemas.microsoft.com/office/drawing/2014/main" id="{00000000-0008-0000-0300-0000D1000000}"/>
            </a:ext>
          </a:extLst>
        </xdr:cNvPr>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112027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1955800" y="138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11" name="フローチャート: 判断 210">
          <a:extLst>
            <a:ext uri="{FF2B5EF4-FFF2-40B4-BE49-F238E27FC236}">
              <a16:creationId xmlns="" xmlns:a16="http://schemas.microsoft.com/office/drawing/2014/main" id="{00000000-0008-0000-0300-0000D3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59172</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1066800" y="1377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10795</xdr:rowOff>
    </xdr:from>
    <xdr:to>
      <xdr:col>23</xdr:col>
      <xdr:colOff>184150</xdr:colOff>
      <xdr:row>83</xdr:row>
      <xdr:rowOff>112395</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4902200" y="1424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154322</xdr:rowOff>
    </xdr:from>
    <xdr:ext cx="762000" cy="259045"/>
    <xdr:sp macro="" textlink="">
      <xdr:nvSpPr>
        <xdr:cNvPr id="219" name="人件費・物件費等の状況該当値テキスト">
          <a:extLst>
            <a:ext uri="{FF2B5EF4-FFF2-40B4-BE49-F238E27FC236}">
              <a16:creationId xmlns="" xmlns:a16="http://schemas.microsoft.com/office/drawing/2014/main" id="{00000000-0008-0000-0300-0000DB000000}"/>
            </a:ext>
          </a:extLst>
        </xdr:cNvPr>
        <xdr:cNvSpPr txBox="1"/>
      </xdr:nvSpPr>
      <xdr:spPr>
        <a:xfrm>
          <a:off x="5041900" y="1421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135401</xdr:rowOff>
    </xdr:from>
    <xdr:to>
      <xdr:col>19</xdr:col>
      <xdr:colOff>184150</xdr:colOff>
      <xdr:row>83</xdr:row>
      <xdr:rowOff>65551</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4064000" y="1419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50328</xdr:rowOff>
    </xdr:from>
    <xdr:ext cx="7366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3733800" y="14280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120650</xdr:rowOff>
    </xdr:from>
    <xdr:to>
      <xdr:col>15</xdr:col>
      <xdr:colOff>133350</xdr:colOff>
      <xdr:row>83</xdr:row>
      <xdr:rowOff>50800</xdr:rowOff>
    </xdr:to>
    <xdr:sp macro="" textlink="">
      <xdr:nvSpPr>
        <xdr:cNvPr id="222" name="楕円 221">
          <a:extLst>
            <a:ext uri="{FF2B5EF4-FFF2-40B4-BE49-F238E27FC236}">
              <a16:creationId xmlns="" xmlns:a16="http://schemas.microsoft.com/office/drawing/2014/main" id="{00000000-0008-0000-0300-0000DE000000}"/>
            </a:ext>
          </a:extLst>
        </xdr:cNvPr>
        <xdr:cNvSpPr/>
      </xdr:nvSpPr>
      <xdr:spPr>
        <a:xfrm>
          <a:off x="31750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35577</xdr:rowOff>
    </xdr:from>
    <xdr:ext cx="762000" cy="259045"/>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2844800" y="1426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54276</xdr:rowOff>
    </xdr:from>
    <xdr:to>
      <xdr:col>11</xdr:col>
      <xdr:colOff>82550</xdr:colOff>
      <xdr:row>82</xdr:row>
      <xdr:rowOff>155876</xdr:rowOff>
    </xdr:to>
    <xdr:sp macro="" textlink="">
      <xdr:nvSpPr>
        <xdr:cNvPr id="224" name="楕円 223">
          <a:extLst>
            <a:ext uri="{FF2B5EF4-FFF2-40B4-BE49-F238E27FC236}">
              <a16:creationId xmlns="" xmlns:a16="http://schemas.microsoft.com/office/drawing/2014/main" id="{00000000-0008-0000-0300-0000E0000000}"/>
            </a:ext>
          </a:extLst>
        </xdr:cNvPr>
        <xdr:cNvSpPr/>
      </xdr:nvSpPr>
      <xdr:spPr>
        <a:xfrm>
          <a:off x="2286000" y="141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140653</xdr:rowOff>
    </xdr:from>
    <xdr:ext cx="762000" cy="259045"/>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955800" y="141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157438</xdr:rowOff>
    </xdr:from>
    <xdr:to>
      <xdr:col>7</xdr:col>
      <xdr:colOff>31750</xdr:colOff>
      <xdr:row>82</xdr:row>
      <xdr:rowOff>87588</xdr:rowOff>
    </xdr:to>
    <xdr:sp macro="" textlink="">
      <xdr:nvSpPr>
        <xdr:cNvPr id="226" name="楕円 225">
          <a:extLst>
            <a:ext uri="{FF2B5EF4-FFF2-40B4-BE49-F238E27FC236}">
              <a16:creationId xmlns="" xmlns:a16="http://schemas.microsoft.com/office/drawing/2014/main" id="{00000000-0008-0000-0300-0000E2000000}"/>
            </a:ext>
          </a:extLst>
        </xdr:cNvPr>
        <xdr:cNvSpPr/>
      </xdr:nvSpPr>
      <xdr:spPr>
        <a:xfrm>
          <a:off x="1397000" y="1404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72365</xdr:rowOff>
    </xdr:from>
    <xdr:ext cx="762000" cy="259045"/>
    <xdr:sp macro="" textlink="">
      <xdr:nvSpPr>
        <xdr:cNvPr id="227" name="テキスト ボックス 226">
          <a:extLst>
            <a:ext uri="{FF2B5EF4-FFF2-40B4-BE49-F238E27FC236}">
              <a16:creationId xmlns="" xmlns:a16="http://schemas.microsoft.com/office/drawing/2014/main" id="{00000000-0008-0000-0300-0000E3000000}"/>
            </a:ext>
          </a:extLst>
        </xdr:cNvPr>
        <xdr:cNvSpPr txBox="1"/>
      </xdr:nvSpPr>
      <xdr:spPr>
        <a:xfrm>
          <a:off x="1066800" y="1413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ラスパイレス指数は前年度に比べて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減少している。減少の主な要因は職員構成の変動に伴うものである。今後も類似団体の状況等に注視しながら、適正化に努めていく。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9" name="給与水準   （国との比較）最小値テキスト">
          <a:extLst>
            <a:ext uri="{FF2B5EF4-FFF2-40B4-BE49-F238E27FC236}">
              <a16:creationId xmlns="" xmlns:a16="http://schemas.microsoft.com/office/drawing/2014/main" id="{00000000-0008-0000-0300-000003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61" name="給与水準   （国との比較）最大値テキスト">
          <a:extLst>
            <a:ext uri="{FF2B5EF4-FFF2-40B4-BE49-F238E27FC236}">
              <a16:creationId xmlns="" xmlns:a16="http://schemas.microsoft.com/office/drawing/2014/main" id="{00000000-0008-0000-0300-000005010000}"/>
            </a:ext>
          </a:extLst>
        </xdr:cNvPr>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2" name="直線コネクタ 261">
          <a:extLst>
            <a:ext uri="{FF2B5EF4-FFF2-40B4-BE49-F238E27FC236}">
              <a16:creationId xmlns="" xmlns:a16="http://schemas.microsoft.com/office/drawing/2014/main" id="{00000000-0008-0000-0300-000006010000}"/>
            </a:ext>
          </a:extLst>
        </xdr:cNvPr>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87</xdr:row>
      <xdr:rowOff>136979</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flipV="1">
          <a:off x="16179800" y="1503589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4" name="給与水準   （国との比較）平均値テキスト">
          <a:extLst>
            <a:ext uri="{FF2B5EF4-FFF2-40B4-BE49-F238E27FC236}">
              <a16:creationId xmlns="" xmlns:a16="http://schemas.microsoft.com/office/drawing/2014/main" id="{00000000-0008-0000-0300-000008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89</xdr:row>
      <xdr:rowOff>18143</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flipV="1">
          <a:off x="15290800" y="15053129"/>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18143</xdr:rowOff>
    </xdr:from>
    <xdr:to>
      <xdr:col>72</xdr:col>
      <xdr:colOff>203200</xdr:colOff>
      <xdr:row>89</xdr:row>
      <xdr:rowOff>69850</xdr:rowOff>
    </xdr:to>
    <xdr:cxnSp macro="">
      <xdr:nvCxnSpPr>
        <xdr:cNvPr id="269" name="直線コネクタ 268">
          <a:extLst>
            <a:ext uri="{FF2B5EF4-FFF2-40B4-BE49-F238E27FC236}">
              <a16:creationId xmlns="" xmlns:a16="http://schemas.microsoft.com/office/drawing/2014/main" id="{00000000-0008-0000-0300-00000D010000}"/>
            </a:ext>
          </a:extLst>
        </xdr:cNvPr>
        <xdr:cNvCxnSpPr/>
      </xdr:nvCxnSpPr>
      <xdr:spPr>
        <a:xfrm flipV="1">
          <a:off x="14401800" y="152771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70" name="フローチャート: 判断 269">
          <a:extLst>
            <a:ext uri="{FF2B5EF4-FFF2-40B4-BE49-F238E27FC236}">
              <a16:creationId xmlns="" xmlns:a16="http://schemas.microsoft.com/office/drawing/2014/main" id="{00000000-0008-0000-0300-00000E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69850</xdr:rowOff>
    </xdr:to>
    <xdr:cxnSp macro="">
      <xdr:nvCxnSpPr>
        <xdr:cNvPr id="272" name="直線コネクタ 271">
          <a:extLst>
            <a:ext uri="{FF2B5EF4-FFF2-40B4-BE49-F238E27FC236}">
              <a16:creationId xmlns="" xmlns:a16="http://schemas.microsoft.com/office/drawing/2014/main" id="{00000000-0008-0000-0300-000010010000}"/>
            </a:ext>
          </a:extLst>
        </xdr:cNvPr>
        <xdr:cNvCxnSpPr/>
      </xdr:nvCxnSpPr>
      <xdr:spPr>
        <a:xfrm>
          <a:off x="13512800" y="152082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3" name="フローチャート: 判断 272">
          <a:extLst>
            <a:ext uri="{FF2B5EF4-FFF2-40B4-BE49-F238E27FC236}">
              <a16:creationId xmlns="" xmlns:a16="http://schemas.microsoft.com/office/drawing/2014/main" id="{00000000-0008-0000-0300-000011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5" name="フローチャート: 判断 274">
          <a:extLst>
            <a:ext uri="{FF2B5EF4-FFF2-40B4-BE49-F238E27FC236}">
              <a16:creationId xmlns="" xmlns:a16="http://schemas.microsoft.com/office/drawing/2014/main" id="{00000000-0008-0000-0300-000013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83" name="給与水準   （国との比較）該当値テキスト">
          <a:extLst>
            <a:ext uri="{FF2B5EF4-FFF2-40B4-BE49-F238E27FC236}">
              <a16:creationId xmlns="" xmlns:a16="http://schemas.microsoft.com/office/drawing/2014/main" id="{00000000-0008-0000-0300-00001B010000}"/>
            </a:ext>
          </a:extLst>
        </xdr:cNvPr>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138793</xdr:rowOff>
    </xdr:from>
    <xdr:to>
      <xdr:col>73</xdr:col>
      <xdr:colOff>44450</xdr:colOff>
      <xdr:row>89</xdr:row>
      <xdr:rowOff>68943</xdr:rowOff>
    </xdr:to>
    <xdr:sp macro="" textlink="">
      <xdr:nvSpPr>
        <xdr:cNvPr id="286" name="楕円 285">
          <a:extLst>
            <a:ext uri="{FF2B5EF4-FFF2-40B4-BE49-F238E27FC236}">
              <a16:creationId xmlns="" xmlns:a16="http://schemas.microsoft.com/office/drawing/2014/main" id="{00000000-0008-0000-0300-00001E010000}"/>
            </a:ext>
          </a:extLst>
        </xdr:cNvPr>
        <xdr:cNvSpPr/>
      </xdr:nvSpPr>
      <xdr:spPr>
        <a:xfrm>
          <a:off x="15240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53720</xdr:rowOff>
    </xdr:from>
    <xdr:ext cx="762000" cy="259045"/>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4909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8" name="楕円 287">
          <a:extLst>
            <a:ext uri="{FF2B5EF4-FFF2-40B4-BE49-F238E27FC236}">
              <a16:creationId xmlns="" xmlns:a16="http://schemas.microsoft.com/office/drawing/2014/main" id="{00000000-0008-0000-0300-000020010000}"/>
            </a:ext>
          </a:extLst>
        </xdr:cNvPr>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90" name="楕円 289">
          <a:extLst>
            <a:ext uri="{FF2B5EF4-FFF2-40B4-BE49-F238E27FC236}">
              <a16:creationId xmlns="" xmlns:a16="http://schemas.microsoft.com/office/drawing/2014/main" id="{00000000-0008-0000-0300-000022010000}"/>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91" name="テキスト ボックス 290">
          <a:extLst>
            <a:ext uri="{FF2B5EF4-FFF2-40B4-BE49-F238E27FC236}">
              <a16:creationId xmlns="" xmlns:a16="http://schemas.microsoft.com/office/drawing/2014/main" id="{00000000-0008-0000-0300-000023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25年度から実施していた行財政改革により、新規採用者の抑制や町費負担教職員の廃止により、平成27年度以降は類似団体平均を下回っているが、増加傾向は続いている。これは、ごみ処理や消防等の町単独で行っている事業に加え、区画整理事業などの大型事業を実施していることや今後の公共施設の適正な維持管理のための技術職の確保が必要となっているためである。デジタル化を推進し、業務の効率化、ごみ処理や消防事業の広域化を検討し、適切な職員数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5" name="テキスト ボックス 314">
          <a:extLst>
            <a:ext uri="{FF2B5EF4-FFF2-40B4-BE49-F238E27FC236}">
              <a16:creationId xmlns="" xmlns:a16="http://schemas.microsoft.com/office/drawing/2014/main" id="{00000000-0008-0000-0300-00003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7" name="テキスト ボックス 316">
          <a:extLst>
            <a:ext uri="{FF2B5EF4-FFF2-40B4-BE49-F238E27FC236}">
              <a16:creationId xmlns="" xmlns:a16="http://schemas.microsoft.com/office/drawing/2014/main" id="{00000000-0008-0000-0300-00003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9" name="テキスト ボックス 318">
          <a:extLst>
            <a:ext uri="{FF2B5EF4-FFF2-40B4-BE49-F238E27FC236}">
              <a16:creationId xmlns="" xmlns:a16="http://schemas.microsoft.com/office/drawing/2014/main" id="{00000000-0008-0000-0300-00003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a:extLst>
            <a:ext uri="{FF2B5EF4-FFF2-40B4-BE49-F238E27FC236}">
              <a16:creationId xmlns="" xmlns:a16="http://schemas.microsoft.com/office/drawing/2014/main" id="{00000000-0008-0000-0300-00004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a:extLst>
            <a:ext uri="{FF2B5EF4-FFF2-40B4-BE49-F238E27FC236}">
              <a16:creationId xmlns="" xmlns:a16="http://schemas.microsoft.com/office/drawing/2014/main" id="{00000000-0008-0000-0300-00004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4" name="定員管理の状況最小値テキスト">
          <a:extLst>
            <a:ext uri="{FF2B5EF4-FFF2-40B4-BE49-F238E27FC236}">
              <a16:creationId xmlns="" xmlns:a16="http://schemas.microsoft.com/office/drawing/2014/main" id="{00000000-0008-0000-0300-000044010000}"/>
            </a:ext>
          </a:extLst>
        </xdr:cNvPr>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6" name="定員管理の状況最大値テキスト">
          <a:extLst>
            <a:ext uri="{FF2B5EF4-FFF2-40B4-BE49-F238E27FC236}">
              <a16:creationId xmlns="" xmlns:a16="http://schemas.microsoft.com/office/drawing/2014/main" id="{00000000-0008-0000-0300-000046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7" name="直線コネクタ 326">
          <a:extLst>
            <a:ext uri="{FF2B5EF4-FFF2-40B4-BE49-F238E27FC236}">
              <a16:creationId xmlns="" xmlns:a16="http://schemas.microsoft.com/office/drawing/2014/main" id="{00000000-0008-0000-0300-000047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36649</xdr:rowOff>
    </xdr:from>
    <xdr:to>
      <xdr:col>81</xdr:col>
      <xdr:colOff>44450</xdr:colOff>
      <xdr:row>61</xdr:row>
      <xdr:rowOff>60778</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a:off x="16179800" y="10495099"/>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76852</xdr:rowOff>
    </xdr:from>
    <xdr:ext cx="762000" cy="259045"/>
    <xdr:sp macro="" textlink="">
      <xdr:nvSpPr>
        <xdr:cNvPr id="329" name="定員管理の状況平均値テキスト">
          <a:extLst>
            <a:ext uri="{FF2B5EF4-FFF2-40B4-BE49-F238E27FC236}">
              <a16:creationId xmlns="" xmlns:a16="http://schemas.microsoft.com/office/drawing/2014/main" id="{00000000-0008-0000-0300-000049010000}"/>
            </a:ext>
          </a:extLst>
        </xdr:cNvPr>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5624</xdr:rowOff>
    </xdr:from>
    <xdr:to>
      <xdr:col>77</xdr:col>
      <xdr:colOff>44450</xdr:colOff>
      <xdr:row>61</xdr:row>
      <xdr:rowOff>36649</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a:off x="15290800" y="104640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167022</xdr:rowOff>
    </xdr:from>
    <xdr:ext cx="7366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5798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5624</xdr:rowOff>
    </xdr:from>
    <xdr:to>
      <xdr:col>72</xdr:col>
      <xdr:colOff>203200</xdr:colOff>
      <xdr:row>61</xdr:row>
      <xdr:rowOff>5624</xdr:rowOff>
    </xdr:to>
    <xdr:cxnSp macro="">
      <xdr:nvCxnSpPr>
        <xdr:cNvPr id="334" name="直線コネクタ 333">
          <a:extLst>
            <a:ext uri="{FF2B5EF4-FFF2-40B4-BE49-F238E27FC236}">
              <a16:creationId xmlns="" xmlns:a16="http://schemas.microsoft.com/office/drawing/2014/main" id="{00000000-0008-0000-0300-00004E010000}"/>
            </a:ext>
          </a:extLst>
        </xdr:cNvPr>
        <xdr:cNvCxnSpPr/>
      </xdr:nvCxnSpPr>
      <xdr:spPr>
        <a:xfrm>
          <a:off x="14401800" y="104640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5" name="フローチャート: 判断 334">
          <a:extLst>
            <a:ext uri="{FF2B5EF4-FFF2-40B4-BE49-F238E27FC236}">
              <a16:creationId xmlns="" xmlns:a16="http://schemas.microsoft.com/office/drawing/2014/main" id="{00000000-0008-0000-0300-00004F010000}"/>
            </a:ext>
          </a:extLst>
        </xdr:cNvPr>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156680</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4909800" y="1061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147774</xdr:rowOff>
    </xdr:from>
    <xdr:to>
      <xdr:col>68</xdr:col>
      <xdr:colOff>152400</xdr:colOff>
      <xdr:row>61</xdr:row>
      <xdr:rowOff>5624</xdr:rowOff>
    </xdr:to>
    <xdr:cxnSp macro="">
      <xdr:nvCxnSpPr>
        <xdr:cNvPr id="337" name="直線コネクタ 336">
          <a:extLst>
            <a:ext uri="{FF2B5EF4-FFF2-40B4-BE49-F238E27FC236}">
              <a16:creationId xmlns="" xmlns:a16="http://schemas.microsoft.com/office/drawing/2014/main" id="{00000000-0008-0000-0300-000051010000}"/>
            </a:ext>
          </a:extLst>
        </xdr:cNvPr>
        <xdr:cNvCxnSpPr/>
      </xdr:nvCxnSpPr>
      <xdr:spPr>
        <a:xfrm>
          <a:off x="13512800" y="10434774"/>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8" name="フローチャート: 判断 337">
          <a:extLst>
            <a:ext uri="{FF2B5EF4-FFF2-40B4-BE49-F238E27FC236}">
              <a16:creationId xmlns="" xmlns:a16="http://schemas.microsoft.com/office/drawing/2014/main" id="{00000000-0008-0000-0300-000052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40" name="フローチャート: 判断 339">
          <a:extLst>
            <a:ext uri="{FF2B5EF4-FFF2-40B4-BE49-F238E27FC236}">
              <a16:creationId xmlns="" xmlns:a16="http://schemas.microsoft.com/office/drawing/2014/main" id="{00000000-0008-0000-0300-000054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118762</xdr:rowOff>
    </xdr:from>
    <xdr:ext cx="7620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3131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a:extLst>
            <a:ext uri="{FF2B5EF4-FFF2-40B4-BE49-F238E27FC236}">
              <a16:creationId xmlns="" xmlns:a16="http://schemas.microsoft.com/office/drawing/2014/main" id="{00000000-0008-0000-0300-00005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9978</xdr:rowOff>
    </xdr:from>
    <xdr:to>
      <xdr:col>81</xdr:col>
      <xdr:colOff>95250</xdr:colOff>
      <xdr:row>61</xdr:row>
      <xdr:rowOff>111578</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69672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26505</xdr:rowOff>
    </xdr:from>
    <xdr:ext cx="762000" cy="259045"/>
    <xdr:sp macro="" textlink="">
      <xdr:nvSpPr>
        <xdr:cNvPr id="348" name="定員管理の状況該当値テキスト">
          <a:extLst>
            <a:ext uri="{FF2B5EF4-FFF2-40B4-BE49-F238E27FC236}">
              <a16:creationId xmlns="" xmlns:a16="http://schemas.microsoft.com/office/drawing/2014/main" id="{00000000-0008-0000-0300-00005C010000}"/>
            </a:ext>
          </a:extLst>
        </xdr:cNvPr>
        <xdr:cNvSpPr txBox="1"/>
      </xdr:nvSpPr>
      <xdr:spPr>
        <a:xfrm>
          <a:off x="171069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157299</xdr:rowOff>
    </xdr:from>
    <xdr:to>
      <xdr:col>77</xdr:col>
      <xdr:colOff>95250</xdr:colOff>
      <xdr:row>61</xdr:row>
      <xdr:rowOff>87449</xdr:rowOff>
    </xdr:to>
    <xdr:sp macro="" textlink="">
      <xdr:nvSpPr>
        <xdr:cNvPr id="349" name="楕円 348">
          <a:extLst>
            <a:ext uri="{FF2B5EF4-FFF2-40B4-BE49-F238E27FC236}">
              <a16:creationId xmlns="" xmlns:a16="http://schemas.microsoft.com/office/drawing/2014/main" id="{00000000-0008-0000-0300-00005D010000}"/>
            </a:ext>
          </a:extLst>
        </xdr:cNvPr>
        <xdr:cNvSpPr/>
      </xdr:nvSpPr>
      <xdr:spPr>
        <a:xfrm>
          <a:off x="16129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97626</xdr:rowOff>
    </xdr:from>
    <xdr:ext cx="7366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5798800" y="1021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126274</xdr:rowOff>
    </xdr:from>
    <xdr:to>
      <xdr:col>73</xdr:col>
      <xdr:colOff>44450</xdr:colOff>
      <xdr:row>61</xdr:row>
      <xdr:rowOff>56424</xdr:rowOff>
    </xdr:to>
    <xdr:sp macro="" textlink="">
      <xdr:nvSpPr>
        <xdr:cNvPr id="351" name="楕円 350">
          <a:extLst>
            <a:ext uri="{FF2B5EF4-FFF2-40B4-BE49-F238E27FC236}">
              <a16:creationId xmlns="" xmlns:a16="http://schemas.microsoft.com/office/drawing/2014/main" id="{00000000-0008-0000-0300-00005F010000}"/>
            </a:ext>
          </a:extLst>
        </xdr:cNvPr>
        <xdr:cNvSpPr/>
      </xdr:nvSpPr>
      <xdr:spPr>
        <a:xfrm>
          <a:off x="15240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66601</xdr:rowOff>
    </xdr:from>
    <xdr:ext cx="762000" cy="259045"/>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4909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126274</xdr:rowOff>
    </xdr:from>
    <xdr:to>
      <xdr:col>68</xdr:col>
      <xdr:colOff>203200</xdr:colOff>
      <xdr:row>61</xdr:row>
      <xdr:rowOff>56424</xdr:rowOff>
    </xdr:to>
    <xdr:sp macro="" textlink="">
      <xdr:nvSpPr>
        <xdr:cNvPr id="353" name="楕円 352">
          <a:extLst>
            <a:ext uri="{FF2B5EF4-FFF2-40B4-BE49-F238E27FC236}">
              <a16:creationId xmlns="" xmlns:a16="http://schemas.microsoft.com/office/drawing/2014/main" id="{00000000-0008-0000-0300-000061010000}"/>
            </a:ext>
          </a:extLst>
        </xdr:cNvPr>
        <xdr:cNvSpPr/>
      </xdr:nvSpPr>
      <xdr:spPr>
        <a:xfrm>
          <a:off x="14351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66601</xdr:rowOff>
    </xdr:from>
    <xdr:ext cx="762000" cy="259045"/>
    <xdr:sp macro="" textlink="">
      <xdr:nvSpPr>
        <xdr:cNvPr id="354" name="テキスト ボックス 353">
          <a:extLst>
            <a:ext uri="{FF2B5EF4-FFF2-40B4-BE49-F238E27FC236}">
              <a16:creationId xmlns="" xmlns:a16="http://schemas.microsoft.com/office/drawing/2014/main" id="{00000000-0008-0000-0300-000062010000}"/>
            </a:ext>
          </a:extLst>
        </xdr:cNvPr>
        <xdr:cNvSpPr txBox="1"/>
      </xdr:nvSpPr>
      <xdr:spPr>
        <a:xfrm>
          <a:off x="14020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96974</xdr:rowOff>
    </xdr:from>
    <xdr:to>
      <xdr:col>64</xdr:col>
      <xdr:colOff>152400</xdr:colOff>
      <xdr:row>61</xdr:row>
      <xdr:rowOff>27124</xdr:rowOff>
    </xdr:to>
    <xdr:sp macro="" textlink="">
      <xdr:nvSpPr>
        <xdr:cNvPr id="355" name="楕円 354">
          <a:extLst>
            <a:ext uri="{FF2B5EF4-FFF2-40B4-BE49-F238E27FC236}">
              <a16:creationId xmlns="" xmlns:a16="http://schemas.microsoft.com/office/drawing/2014/main" id="{00000000-0008-0000-0300-000063010000}"/>
            </a:ext>
          </a:extLst>
        </xdr:cNvPr>
        <xdr:cNvSpPr/>
      </xdr:nvSpPr>
      <xdr:spPr>
        <a:xfrm>
          <a:off x="13462000" y="103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37301</xdr:rowOff>
    </xdr:from>
    <xdr:ext cx="762000" cy="259045"/>
    <xdr:sp macro="" textlink="">
      <xdr:nvSpPr>
        <xdr:cNvPr id="356" name="テキスト ボックス 355">
          <a:extLst>
            <a:ext uri="{FF2B5EF4-FFF2-40B4-BE49-F238E27FC236}">
              <a16:creationId xmlns="" xmlns:a16="http://schemas.microsoft.com/office/drawing/2014/main" id="{00000000-0008-0000-0300-000064010000}"/>
            </a:ext>
          </a:extLst>
        </xdr:cNvPr>
        <xdr:cNvSpPr txBox="1"/>
      </xdr:nvSpPr>
      <xdr:spPr>
        <a:xfrm>
          <a:off x="13131800" y="1015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a:extLst>
            <a:ext uri="{FF2B5EF4-FFF2-40B4-BE49-F238E27FC236}">
              <a16:creationId xmlns="" xmlns:a16="http://schemas.microsoft.com/office/drawing/2014/main" id="{00000000-0008-0000-0300-00006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a:extLst>
            <a:ext uri="{FF2B5EF4-FFF2-40B4-BE49-F238E27FC236}">
              <a16:creationId xmlns="" xmlns:a16="http://schemas.microsoft.com/office/drawing/2014/main" id="{00000000-0008-0000-0300-00006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a:extLst>
            <a:ext uri="{FF2B5EF4-FFF2-40B4-BE49-F238E27FC236}">
              <a16:creationId xmlns="" xmlns:a16="http://schemas.microsoft.com/office/drawing/2014/main" id="{00000000-0008-0000-0300-00006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a:extLst>
            <a:ext uri="{FF2B5EF4-FFF2-40B4-BE49-F238E27FC236}">
              <a16:creationId xmlns="" xmlns:a16="http://schemas.microsoft.com/office/drawing/2014/main" id="{00000000-0008-0000-0300-00006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a:extLst>
            <a:ext uri="{FF2B5EF4-FFF2-40B4-BE49-F238E27FC236}">
              <a16:creationId xmlns="" xmlns:a16="http://schemas.microsoft.com/office/drawing/2014/main" id="{00000000-0008-0000-0300-00006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a:extLst>
            <a:ext uri="{FF2B5EF4-FFF2-40B4-BE49-F238E27FC236}">
              <a16:creationId xmlns="" xmlns:a16="http://schemas.microsoft.com/office/drawing/2014/main" id="{00000000-0008-0000-0300-00006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a:extLst>
            <a:ext uri="{FF2B5EF4-FFF2-40B4-BE49-F238E27FC236}">
              <a16:creationId xmlns="" xmlns:a16="http://schemas.microsoft.com/office/drawing/2014/main" id="{00000000-0008-0000-0300-00006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a:extLst>
            <a:ext uri="{FF2B5EF4-FFF2-40B4-BE49-F238E27FC236}">
              <a16:creationId xmlns="" xmlns:a16="http://schemas.microsoft.com/office/drawing/2014/main" id="{00000000-0008-0000-0300-00007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a:extLst>
            <a:ext uri="{FF2B5EF4-FFF2-40B4-BE49-F238E27FC236}">
              <a16:creationId xmlns="" xmlns:a16="http://schemas.microsoft.com/office/drawing/2014/main" id="{00000000-0008-0000-0300-00007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実質公債費比率は、前年度に比べ0.</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％上昇し、類似団体平均を上回っている。これは将来負担比率と同様に過去に実施した事業の財源に地方債を充てており、元利償還金が類似団体に比べて多いことが要因である。</a:t>
          </a:r>
          <a:b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ここ最近の比率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は、令和6年度にピークを迎える土地区画整理事業特別会計での元利償還金の増加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により、高い状態が続いている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。本町の標準財政規模は景気動向に大きく影響を受けるため、今後も過度に地方債に依存しない財政運営に努める。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6" name="テキスト ボックス 375">
          <a:extLst>
            <a:ext uri="{FF2B5EF4-FFF2-40B4-BE49-F238E27FC236}">
              <a16:creationId xmlns="" xmlns:a16="http://schemas.microsoft.com/office/drawing/2014/main" id="{00000000-0008-0000-0300-000078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8" name="テキスト ボックス 377">
          <a:extLst>
            <a:ext uri="{FF2B5EF4-FFF2-40B4-BE49-F238E27FC236}">
              <a16:creationId xmlns="" xmlns:a16="http://schemas.microsoft.com/office/drawing/2014/main" id="{00000000-0008-0000-0300-00007A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80" name="テキスト ボックス 379">
          <a:extLst>
            <a:ext uri="{FF2B5EF4-FFF2-40B4-BE49-F238E27FC236}">
              <a16:creationId xmlns="" xmlns:a16="http://schemas.microsoft.com/office/drawing/2014/main" id="{00000000-0008-0000-0300-00007C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4" name="公債費負担の状況最小値テキスト">
          <a:extLst>
            <a:ext uri="{FF2B5EF4-FFF2-40B4-BE49-F238E27FC236}">
              <a16:creationId xmlns="" xmlns:a16="http://schemas.microsoft.com/office/drawing/2014/main" id="{00000000-0008-0000-0300-000080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6" name="公債費負担の状況最大値テキスト">
          <a:extLst>
            <a:ext uri="{FF2B5EF4-FFF2-40B4-BE49-F238E27FC236}">
              <a16:creationId xmlns="" xmlns:a16="http://schemas.microsoft.com/office/drawing/2014/main" id="{00000000-0008-0000-0300-000082010000}"/>
            </a:ext>
          </a:extLst>
        </xdr:cNvPr>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41</xdr:row>
      <xdr:rowOff>148590</xdr:rowOff>
    </xdr:to>
    <xdr:cxnSp macro="">
      <xdr:nvCxnSpPr>
        <xdr:cNvPr id="388" name="直線コネクタ 387">
          <a:extLst>
            <a:ext uri="{FF2B5EF4-FFF2-40B4-BE49-F238E27FC236}">
              <a16:creationId xmlns="" xmlns:a16="http://schemas.microsoft.com/office/drawing/2014/main" id="{00000000-0008-0000-0300-000084010000}"/>
            </a:ext>
          </a:extLst>
        </xdr:cNvPr>
        <xdr:cNvCxnSpPr/>
      </xdr:nvCxnSpPr>
      <xdr:spPr>
        <a:xfrm>
          <a:off x="16179800" y="715873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9" name="公債費負担の状況平均値テキスト">
          <a:extLst>
            <a:ext uri="{FF2B5EF4-FFF2-40B4-BE49-F238E27FC236}">
              <a16:creationId xmlns="" xmlns:a16="http://schemas.microsoft.com/office/drawing/2014/main" id="{00000000-0008-0000-0300-000085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0" name="フローチャート: 判断 389">
          <a:extLst>
            <a:ext uri="{FF2B5EF4-FFF2-40B4-BE49-F238E27FC236}">
              <a16:creationId xmlns="" xmlns:a16="http://schemas.microsoft.com/office/drawing/2014/main" id="{00000000-0008-0000-0300-000086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119634</xdr:rowOff>
    </xdr:from>
    <xdr:to>
      <xdr:col>77</xdr:col>
      <xdr:colOff>44450</xdr:colOff>
      <xdr:row>41</xdr:row>
      <xdr:rowOff>129286</xdr:rowOff>
    </xdr:to>
    <xdr:cxnSp macro="">
      <xdr:nvCxnSpPr>
        <xdr:cNvPr id="391" name="直線コネクタ 390">
          <a:extLst>
            <a:ext uri="{FF2B5EF4-FFF2-40B4-BE49-F238E27FC236}">
              <a16:creationId xmlns="" xmlns:a16="http://schemas.microsoft.com/office/drawing/2014/main" id="{00000000-0008-0000-0300-000087010000}"/>
            </a:ext>
          </a:extLst>
        </xdr:cNvPr>
        <xdr:cNvCxnSpPr/>
      </xdr:nvCxnSpPr>
      <xdr:spPr>
        <a:xfrm>
          <a:off x="15290800" y="71490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2" name="フローチャート: 判断 391">
          <a:extLst>
            <a:ext uri="{FF2B5EF4-FFF2-40B4-BE49-F238E27FC236}">
              <a16:creationId xmlns="" xmlns:a16="http://schemas.microsoft.com/office/drawing/2014/main" id="{00000000-0008-0000-0300-000088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119634</xdr:rowOff>
    </xdr:from>
    <xdr:to>
      <xdr:col>72</xdr:col>
      <xdr:colOff>203200</xdr:colOff>
      <xdr:row>41</xdr:row>
      <xdr:rowOff>138938</xdr:rowOff>
    </xdr:to>
    <xdr:cxnSp macro="">
      <xdr:nvCxnSpPr>
        <xdr:cNvPr id="394" name="直線コネクタ 393">
          <a:extLst>
            <a:ext uri="{FF2B5EF4-FFF2-40B4-BE49-F238E27FC236}">
              <a16:creationId xmlns="" xmlns:a16="http://schemas.microsoft.com/office/drawing/2014/main" id="{00000000-0008-0000-0300-00008A010000}"/>
            </a:ext>
          </a:extLst>
        </xdr:cNvPr>
        <xdr:cNvCxnSpPr/>
      </xdr:nvCxnSpPr>
      <xdr:spPr>
        <a:xfrm flipV="1">
          <a:off x="14401800" y="71490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5" name="フローチャート: 判断 394">
          <a:extLst>
            <a:ext uri="{FF2B5EF4-FFF2-40B4-BE49-F238E27FC236}">
              <a16:creationId xmlns="" xmlns:a16="http://schemas.microsoft.com/office/drawing/2014/main" id="{00000000-0008-0000-0300-00008B010000}"/>
            </a:ext>
          </a:extLst>
        </xdr:cNvPr>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138938</xdr:rowOff>
    </xdr:from>
    <xdr:to>
      <xdr:col>68</xdr:col>
      <xdr:colOff>152400</xdr:colOff>
      <xdr:row>42</xdr:row>
      <xdr:rowOff>44704</xdr:rowOff>
    </xdr:to>
    <xdr:cxnSp macro="">
      <xdr:nvCxnSpPr>
        <xdr:cNvPr id="397" name="直線コネクタ 396">
          <a:extLst>
            <a:ext uri="{FF2B5EF4-FFF2-40B4-BE49-F238E27FC236}">
              <a16:creationId xmlns="" xmlns:a16="http://schemas.microsoft.com/office/drawing/2014/main" id="{00000000-0008-0000-0300-00008D010000}"/>
            </a:ext>
          </a:extLst>
        </xdr:cNvPr>
        <xdr:cNvCxnSpPr/>
      </xdr:nvCxnSpPr>
      <xdr:spPr>
        <a:xfrm flipV="1">
          <a:off x="13512800" y="716838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8" name="フローチャート: 判断 397">
          <a:extLst>
            <a:ext uri="{FF2B5EF4-FFF2-40B4-BE49-F238E27FC236}">
              <a16:creationId xmlns="" xmlns:a16="http://schemas.microsoft.com/office/drawing/2014/main" id="{00000000-0008-0000-0300-00008E010000}"/>
            </a:ext>
          </a:extLst>
        </xdr:cNvPr>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400" name="フローチャート: 判断 399">
          <a:extLst>
            <a:ext uri="{FF2B5EF4-FFF2-40B4-BE49-F238E27FC236}">
              <a16:creationId xmlns="" xmlns:a16="http://schemas.microsoft.com/office/drawing/2014/main" id="{00000000-0008-0000-0300-000090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7" name="楕円 406">
          <a:extLst>
            <a:ext uri="{FF2B5EF4-FFF2-40B4-BE49-F238E27FC236}">
              <a16:creationId xmlns="" xmlns:a16="http://schemas.microsoft.com/office/drawing/2014/main" id="{00000000-0008-0000-0300-000097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8" name="公債費負担の状況該当値テキスト">
          <a:extLst>
            <a:ext uri="{FF2B5EF4-FFF2-40B4-BE49-F238E27FC236}">
              <a16:creationId xmlns="" xmlns:a16="http://schemas.microsoft.com/office/drawing/2014/main" id="{00000000-0008-0000-0300-000098010000}"/>
            </a:ext>
          </a:extLst>
        </xdr:cNvPr>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78486</xdr:rowOff>
    </xdr:from>
    <xdr:to>
      <xdr:col>77</xdr:col>
      <xdr:colOff>95250</xdr:colOff>
      <xdr:row>42</xdr:row>
      <xdr:rowOff>8636</xdr:rowOff>
    </xdr:to>
    <xdr:sp macro="" textlink="">
      <xdr:nvSpPr>
        <xdr:cNvPr id="409" name="楕円 408">
          <a:extLst>
            <a:ext uri="{FF2B5EF4-FFF2-40B4-BE49-F238E27FC236}">
              <a16:creationId xmlns="" xmlns:a16="http://schemas.microsoft.com/office/drawing/2014/main" id="{00000000-0008-0000-0300-000099010000}"/>
            </a:ext>
          </a:extLst>
        </xdr:cNvPr>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68834</xdr:rowOff>
    </xdr:from>
    <xdr:to>
      <xdr:col>73</xdr:col>
      <xdr:colOff>44450</xdr:colOff>
      <xdr:row>41</xdr:row>
      <xdr:rowOff>170434</xdr:rowOff>
    </xdr:to>
    <xdr:sp macro="" textlink="">
      <xdr:nvSpPr>
        <xdr:cNvPr id="411" name="楕円 410">
          <a:extLst>
            <a:ext uri="{FF2B5EF4-FFF2-40B4-BE49-F238E27FC236}">
              <a16:creationId xmlns="" xmlns:a16="http://schemas.microsoft.com/office/drawing/2014/main" id="{00000000-0008-0000-0300-00009B010000}"/>
            </a:ext>
          </a:extLst>
        </xdr:cNvPr>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88138</xdr:rowOff>
    </xdr:from>
    <xdr:to>
      <xdr:col>68</xdr:col>
      <xdr:colOff>203200</xdr:colOff>
      <xdr:row>42</xdr:row>
      <xdr:rowOff>18288</xdr:rowOff>
    </xdr:to>
    <xdr:sp macro="" textlink="">
      <xdr:nvSpPr>
        <xdr:cNvPr id="413" name="楕円 412">
          <a:extLst>
            <a:ext uri="{FF2B5EF4-FFF2-40B4-BE49-F238E27FC236}">
              <a16:creationId xmlns="" xmlns:a16="http://schemas.microsoft.com/office/drawing/2014/main" id="{00000000-0008-0000-0300-00009D010000}"/>
            </a:ext>
          </a:extLst>
        </xdr:cNvPr>
        <xdr:cNvSpPr/>
      </xdr:nvSpPr>
      <xdr:spPr>
        <a:xfrm>
          <a:off x="14351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3065</xdr:rowOff>
    </xdr:from>
    <xdr:ext cx="762000" cy="259045"/>
    <xdr:sp macro="" textlink="">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4020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415" name="楕円 414">
          <a:extLst>
            <a:ext uri="{FF2B5EF4-FFF2-40B4-BE49-F238E27FC236}">
              <a16:creationId xmlns="" xmlns:a16="http://schemas.microsoft.com/office/drawing/2014/main" id="{00000000-0008-0000-0300-00009F010000}"/>
            </a:ext>
          </a:extLst>
        </xdr:cNvPr>
        <xdr:cNvSpPr/>
      </xdr:nvSpPr>
      <xdr:spPr>
        <a:xfrm>
          <a:off x="13462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将来負担比率は、前年度に比べ1.</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％となった。改善した主な要因は、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バイオマス発電所の新設等により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固定資産税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減少傾向であるが、類似団体を大きく上回っているのは、過去に実施したインフラ整備や公共施設建設の財源に地方債を充てており、地方債残高が多いためであると考えられる。今後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も老朽化した施設の大規模改修の実施等に伴い、地方債残高は増加する見込みだが、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基金へ</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を行い、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できるだけ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将来負担比率が悪化しないよう努める。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6" name="テキスト ボックス 435">
          <a:extLst>
            <a:ext uri="{FF2B5EF4-FFF2-40B4-BE49-F238E27FC236}">
              <a16:creationId xmlns="" xmlns:a16="http://schemas.microsoft.com/office/drawing/2014/main" id="{00000000-0008-0000-0300-0000B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8" name="テキスト ボックス 437">
          <a:extLst>
            <a:ext uri="{FF2B5EF4-FFF2-40B4-BE49-F238E27FC236}">
              <a16:creationId xmlns="" xmlns:a16="http://schemas.microsoft.com/office/drawing/2014/main" id="{00000000-0008-0000-0300-0000B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0" name="テキスト ボックス 439">
          <a:extLst>
            <a:ext uri="{FF2B5EF4-FFF2-40B4-BE49-F238E27FC236}">
              <a16:creationId xmlns="" xmlns:a16="http://schemas.microsoft.com/office/drawing/2014/main" id="{00000000-0008-0000-0300-0000B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2" name="テキスト ボックス 441">
          <a:extLst>
            <a:ext uri="{FF2B5EF4-FFF2-40B4-BE49-F238E27FC236}">
              <a16:creationId xmlns="" xmlns:a16="http://schemas.microsoft.com/office/drawing/2014/main" id="{00000000-0008-0000-0300-0000B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5" name="直線コネクタ 444">
          <a:extLst>
            <a:ext uri="{FF2B5EF4-FFF2-40B4-BE49-F238E27FC236}">
              <a16:creationId xmlns="" xmlns:a16="http://schemas.microsoft.com/office/drawing/2014/main" id="{00000000-0008-0000-0300-0000BD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6" name="将来負担の状況最小値テキスト">
          <a:extLst>
            <a:ext uri="{FF2B5EF4-FFF2-40B4-BE49-F238E27FC236}">
              <a16:creationId xmlns="" xmlns:a16="http://schemas.microsoft.com/office/drawing/2014/main" id="{00000000-0008-0000-0300-0000BE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8" name="将来負担の状況最大値テキスト">
          <a:extLst>
            <a:ext uri="{FF2B5EF4-FFF2-40B4-BE49-F238E27FC236}">
              <a16:creationId xmlns="" xmlns:a16="http://schemas.microsoft.com/office/drawing/2014/main" id="{00000000-0008-0000-0300-0000C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9" name="直線コネクタ 448">
          <a:extLst>
            <a:ext uri="{FF2B5EF4-FFF2-40B4-BE49-F238E27FC236}">
              <a16:creationId xmlns="" xmlns:a16="http://schemas.microsoft.com/office/drawing/2014/main" id="{00000000-0008-0000-0300-0000C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102277</xdr:rowOff>
    </xdr:from>
    <xdr:to>
      <xdr:col>81</xdr:col>
      <xdr:colOff>44450</xdr:colOff>
      <xdr:row>14</xdr:row>
      <xdr:rowOff>111929</xdr:rowOff>
    </xdr:to>
    <xdr:cxnSp macro="">
      <xdr:nvCxnSpPr>
        <xdr:cNvPr id="450" name="直線コネクタ 449">
          <a:extLst>
            <a:ext uri="{FF2B5EF4-FFF2-40B4-BE49-F238E27FC236}">
              <a16:creationId xmlns="" xmlns:a16="http://schemas.microsoft.com/office/drawing/2014/main" id="{00000000-0008-0000-0300-0000C2010000}"/>
            </a:ext>
          </a:extLst>
        </xdr:cNvPr>
        <xdr:cNvCxnSpPr/>
      </xdr:nvCxnSpPr>
      <xdr:spPr>
        <a:xfrm flipV="1">
          <a:off x="16179800" y="2502577"/>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51" name="将来負担の状況平均値テキスト">
          <a:extLst>
            <a:ext uri="{FF2B5EF4-FFF2-40B4-BE49-F238E27FC236}">
              <a16:creationId xmlns="" xmlns:a16="http://schemas.microsoft.com/office/drawing/2014/main" id="{00000000-0008-0000-0300-0000C3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2" name="フローチャート: 判断 451">
          <a:extLst>
            <a:ext uri="{FF2B5EF4-FFF2-40B4-BE49-F238E27FC236}">
              <a16:creationId xmlns="" xmlns:a16="http://schemas.microsoft.com/office/drawing/2014/main" id="{00000000-0008-0000-0300-0000C4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111929</xdr:rowOff>
    </xdr:from>
    <xdr:to>
      <xdr:col>77</xdr:col>
      <xdr:colOff>44450</xdr:colOff>
      <xdr:row>15</xdr:row>
      <xdr:rowOff>48260</xdr:rowOff>
    </xdr:to>
    <xdr:cxnSp macro="">
      <xdr:nvCxnSpPr>
        <xdr:cNvPr id="453" name="直線コネクタ 452">
          <a:extLst>
            <a:ext uri="{FF2B5EF4-FFF2-40B4-BE49-F238E27FC236}">
              <a16:creationId xmlns="" xmlns:a16="http://schemas.microsoft.com/office/drawing/2014/main" id="{00000000-0008-0000-0300-0000C5010000}"/>
            </a:ext>
          </a:extLst>
        </xdr:cNvPr>
        <xdr:cNvCxnSpPr/>
      </xdr:nvCxnSpPr>
      <xdr:spPr>
        <a:xfrm flipV="1">
          <a:off x="15290800" y="2512229"/>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4" name="フローチャート: 判断 453">
          <a:extLst>
            <a:ext uri="{FF2B5EF4-FFF2-40B4-BE49-F238E27FC236}">
              <a16:creationId xmlns="" xmlns:a16="http://schemas.microsoft.com/office/drawing/2014/main" id="{00000000-0008-0000-0300-0000C6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48260</xdr:rowOff>
    </xdr:from>
    <xdr:to>
      <xdr:col>72</xdr:col>
      <xdr:colOff>203200</xdr:colOff>
      <xdr:row>15</xdr:row>
      <xdr:rowOff>94107</xdr:rowOff>
    </xdr:to>
    <xdr:cxnSp macro="">
      <xdr:nvCxnSpPr>
        <xdr:cNvPr id="456" name="直線コネクタ 455">
          <a:extLst>
            <a:ext uri="{FF2B5EF4-FFF2-40B4-BE49-F238E27FC236}">
              <a16:creationId xmlns="" xmlns:a16="http://schemas.microsoft.com/office/drawing/2014/main" id="{00000000-0008-0000-0300-0000C8010000}"/>
            </a:ext>
          </a:extLst>
        </xdr:cNvPr>
        <xdr:cNvCxnSpPr/>
      </xdr:nvCxnSpPr>
      <xdr:spPr>
        <a:xfrm flipV="1">
          <a:off x="14401800" y="2620010"/>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143298</xdr:rowOff>
    </xdr:from>
    <xdr:to>
      <xdr:col>73</xdr:col>
      <xdr:colOff>44450</xdr:colOff>
      <xdr:row>14</xdr:row>
      <xdr:rowOff>73448</xdr:rowOff>
    </xdr:to>
    <xdr:sp macro="" textlink="">
      <xdr:nvSpPr>
        <xdr:cNvPr id="457" name="フローチャート: 判断 456">
          <a:extLst>
            <a:ext uri="{FF2B5EF4-FFF2-40B4-BE49-F238E27FC236}">
              <a16:creationId xmlns="" xmlns:a16="http://schemas.microsoft.com/office/drawing/2014/main" id="{00000000-0008-0000-0300-0000C9010000}"/>
            </a:ext>
          </a:extLst>
        </xdr:cNvPr>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94107</xdr:rowOff>
    </xdr:from>
    <xdr:to>
      <xdr:col>68</xdr:col>
      <xdr:colOff>152400</xdr:colOff>
      <xdr:row>15</xdr:row>
      <xdr:rowOff>147193</xdr:rowOff>
    </xdr:to>
    <xdr:cxnSp macro="">
      <xdr:nvCxnSpPr>
        <xdr:cNvPr id="459" name="直線コネクタ 458">
          <a:extLst>
            <a:ext uri="{FF2B5EF4-FFF2-40B4-BE49-F238E27FC236}">
              <a16:creationId xmlns="" xmlns:a16="http://schemas.microsoft.com/office/drawing/2014/main" id="{00000000-0008-0000-0300-0000CB010000}"/>
            </a:ext>
          </a:extLst>
        </xdr:cNvPr>
        <xdr:cNvCxnSpPr/>
      </xdr:nvCxnSpPr>
      <xdr:spPr>
        <a:xfrm flipV="1">
          <a:off x="13512800" y="2665857"/>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7239</xdr:rowOff>
    </xdr:from>
    <xdr:to>
      <xdr:col>68</xdr:col>
      <xdr:colOff>203200</xdr:colOff>
      <xdr:row>14</xdr:row>
      <xdr:rowOff>108839</xdr:rowOff>
    </xdr:to>
    <xdr:sp macro="" textlink="">
      <xdr:nvSpPr>
        <xdr:cNvPr id="460" name="フローチャート: 判断 459">
          <a:extLst>
            <a:ext uri="{FF2B5EF4-FFF2-40B4-BE49-F238E27FC236}">
              <a16:creationId xmlns="" xmlns:a16="http://schemas.microsoft.com/office/drawing/2014/main" id="{00000000-0008-0000-0300-0000CC010000}"/>
            </a:ext>
          </a:extLst>
        </xdr:cNvPr>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62" name="フローチャート: 判断 461">
          <a:extLst>
            <a:ext uri="{FF2B5EF4-FFF2-40B4-BE49-F238E27FC236}">
              <a16:creationId xmlns="" xmlns:a16="http://schemas.microsoft.com/office/drawing/2014/main" id="{00000000-0008-0000-0300-0000CE010000}"/>
            </a:ext>
          </a:extLst>
        </xdr:cNvPr>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51477</xdr:rowOff>
    </xdr:from>
    <xdr:to>
      <xdr:col>81</xdr:col>
      <xdr:colOff>95250</xdr:colOff>
      <xdr:row>14</xdr:row>
      <xdr:rowOff>153077</xdr:rowOff>
    </xdr:to>
    <xdr:sp macro="" textlink="">
      <xdr:nvSpPr>
        <xdr:cNvPr id="469" name="楕円 468">
          <a:extLst>
            <a:ext uri="{FF2B5EF4-FFF2-40B4-BE49-F238E27FC236}">
              <a16:creationId xmlns="" xmlns:a16="http://schemas.microsoft.com/office/drawing/2014/main" id="{00000000-0008-0000-0300-0000D5010000}"/>
            </a:ext>
          </a:extLst>
        </xdr:cNvPr>
        <xdr:cNvSpPr/>
      </xdr:nvSpPr>
      <xdr:spPr>
        <a:xfrm>
          <a:off x="16967200" y="24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23554</xdr:rowOff>
    </xdr:from>
    <xdr:ext cx="762000" cy="259045"/>
    <xdr:sp macro="" textlink="">
      <xdr:nvSpPr>
        <xdr:cNvPr id="470" name="将来負担の状況該当値テキスト">
          <a:extLst>
            <a:ext uri="{FF2B5EF4-FFF2-40B4-BE49-F238E27FC236}">
              <a16:creationId xmlns="" xmlns:a16="http://schemas.microsoft.com/office/drawing/2014/main" id="{00000000-0008-0000-0300-0000D6010000}"/>
            </a:ext>
          </a:extLst>
        </xdr:cNvPr>
        <xdr:cNvSpPr txBox="1"/>
      </xdr:nvSpPr>
      <xdr:spPr>
        <a:xfrm>
          <a:off x="17106900" y="242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61129</xdr:rowOff>
    </xdr:from>
    <xdr:to>
      <xdr:col>77</xdr:col>
      <xdr:colOff>95250</xdr:colOff>
      <xdr:row>14</xdr:row>
      <xdr:rowOff>162729</xdr:rowOff>
    </xdr:to>
    <xdr:sp macro="" textlink="">
      <xdr:nvSpPr>
        <xdr:cNvPr id="471" name="楕円 470">
          <a:extLst>
            <a:ext uri="{FF2B5EF4-FFF2-40B4-BE49-F238E27FC236}">
              <a16:creationId xmlns="" xmlns:a16="http://schemas.microsoft.com/office/drawing/2014/main" id="{00000000-0008-0000-0300-0000D7010000}"/>
            </a:ext>
          </a:extLst>
        </xdr:cNvPr>
        <xdr:cNvSpPr/>
      </xdr:nvSpPr>
      <xdr:spPr>
        <a:xfrm>
          <a:off x="16129000" y="24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147506</xdr:rowOff>
    </xdr:from>
    <xdr:ext cx="736600" cy="259045"/>
    <xdr:sp macro="" textlink="">
      <xdr:nvSpPr>
        <xdr:cNvPr id="472" name="テキスト ボックス 471">
          <a:extLst>
            <a:ext uri="{FF2B5EF4-FFF2-40B4-BE49-F238E27FC236}">
              <a16:creationId xmlns="" xmlns:a16="http://schemas.microsoft.com/office/drawing/2014/main" id="{00000000-0008-0000-0300-0000D8010000}"/>
            </a:ext>
          </a:extLst>
        </xdr:cNvPr>
        <xdr:cNvSpPr txBox="1"/>
      </xdr:nvSpPr>
      <xdr:spPr>
        <a:xfrm>
          <a:off x="15798800" y="2547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168910</xdr:rowOff>
    </xdr:from>
    <xdr:to>
      <xdr:col>73</xdr:col>
      <xdr:colOff>44450</xdr:colOff>
      <xdr:row>15</xdr:row>
      <xdr:rowOff>99060</xdr:rowOff>
    </xdr:to>
    <xdr:sp macro="" textlink="">
      <xdr:nvSpPr>
        <xdr:cNvPr id="473" name="楕円 472">
          <a:extLst>
            <a:ext uri="{FF2B5EF4-FFF2-40B4-BE49-F238E27FC236}">
              <a16:creationId xmlns="" xmlns:a16="http://schemas.microsoft.com/office/drawing/2014/main" id="{00000000-0008-0000-0300-0000D9010000}"/>
            </a:ext>
          </a:extLst>
        </xdr:cNvPr>
        <xdr:cNvSpPr/>
      </xdr:nvSpPr>
      <xdr:spPr>
        <a:xfrm>
          <a:off x="15240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83837</xdr:rowOff>
    </xdr:from>
    <xdr:ext cx="762000" cy="259045"/>
    <xdr:sp macro="" textlink="">
      <xdr:nvSpPr>
        <xdr:cNvPr id="474" name="テキスト ボックス 473">
          <a:extLst>
            <a:ext uri="{FF2B5EF4-FFF2-40B4-BE49-F238E27FC236}">
              <a16:creationId xmlns="" xmlns:a16="http://schemas.microsoft.com/office/drawing/2014/main" id="{00000000-0008-0000-0300-0000DA010000}"/>
            </a:ext>
          </a:extLst>
        </xdr:cNvPr>
        <xdr:cNvSpPr txBox="1"/>
      </xdr:nvSpPr>
      <xdr:spPr>
        <a:xfrm>
          <a:off x="14909800" y="265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43307</xdr:rowOff>
    </xdr:from>
    <xdr:to>
      <xdr:col>68</xdr:col>
      <xdr:colOff>203200</xdr:colOff>
      <xdr:row>15</xdr:row>
      <xdr:rowOff>144907</xdr:rowOff>
    </xdr:to>
    <xdr:sp macro="" textlink="">
      <xdr:nvSpPr>
        <xdr:cNvPr id="475" name="楕円 474">
          <a:extLst>
            <a:ext uri="{FF2B5EF4-FFF2-40B4-BE49-F238E27FC236}">
              <a16:creationId xmlns="" xmlns:a16="http://schemas.microsoft.com/office/drawing/2014/main" id="{00000000-0008-0000-0300-0000DB010000}"/>
            </a:ext>
          </a:extLst>
        </xdr:cNvPr>
        <xdr:cNvSpPr/>
      </xdr:nvSpPr>
      <xdr:spPr>
        <a:xfrm>
          <a:off x="14351000" y="26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129684</xdr:rowOff>
    </xdr:from>
    <xdr:ext cx="762000" cy="259045"/>
    <xdr:sp macro="" textlink="">
      <xdr:nvSpPr>
        <xdr:cNvPr id="476" name="テキスト ボックス 475">
          <a:extLst>
            <a:ext uri="{FF2B5EF4-FFF2-40B4-BE49-F238E27FC236}">
              <a16:creationId xmlns="" xmlns:a16="http://schemas.microsoft.com/office/drawing/2014/main" id="{00000000-0008-0000-0300-0000DC010000}"/>
            </a:ext>
          </a:extLst>
        </xdr:cNvPr>
        <xdr:cNvSpPr txBox="1"/>
      </xdr:nvSpPr>
      <xdr:spPr>
        <a:xfrm>
          <a:off x="14020800" y="270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96393</xdr:rowOff>
    </xdr:from>
    <xdr:to>
      <xdr:col>64</xdr:col>
      <xdr:colOff>152400</xdr:colOff>
      <xdr:row>16</xdr:row>
      <xdr:rowOff>26543</xdr:rowOff>
    </xdr:to>
    <xdr:sp macro="" textlink="">
      <xdr:nvSpPr>
        <xdr:cNvPr id="477" name="楕円 476">
          <a:extLst>
            <a:ext uri="{FF2B5EF4-FFF2-40B4-BE49-F238E27FC236}">
              <a16:creationId xmlns="" xmlns:a16="http://schemas.microsoft.com/office/drawing/2014/main" id="{00000000-0008-0000-0300-0000DD010000}"/>
            </a:ext>
          </a:extLst>
        </xdr:cNvPr>
        <xdr:cNvSpPr/>
      </xdr:nvSpPr>
      <xdr:spPr>
        <a:xfrm>
          <a:off x="13462000" y="266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11320</xdr:rowOff>
    </xdr:from>
    <xdr:ext cx="762000" cy="259045"/>
    <xdr:sp macro="" textlink="">
      <xdr:nvSpPr>
        <xdr:cNvPr id="478" name="テキスト ボックス 477">
          <a:extLst>
            <a:ext uri="{FF2B5EF4-FFF2-40B4-BE49-F238E27FC236}">
              <a16:creationId xmlns="" xmlns:a16="http://schemas.microsoft.com/office/drawing/2014/main" id="{00000000-0008-0000-0300-0000DE010000}"/>
            </a:ext>
          </a:extLst>
        </xdr:cNvPr>
        <xdr:cNvSpPr txBox="1"/>
      </xdr:nvSpPr>
      <xdr:spPr>
        <a:xfrm>
          <a:off x="13131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37,824
36,407
49.58
18,754,145
17,330,969
1,276,914
10,851,912
8,112,403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人件費に係る経常収支比率は、税収増による一般財源の増</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により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減少している。現状の組織体制では、大幅な人件費の削減は難しい状況である。デジタル化を推進し、業務の効率化や事務作業の削減を目指し、職員及び会計年度任用職員の適正配置やごみ処理、消防事業の広域化を検討し、組織体制の見直しを行っ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101854</xdr:rowOff>
    </xdr:from>
    <xdr:to>
      <xdr:col>24</xdr:col>
      <xdr:colOff>25400</xdr:colOff>
      <xdr:row>35</xdr:row>
      <xdr:rowOff>165862</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flipV="1">
          <a:off x="3987800" y="610260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96283</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09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165862</xdr:rowOff>
    </xdr:from>
    <xdr:to>
      <xdr:col>19</xdr:col>
      <xdr:colOff>187325</xdr:colOff>
      <xdr:row>36</xdr:row>
      <xdr:rowOff>104140</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flipV="1">
          <a:off x="3098800" y="61666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39133</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94996</xdr:rowOff>
    </xdr:from>
    <xdr:to>
      <xdr:col>15</xdr:col>
      <xdr:colOff>98425</xdr:colOff>
      <xdr:row>36</xdr:row>
      <xdr:rowOff>104140</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2209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65278</xdr:rowOff>
    </xdr:from>
    <xdr:to>
      <xdr:col>11</xdr:col>
      <xdr:colOff>9525</xdr:colOff>
      <xdr:row>36</xdr:row>
      <xdr:rowOff>94996</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606602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160782</xdr:rowOff>
    </xdr:from>
    <xdr:to>
      <xdr:col>11</xdr:col>
      <xdr:colOff>60325</xdr:colOff>
      <xdr:row>36</xdr:row>
      <xdr:rowOff>90932</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51054</xdr:rowOff>
    </xdr:from>
    <xdr:to>
      <xdr:col>24</xdr:col>
      <xdr:colOff>76200</xdr:colOff>
      <xdr:row>35</xdr:row>
      <xdr:rowOff>152654</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67581</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115062</xdr:rowOff>
    </xdr:from>
    <xdr:to>
      <xdr:col>20</xdr:col>
      <xdr:colOff>38100</xdr:colOff>
      <xdr:row>36</xdr:row>
      <xdr:rowOff>45212</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55389</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44196</xdr:rowOff>
    </xdr:from>
    <xdr:to>
      <xdr:col>11</xdr:col>
      <xdr:colOff>60325</xdr:colOff>
      <xdr:row>36</xdr:row>
      <xdr:rowOff>145796</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130573</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xdr:rowOff>
    </xdr:from>
    <xdr:to>
      <xdr:col>6</xdr:col>
      <xdr:colOff>171450</xdr:colOff>
      <xdr:row>35</xdr:row>
      <xdr:rowOff>116078</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100855</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物件費に係る経常収支比率は、0.</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％増加している。これは、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給食賄材料費の増等</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類似団体に比べ、大きく高止まりしているのは、ごみ処理や給食、消防業務を単独で実施しているため施設の維持管理に係る物件費が多く、行政サービスの提供方法の差異によるものと言える。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45357</xdr:rowOff>
    </xdr:from>
    <xdr:to>
      <xdr:col>82</xdr:col>
      <xdr:colOff>107950</xdr:colOff>
      <xdr:row>20</xdr:row>
      <xdr:rowOff>78014</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a:off x="15671800" y="34743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45357</xdr:rowOff>
    </xdr:from>
    <xdr:to>
      <xdr:col>78</xdr:col>
      <xdr:colOff>69850</xdr:colOff>
      <xdr:row>20</xdr:row>
      <xdr:rowOff>67128</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flipV="1">
          <a:off x="14782800" y="3474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34472</xdr:rowOff>
    </xdr:from>
    <xdr:to>
      <xdr:col>73</xdr:col>
      <xdr:colOff>180975</xdr:colOff>
      <xdr:row>20</xdr:row>
      <xdr:rowOff>67128</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a:off x="13893800" y="3463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34472</xdr:rowOff>
    </xdr:from>
    <xdr:to>
      <xdr:col>69</xdr:col>
      <xdr:colOff>92075</xdr:colOff>
      <xdr:row>20</xdr:row>
      <xdr:rowOff>143328</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flipV="1">
          <a:off x="13004800" y="34634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27214</xdr:rowOff>
    </xdr:from>
    <xdr:to>
      <xdr:col>82</xdr:col>
      <xdr:colOff>158750</xdr:colOff>
      <xdr:row>20</xdr:row>
      <xdr:rowOff>128814</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64592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107241</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336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166007</xdr:rowOff>
    </xdr:from>
    <xdr:to>
      <xdr:col>78</xdr:col>
      <xdr:colOff>120650</xdr:colOff>
      <xdr:row>20</xdr:row>
      <xdr:rowOff>96157</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5621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80934</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350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16328</xdr:rowOff>
    </xdr:from>
    <xdr:to>
      <xdr:col>74</xdr:col>
      <xdr:colOff>31750</xdr:colOff>
      <xdr:row>20</xdr:row>
      <xdr:rowOff>117928</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4732000" y="344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102705</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353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155122</xdr:rowOff>
    </xdr:from>
    <xdr:to>
      <xdr:col>69</xdr:col>
      <xdr:colOff>142875</xdr:colOff>
      <xdr:row>20</xdr:row>
      <xdr:rowOff>85272</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3843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70049</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349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92528</xdr:rowOff>
    </xdr:from>
    <xdr:to>
      <xdr:col>65</xdr:col>
      <xdr:colOff>53975</xdr:colOff>
      <xdr:row>21</xdr:row>
      <xdr:rowOff>22678</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2954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7455</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360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扶助費に係る経常収支比率は、0.3％減少している。これは、私立保育園委託料や子ども医療費は増となっているが、それ以上に税収増による一般財源の増の影響が大きく、減少したものである。
　社会保障関係経費は、年々増加しており、今後も増加していくことが見込まれるため単独事業の見直しや受益者負担の適正化に努めていく。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a:extLst>
            <a:ext uri="{FF2B5EF4-FFF2-40B4-BE49-F238E27FC236}">
              <a16:creationId xmlns="" xmlns:a16="http://schemas.microsoft.com/office/drawing/2014/main" id="{00000000-0008-0000-0400-0000BC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94343</xdr:rowOff>
    </xdr:from>
    <xdr:to>
      <xdr:col>24</xdr:col>
      <xdr:colOff>25400</xdr:colOff>
      <xdr:row>56</xdr:row>
      <xdr:rowOff>143328</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flipV="1">
          <a:off x="3987800" y="96955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20865</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flipV="1">
          <a:off x="3098800" y="97445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57</xdr:row>
      <xdr:rowOff>20865</xdr:rowOff>
    </xdr:to>
    <xdr:cxnSp macro="">
      <xdr:nvCxnSpPr>
        <xdr:cNvPr id="196" name="直線コネクタ 195">
          <a:extLst>
            <a:ext uri="{FF2B5EF4-FFF2-40B4-BE49-F238E27FC236}">
              <a16:creationId xmlns="" xmlns:a16="http://schemas.microsoft.com/office/drawing/2014/main" id="{00000000-0008-0000-0400-0000C4000000}"/>
            </a:ext>
          </a:extLst>
        </xdr:cNvPr>
        <xdr:cNvCxnSpPr/>
      </xdr:nvCxnSpPr>
      <xdr:spPr>
        <a:xfrm>
          <a:off x="2209800" y="97118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a:extLst>
            <a:ext uri="{FF2B5EF4-FFF2-40B4-BE49-F238E27FC236}">
              <a16:creationId xmlns="" xmlns:a16="http://schemas.microsoft.com/office/drawing/2014/main" id="{00000000-0008-0000-0400-0000C5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57</xdr:row>
      <xdr:rowOff>4535</xdr:rowOff>
    </xdr:to>
    <xdr:cxnSp macro="">
      <xdr:nvCxnSpPr>
        <xdr:cNvPr id="199" name="直線コネクタ 198">
          <a:extLst>
            <a:ext uri="{FF2B5EF4-FFF2-40B4-BE49-F238E27FC236}">
              <a16:creationId xmlns="" xmlns:a16="http://schemas.microsoft.com/office/drawing/2014/main" id="{00000000-0008-0000-0400-0000C7000000}"/>
            </a:ext>
          </a:extLst>
        </xdr:cNvPr>
        <xdr:cNvCxnSpPr/>
      </xdr:nvCxnSpPr>
      <xdr:spPr>
        <a:xfrm flipV="1">
          <a:off x="1320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a:extLst>
            <a:ext uri="{FF2B5EF4-FFF2-40B4-BE49-F238E27FC236}">
              <a16:creationId xmlns="" xmlns:a16="http://schemas.microsoft.com/office/drawing/2014/main" id="{00000000-0008-0000-0400-0000CA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60070</xdr:rowOff>
    </xdr:from>
    <xdr:ext cx="762000" cy="259045"/>
    <xdr:sp macro="" textlink="">
      <xdr:nvSpPr>
        <xdr:cNvPr id="210" name="扶助費該当値テキスト">
          <a:extLst>
            <a:ext uri="{FF2B5EF4-FFF2-40B4-BE49-F238E27FC236}">
              <a16:creationId xmlns="" xmlns:a16="http://schemas.microsoft.com/office/drawing/2014/main" id="{00000000-0008-0000-0400-0000D2000000}"/>
            </a:ext>
          </a:extLst>
        </xdr:cNvPr>
        <xdr:cNvSpPr txBox="1"/>
      </xdr:nvSpPr>
      <xdr:spPr>
        <a:xfrm>
          <a:off x="4914900" y="94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56442</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7" name="楕円 216">
          <a:extLst>
            <a:ext uri="{FF2B5EF4-FFF2-40B4-BE49-F238E27FC236}">
              <a16:creationId xmlns="" xmlns:a16="http://schemas.microsoft.com/office/drawing/2014/main" id="{00000000-0008-0000-0400-0000D9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8" name="テキスト ボックス 217">
          <a:extLst>
            <a:ext uri="{FF2B5EF4-FFF2-40B4-BE49-F238E27FC236}">
              <a16:creationId xmlns="" xmlns:a16="http://schemas.microsoft.com/office/drawing/2014/main" id="{00000000-0008-0000-0400-0000DA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介護保険特別会計や後期高齢者医療特別会計への繰出金が増加したが、それ以上に税収増による一般財源の増の影響が大きいため、0.</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％減少している。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を下回っているのは、本町は下水道事業が法適用企業であり、同事業への繰出金が補助費等に分類されるためと考えられる。今後も高齢化の進展等により繰出金の増加が見込まれるため介護予防の推進や保険料の適正化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a:extLst>
            <a:ext uri="{FF2B5EF4-FFF2-40B4-BE49-F238E27FC236}">
              <a16:creationId xmlns="" xmlns:a16="http://schemas.microsoft.com/office/drawing/2014/main" id="{00000000-0008-0000-0400-0000FB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148772</xdr:rowOff>
    </xdr:from>
    <xdr:to>
      <xdr:col>82</xdr:col>
      <xdr:colOff>107950</xdr:colOff>
      <xdr:row>55</xdr:row>
      <xdr:rowOff>20865</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flipV="1">
          <a:off x="15671800" y="94070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4" name="その他平均値テキスト">
          <a:extLst>
            <a:ext uri="{FF2B5EF4-FFF2-40B4-BE49-F238E27FC236}">
              <a16:creationId xmlns="" xmlns:a16="http://schemas.microsoft.com/office/drawing/2014/main" id="{00000000-0008-0000-0400-0000FE000000}"/>
            </a:ext>
          </a:extLst>
        </xdr:cNvPr>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20865</xdr:rowOff>
    </xdr:from>
    <xdr:to>
      <xdr:col>78</xdr:col>
      <xdr:colOff>69850</xdr:colOff>
      <xdr:row>55</xdr:row>
      <xdr:rowOff>53522</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flipV="1">
          <a:off x="14782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135362</xdr:rowOff>
    </xdr:from>
    <xdr:ext cx="7366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5290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53522</xdr:rowOff>
    </xdr:from>
    <xdr:to>
      <xdr:col>73</xdr:col>
      <xdr:colOff>180975</xdr:colOff>
      <xdr:row>55</xdr:row>
      <xdr:rowOff>75293</xdr:rowOff>
    </xdr:to>
    <xdr:cxnSp macro="">
      <xdr:nvCxnSpPr>
        <xdr:cNvPr id="259" name="直線コネクタ 258">
          <a:extLst>
            <a:ext uri="{FF2B5EF4-FFF2-40B4-BE49-F238E27FC236}">
              <a16:creationId xmlns="" xmlns:a16="http://schemas.microsoft.com/office/drawing/2014/main" id="{00000000-0008-0000-0400-000003010000}"/>
            </a:ext>
          </a:extLst>
        </xdr:cNvPr>
        <xdr:cNvCxnSpPr/>
      </xdr:nvCxnSpPr>
      <xdr:spPr>
        <a:xfrm flipV="1">
          <a:off x="13893800" y="948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0" name="フローチャート: 判断 259">
          <a:extLst>
            <a:ext uri="{FF2B5EF4-FFF2-40B4-BE49-F238E27FC236}">
              <a16:creationId xmlns="" xmlns:a16="http://schemas.microsoft.com/office/drawing/2014/main" id="{00000000-0008-0000-0400-000004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53522</xdr:rowOff>
    </xdr:from>
    <xdr:to>
      <xdr:col>69</xdr:col>
      <xdr:colOff>92075</xdr:colOff>
      <xdr:row>55</xdr:row>
      <xdr:rowOff>75293</xdr:rowOff>
    </xdr:to>
    <xdr:cxnSp macro="">
      <xdr:nvCxnSpPr>
        <xdr:cNvPr id="262" name="直線コネクタ 261">
          <a:extLst>
            <a:ext uri="{FF2B5EF4-FFF2-40B4-BE49-F238E27FC236}">
              <a16:creationId xmlns="" xmlns:a16="http://schemas.microsoft.com/office/drawing/2014/main" id="{00000000-0008-0000-0400-000006010000}"/>
            </a:ext>
          </a:extLst>
        </xdr:cNvPr>
        <xdr:cNvCxnSpPr/>
      </xdr:nvCxnSpPr>
      <xdr:spPr>
        <a:xfrm>
          <a:off x="13004800" y="948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a:extLst>
            <a:ext uri="{FF2B5EF4-FFF2-40B4-BE49-F238E27FC236}">
              <a16:creationId xmlns="" xmlns:a16="http://schemas.microsoft.com/office/drawing/2014/main" id="{00000000-0008-0000-0400-000009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97972</xdr:rowOff>
    </xdr:from>
    <xdr:to>
      <xdr:col>82</xdr:col>
      <xdr:colOff>158750</xdr:colOff>
      <xdr:row>55</xdr:row>
      <xdr:rowOff>28122</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6459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114499</xdr:rowOff>
    </xdr:from>
    <xdr:ext cx="762000" cy="259045"/>
    <xdr:sp macro="" textlink="">
      <xdr:nvSpPr>
        <xdr:cNvPr id="273" name="その他該当値テキスト">
          <a:extLst>
            <a:ext uri="{FF2B5EF4-FFF2-40B4-BE49-F238E27FC236}">
              <a16:creationId xmlns="" xmlns:a16="http://schemas.microsoft.com/office/drawing/2014/main" id="{00000000-0008-0000-0400-000011010000}"/>
            </a:ext>
          </a:extLst>
        </xdr:cNvPr>
        <xdr:cNvSpPr txBox="1"/>
      </xdr:nvSpPr>
      <xdr:spPr>
        <a:xfrm>
          <a:off x="16598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141515</xdr:rowOff>
    </xdr:from>
    <xdr:to>
      <xdr:col>78</xdr:col>
      <xdr:colOff>120650</xdr:colOff>
      <xdr:row>55</xdr:row>
      <xdr:rowOff>71665</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5621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81842</xdr:rowOff>
    </xdr:from>
    <xdr:ext cx="7366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5290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2722</xdr:rowOff>
    </xdr:from>
    <xdr:to>
      <xdr:col>74</xdr:col>
      <xdr:colOff>31750</xdr:colOff>
      <xdr:row>55</xdr:row>
      <xdr:rowOff>104322</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4732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114499</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4401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24493</xdr:rowOff>
    </xdr:from>
    <xdr:to>
      <xdr:col>69</xdr:col>
      <xdr:colOff>142875</xdr:colOff>
      <xdr:row>55</xdr:row>
      <xdr:rowOff>126093</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3843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136270</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3512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2722</xdr:rowOff>
    </xdr:from>
    <xdr:to>
      <xdr:col>65</xdr:col>
      <xdr:colOff>53975</xdr:colOff>
      <xdr:row>55</xdr:row>
      <xdr:rowOff>104322</xdr:rowOff>
    </xdr:to>
    <xdr:sp macro="" textlink="">
      <xdr:nvSpPr>
        <xdr:cNvPr id="280" name="楕円 279">
          <a:extLst>
            <a:ext uri="{FF2B5EF4-FFF2-40B4-BE49-F238E27FC236}">
              <a16:creationId xmlns="" xmlns:a16="http://schemas.microsoft.com/office/drawing/2014/main" id="{00000000-0008-0000-0400-000018010000}"/>
            </a:ext>
          </a:extLst>
        </xdr:cNvPr>
        <xdr:cNvSpPr/>
      </xdr:nvSpPr>
      <xdr:spPr>
        <a:xfrm>
          <a:off x="12954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114499</xdr:rowOff>
    </xdr:from>
    <xdr:ext cx="762000" cy="259045"/>
    <xdr:sp macro="" textlink="">
      <xdr:nvSpPr>
        <xdr:cNvPr id="281" name="テキスト ボックス 280">
          <a:extLst>
            <a:ext uri="{FF2B5EF4-FFF2-40B4-BE49-F238E27FC236}">
              <a16:creationId xmlns="" xmlns:a16="http://schemas.microsoft.com/office/drawing/2014/main" id="{00000000-0008-0000-0400-000019010000}"/>
            </a:ext>
          </a:extLst>
        </xdr:cNvPr>
        <xdr:cNvSpPr txBox="1"/>
      </xdr:nvSpPr>
      <xdr:spPr>
        <a:xfrm>
          <a:off x="12623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補助費等に係る経常収支比率は、0.</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％減少している。これは、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水道基本料金減免事業やカーボンニュートラル立地促進奨励金</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等が終了したことによるものである。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類似団体を下回っているのは、ごみ処理や給食、消防業務を単独で実施しており、一部事務組合への負担金が少ないためであり、行政サービスの提供方法の差異によるものと言える。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7" name="補助費等最小値テキスト">
          <a:extLst>
            <a:ext uri="{FF2B5EF4-FFF2-40B4-BE49-F238E27FC236}">
              <a16:creationId xmlns="" xmlns:a16="http://schemas.microsoft.com/office/drawing/2014/main" id="{00000000-0008-0000-0400-000033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9" name="補助費等最大値テキスト">
          <a:extLst>
            <a:ext uri="{FF2B5EF4-FFF2-40B4-BE49-F238E27FC236}">
              <a16:creationId xmlns="" xmlns:a16="http://schemas.microsoft.com/office/drawing/2014/main" id="{00000000-0008-0000-0400-000035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35</xdr:row>
      <xdr:rowOff>56134</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flipV="1">
          <a:off x="15671800" y="60385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2" name="補助費等平均値テキスト">
          <a:extLst>
            <a:ext uri="{FF2B5EF4-FFF2-40B4-BE49-F238E27FC236}">
              <a16:creationId xmlns="" xmlns:a16="http://schemas.microsoft.com/office/drawing/2014/main" id="{00000000-0008-0000-0400-000038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60706</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flipV="1">
          <a:off x="14782800" y="6056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37846</xdr:rowOff>
    </xdr:from>
    <xdr:to>
      <xdr:col>73</xdr:col>
      <xdr:colOff>180975</xdr:colOff>
      <xdr:row>35</xdr:row>
      <xdr:rowOff>60706</xdr:rowOff>
    </xdr:to>
    <xdr:cxnSp macro="">
      <xdr:nvCxnSpPr>
        <xdr:cNvPr id="317" name="直線コネクタ 316">
          <a:extLst>
            <a:ext uri="{FF2B5EF4-FFF2-40B4-BE49-F238E27FC236}">
              <a16:creationId xmlns="" xmlns:a16="http://schemas.microsoft.com/office/drawing/2014/main" id="{00000000-0008-0000-0400-00003D010000}"/>
            </a:ext>
          </a:extLst>
        </xdr:cNvPr>
        <xdr:cNvCxnSpPr/>
      </xdr:nvCxnSpPr>
      <xdr:spPr>
        <a:xfrm>
          <a:off x="13893800" y="60385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a:extLst>
            <a:ext uri="{FF2B5EF4-FFF2-40B4-BE49-F238E27FC236}">
              <a16:creationId xmlns="" xmlns:a16="http://schemas.microsoft.com/office/drawing/2014/main" id="{00000000-0008-0000-0400-00003E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33274</xdr:rowOff>
    </xdr:from>
    <xdr:to>
      <xdr:col>69</xdr:col>
      <xdr:colOff>92075</xdr:colOff>
      <xdr:row>35</xdr:row>
      <xdr:rowOff>37846</xdr:rowOff>
    </xdr:to>
    <xdr:cxnSp macro="">
      <xdr:nvCxnSpPr>
        <xdr:cNvPr id="320" name="直線コネクタ 319">
          <a:extLst>
            <a:ext uri="{FF2B5EF4-FFF2-40B4-BE49-F238E27FC236}">
              <a16:creationId xmlns="" xmlns:a16="http://schemas.microsoft.com/office/drawing/2014/main" id="{00000000-0008-0000-0400-000040010000}"/>
            </a:ext>
          </a:extLst>
        </xdr:cNvPr>
        <xdr:cNvCxnSpPr/>
      </xdr:nvCxnSpPr>
      <xdr:spPr>
        <a:xfrm>
          <a:off x="13004800" y="6034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a:extLst>
            <a:ext uri="{FF2B5EF4-FFF2-40B4-BE49-F238E27FC236}">
              <a16:creationId xmlns="" xmlns:a16="http://schemas.microsoft.com/office/drawing/2014/main" id="{00000000-0008-0000-0400-000041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3" name="フローチャート: 判断 322">
          <a:extLst>
            <a:ext uri="{FF2B5EF4-FFF2-40B4-BE49-F238E27FC236}">
              <a16:creationId xmlns="" xmlns:a16="http://schemas.microsoft.com/office/drawing/2014/main" id="{00000000-0008-0000-0400-000043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67073</xdr:rowOff>
    </xdr:from>
    <xdr:ext cx="762000" cy="259045"/>
    <xdr:sp macro="" textlink="">
      <xdr:nvSpPr>
        <xdr:cNvPr id="331" name="補助費等該当値テキスト">
          <a:extLst>
            <a:ext uri="{FF2B5EF4-FFF2-40B4-BE49-F238E27FC236}">
              <a16:creationId xmlns="" xmlns:a16="http://schemas.microsoft.com/office/drawing/2014/main" id="{00000000-0008-0000-0400-00004B010000}"/>
            </a:ext>
          </a:extLst>
        </xdr:cNvPr>
        <xdr:cNvSpPr txBox="1"/>
      </xdr:nvSpPr>
      <xdr:spPr>
        <a:xfrm>
          <a:off x="16598900" y="589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xdr:rowOff>
    </xdr:from>
    <xdr:to>
      <xdr:col>78</xdr:col>
      <xdr:colOff>120650</xdr:colOff>
      <xdr:row>35</xdr:row>
      <xdr:rowOff>106934</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9906</xdr:rowOff>
    </xdr:from>
    <xdr:to>
      <xdr:col>74</xdr:col>
      <xdr:colOff>31750</xdr:colOff>
      <xdr:row>35</xdr:row>
      <xdr:rowOff>111506</xdr:rowOff>
    </xdr:to>
    <xdr:sp macro="" textlink="">
      <xdr:nvSpPr>
        <xdr:cNvPr id="334" name="楕円 333">
          <a:extLst>
            <a:ext uri="{FF2B5EF4-FFF2-40B4-BE49-F238E27FC236}">
              <a16:creationId xmlns="" xmlns:a16="http://schemas.microsoft.com/office/drawing/2014/main" id="{00000000-0008-0000-0400-00004E010000}"/>
            </a:ext>
          </a:extLst>
        </xdr:cNvPr>
        <xdr:cNvSpPr/>
      </xdr:nvSpPr>
      <xdr:spPr>
        <a:xfrm>
          <a:off x="14732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121683</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4401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158496</xdr:rowOff>
    </xdr:from>
    <xdr:to>
      <xdr:col>69</xdr:col>
      <xdr:colOff>142875</xdr:colOff>
      <xdr:row>35</xdr:row>
      <xdr:rowOff>88646</xdr:rowOff>
    </xdr:to>
    <xdr:sp macro="" textlink="">
      <xdr:nvSpPr>
        <xdr:cNvPr id="336" name="楕円 335">
          <a:extLst>
            <a:ext uri="{FF2B5EF4-FFF2-40B4-BE49-F238E27FC236}">
              <a16:creationId xmlns="" xmlns:a16="http://schemas.microsoft.com/office/drawing/2014/main" id="{00000000-0008-0000-0400-000050010000}"/>
            </a:ext>
          </a:extLst>
        </xdr:cNvPr>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98823</xdr:rowOff>
    </xdr:from>
    <xdr:ext cx="762000" cy="259045"/>
    <xdr:sp macro="" textlink="">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13512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153924</xdr:rowOff>
    </xdr:from>
    <xdr:to>
      <xdr:col>65</xdr:col>
      <xdr:colOff>53975</xdr:colOff>
      <xdr:row>35</xdr:row>
      <xdr:rowOff>84074</xdr:rowOff>
    </xdr:to>
    <xdr:sp macro="" textlink="">
      <xdr:nvSpPr>
        <xdr:cNvPr id="338" name="楕円 337">
          <a:extLst>
            <a:ext uri="{FF2B5EF4-FFF2-40B4-BE49-F238E27FC236}">
              <a16:creationId xmlns="" xmlns:a16="http://schemas.microsoft.com/office/drawing/2014/main" id="{00000000-0008-0000-0400-000052010000}"/>
            </a:ext>
          </a:extLst>
        </xdr:cNvPr>
        <xdr:cNvSpPr/>
      </xdr:nvSpPr>
      <xdr:spPr>
        <a:xfrm>
          <a:off x="12954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94251</xdr:rowOff>
    </xdr:from>
    <xdr:ext cx="762000" cy="259045"/>
    <xdr:sp macro="" textlink="">
      <xdr:nvSpPr>
        <xdr:cNvPr id="339" name="テキスト ボックス 338">
          <a:extLst>
            <a:ext uri="{FF2B5EF4-FFF2-40B4-BE49-F238E27FC236}">
              <a16:creationId xmlns="" xmlns:a16="http://schemas.microsoft.com/office/drawing/2014/main" id="{00000000-0008-0000-0400-000053010000}"/>
            </a:ext>
          </a:extLst>
        </xdr:cNvPr>
        <xdr:cNvSpPr txBox="1"/>
      </xdr:nvSpPr>
      <xdr:spPr>
        <a:xfrm>
          <a:off x="12623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公債費に係る経常収支比率は、0.</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％減少した。これは、区画整理事業分の増により公債費は増加しているものの、それ以上に税収増による一般財源の増の影響が大きく、減少したものである。　しかし、今後は老朽化した施設の大規模改修の実施等に伴い、地方債が必要な大型事業が予定されているため、基金を計画的に積み立て、活用するなど過度に地方債に依存しない財政運営に努めていく。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6" name="公債費最小値テキスト">
          <a:extLst>
            <a:ext uri="{FF2B5EF4-FFF2-40B4-BE49-F238E27FC236}">
              <a16:creationId xmlns="" xmlns:a16="http://schemas.microsoft.com/office/drawing/2014/main" id="{00000000-0008-0000-0400-00006E010000}"/>
            </a:ext>
          </a:extLst>
        </xdr:cNvPr>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8" name="公債費最大値テキスト">
          <a:extLst>
            <a:ext uri="{FF2B5EF4-FFF2-40B4-BE49-F238E27FC236}">
              <a16:creationId xmlns="" xmlns:a16="http://schemas.microsoft.com/office/drawing/2014/main" id="{00000000-0008-0000-0400-000070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140715</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flipV="1">
          <a:off x="3987800" y="13106908"/>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126001</xdr:rowOff>
    </xdr:from>
    <xdr:ext cx="762000" cy="259045"/>
    <xdr:sp macro="" textlink="">
      <xdr:nvSpPr>
        <xdr:cNvPr id="371" name="公債費平均値テキスト">
          <a:extLst>
            <a:ext uri="{FF2B5EF4-FFF2-40B4-BE49-F238E27FC236}">
              <a16:creationId xmlns="" xmlns:a16="http://schemas.microsoft.com/office/drawing/2014/main" id="{00000000-0008-0000-0400-000073010000}"/>
            </a:ext>
          </a:extLst>
        </xdr:cNvPr>
        <xdr:cNvSpPr txBox="1"/>
      </xdr:nvSpPr>
      <xdr:spPr>
        <a:xfrm>
          <a:off x="4914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2" name="フローチャート: 判断 371">
          <a:extLst>
            <a:ext uri="{FF2B5EF4-FFF2-40B4-BE49-F238E27FC236}">
              <a16:creationId xmlns="" xmlns:a16="http://schemas.microsoft.com/office/drawing/2014/main" id="{00000000-0008-0000-0400-000074010000}"/>
            </a:ext>
          </a:extLst>
        </xdr:cNvPr>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140715</xdr:rowOff>
    </xdr:from>
    <xdr:to>
      <xdr:col>19</xdr:col>
      <xdr:colOff>187325</xdr:colOff>
      <xdr:row>76</xdr:row>
      <xdr:rowOff>159004</xdr:rowOff>
    </xdr:to>
    <xdr:cxnSp macro="">
      <xdr:nvCxnSpPr>
        <xdr:cNvPr id="373" name="直線コネクタ 372">
          <a:extLst>
            <a:ext uri="{FF2B5EF4-FFF2-40B4-BE49-F238E27FC236}">
              <a16:creationId xmlns="" xmlns:a16="http://schemas.microsoft.com/office/drawing/2014/main" id="{00000000-0008-0000-0400-000075010000}"/>
            </a:ext>
          </a:extLst>
        </xdr:cNvPr>
        <xdr:cNvCxnSpPr/>
      </xdr:nvCxnSpPr>
      <xdr:spPr>
        <a:xfrm flipV="1">
          <a:off x="3098800" y="131709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4" name="フローチャート: 判断 373">
          <a:extLst>
            <a:ext uri="{FF2B5EF4-FFF2-40B4-BE49-F238E27FC236}">
              <a16:creationId xmlns="" xmlns:a16="http://schemas.microsoft.com/office/drawing/2014/main" id="{00000000-0008-0000-0400-000076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77</xdr:row>
      <xdr:rowOff>24130</xdr:rowOff>
    </xdr:to>
    <xdr:cxnSp macro="">
      <xdr:nvCxnSpPr>
        <xdr:cNvPr id="376" name="直線コネクタ 375">
          <a:extLst>
            <a:ext uri="{FF2B5EF4-FFF2-40B4-BE49-F238E27FC236}">
              <a16:creationId xmlns="" xmlns:a16="http://schemas.microsoft.com/office/drawing/2014/main" id="{00000000-0008-0000-0400-000078010000}"/>
            </a:ext>
          </a:extLst>
        </xdr:cNvPr>
        <xdr:cNvCxnSpPr/>
      </xdr:nvCxnSpPr>
      <xdr:spPr>
        <a:xfrm flipV="1">
          <a:off x="2209800" y="13189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7" name="フローチャート: 判断 376">
          <a:extLst>
            <a:ext uri="{FF2B5EF4-FFF2-40B4-BE49-F238E27FC236}">
              <a16:creationId xmlns="" xmlns:a16="http://schemas.microsoft.com/office/drawing/2014/main" id="{00000000-0008-0000-0400-000079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115570</xdr:rowOff>
    </xdr:to>
    <xdr:cxnSp macro="">
      <xdr:nvCxnSpPr>
        <xdr:cNvPr id="379" name="直線コネクタ 378">
          <a:extLst>
            <a:ext uri="{FF2B5EF4-FFF2-40B4-BE49-F238E27FC236}">
              <a16:creationId xmlns="" xmlns:a16="http://schemas.microsoft.com/office/drawing/2014/main" id="{00000000-0008-0000-0400-00007B010000}"/>
            </a:ext>
          </a:extLst>
        </xdr:cNvPr>
        <xdr:cNvCxnSpPr/>
      </xdr:nvCxnSpPr>
      <xdr:spPr>
        <a:xfrm flipV="1">
          <a:off x="1320800" y="13225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0" name="フローチャート: 判断 379">
          <a:extLst>
            <a:ext uri="{FF2B5EF4-FFF2-40B4-BE49-F238E27FC236}">
              <a16:creationId xmlns="" xmlns:a16="http://schemas.microsoft.com/office/drawing/2014/main" id="{00000000-0008-0000-0400-00007C010000}"/>
            </a:ext>
          </a:extLst>
        </xdr:cNvPr>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68851</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828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2" name="フローチャート: 判断 381">
          <a:extLst>
            <a:ext uri="{FF2B5EF4-FFF2-40B4-BE49-F238E27FC236}">
              <a16:creationId xmlns="" xmlns:a16="http://schemas.microsoft.com/office/drawing/2014/main" id="{00000000-0008-0000-0400-00007E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25908</xdr:rowOff>
    </xdr:from>
    <xdr:to>
      <xdr:col>24</xdr:col>
      <xdr:colOff>76200</xdr:colOff>
      <xdr:row>76</xdr:row>
      <xdr:rowOff>127508</xdr:rowOff>
    </xdr:to>
    <xdr:sp macro="" textlink="">
      <xdr:nvSpPr>
        <xdr:cNvPr id="389" name="楕円 388">
          <a:extLst>
            <a:ext uri="{FF2B5EF4-FFF2-40B4-BE49-F238E27FC236}">
              <a16:creationId xmlns="" xmlns:a16="http://schemas.microsoft.com/office/drawing/2014/main" id="{00000000-0008-0000-0400-000085010000}"/>
            </a:ext>
          </a:extLst>
        </xdr:cNvPr>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42435</xdr:rowOff>
    </xdr:from>
    <xdr:ext cx="762000" cy="259045"/>
    <xdr:sp macro="" textlink="">
      <xdr:nvSpPr>
        <xdr:cNvPr id="390" name="公債費該当値テキスト">
          <a:extLst>
            <a:ext uri="{FF2B5EF4-FFF2-40B4-BE49-F238E27FC236}">
              <a16:creationId xmlns="" xmlns:a16="http://schemas.microsoft.com/office/drawing/2014/main" id="{00000000-0008-0000-0400-000086010000}"/>
            </a:ext>
          </a:extLst>
        </xdr:cNvPr>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93" name="楕円 392">
          <a:extLst>
            <a:ext uri="{FF2B5EF4-FFF2-40B4-BE49-F238E27FC236}">
              <a16:creationId xmlns="" xmlns:a16="http://schemas.microsoft.com/office/drawing/2014/main" id="{00000000-0008-0000-0400-000089010000}"/>
            </a:ext>
          </a:extLst>
        </xdr:cNvPr>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5" name="楕円 394">
          <a:extLst>
            <a:ext uri="{FF2B5EF4-FFF2-40B4-BE49-F238E27FC236}">
              <a16:creationId xmlns="" xmlns:a16="http://schemas.microsoft.com/office/drawing/2014/main" id="{00000000-0008-0000-0400-00008B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6" name="テキスト ボックス 395">
          <a:extLst>
            <a:ext uri="{FF2B5EF4-FFF2-40B4-BE49-F238E27FC236}">
              <a16:creationId xmlns="" xmlns:a16="http://schemas.microsoft.com/office/drawing/2014/main" id="{00000000-0008-0000-0400-00008C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7" name="楕円 396">
          <a:extLst>
            <a:ext uri="{FF2B5EF4-FFF2-40B4-BE49-F238E27FC236}">
              <a16:creationId xmlns="" xmlns:a16="http://schemas.microsoft.com/office/drawing/2014/main" id="{00000000-0008-0000-0400-00008D010000}"/>
            </a:ext>
          </a:extLst>
        </xdr:cNvPr>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98" name="テキスト ボックス 397">
          <a:extLst>
            <a:ext uri="{FF2B5EF4-FFF2-40B4-BE49-F238E27FC236}">
              <a16:creationId xmlns="" xmlns:a16="http://schemas.microsoft.com/office/drawing/2014/main" id="{00000000-0008-0000-0400-00008E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税収増による一般財源の増の影響により、全項目で経常収支比率が減少しているため、公債費以外の経常収支比率は前年度に比べて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％減少しており、類似団体平均を大きく下回った。特に減少が大きいものは、人件費の</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％となっている。
　本町は、景気動向により歳入の経常一般財源等が大きく影響を受けるため、令和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年度は新型コロナウイルス感染症の影響により町税が減収し、経常収支比率が特に悪化していた。</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a:extLst>
            <a:ext uri="{FF2B5EF4-FFF2-40B4-BE49-F238E27FC236}">
              <a16:creationId xmlns="" xmlns:a16="http://schemas.microsoft.com/office/drawing/2014/main" id="{00000000-0008-0000-0400-0000A9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7" name="公債費以外最大値テキスト">
          <a:extLst>
            <a:ext uri="{FF2B5EF4-FFF2-40B4-BE49-F238E27FC236}">
              <a16:creationId xmlns="" xmlns:a16="http://schemas.microsoft.com/office/drawing/2014/main" id="{00000000-0008-0000-0400-0000AB010000}"/>
            </a:ext>
          </a:extLst>
        </xdr:cNvPr>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xdr:rowOff>
    </xdr:from>
    <xdr:to>
      <xdr:col>82</xdr:col>
      <xdr:colOff>107950</xdr:colOff>
      <xdr:row>76</xdr:row>
      <xdr:rowOff>72137</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flipV="1">
          <a:off x="15671800" y="13033756"/>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0" name="公債費以外平均値テキスト">
          <a:extLst>
            <a:ext uri="{FF2B5EF4-FFF2-40B4-BE49-F238E27FC236}">
              <a16:creationId xmlns="" xmlns:a16="http://schemas.microsoft.com/office/drawing/2014/main" id="{00000000-0008-0000-0400-0000AE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1" name="フローチャート: 判断 430">
          <a:extLst>
            <a:ext uri="{FF2B5EF4-FFF2-40B4-BE49-F238E27FC236}">
              <a16:creationId xmlns="" xmlns:a16="http://schemas.microsoft.com/office/drawing/2014/main" id="{00000000-0008-0000-0400-0000AF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76</xdr:row>
      <xdr:rowOff>168148</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flipV="1">
          <a:off x="14782800" y="13102337"/>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113285</xdr:rowOff>
    </xdr:from>
    <xdr:to>
      <xdr:col>73</xdr:col>
      <xdr:colOff>180975</xdr:colOff>
      <xdr:row>76</xdr:row>
      <xdr:rowOff>168148</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a:off x="13893800" y="131434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155973</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113285</xdr:rowOff>
    </xdr:to>
    <xdr:cxnSp macro="">
      <xdr:nvCxnSpPr>
        <xdr:cNvPr id="438" name="直線コネクタ 437">
          <a:extLst>
            <a:ext uri="{FF2B5EF4-FFF2-40B4-BE49-F238E27FC236}">
              <a16:creationId xmlns="" xmlns:a16="http://schemas.microsoft.com/office/drawing/2014/main" id="{00000000-0008-0000-0400-0000B6010000}"/>
            </a:ext>
          </a:extLst>
        </xdr:cNvPr>
        <xdr:cNvCxnSpPr/>
      </xdr:nvCxnSpPr>
      <xdr:spPr>
        <a:xfrm>
          <a:off x="13004800" y="130931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9" name="フローチャート: 判断 438">
          <a:extLst>
            <a:ext uri="{FF2B5EF4-FFF2-40B4-BE49-F238E27FC236}">
              <a16:creationId xmlns="" xmlns:a16="http://schemas.microsoft.com/office/drawing/2014/main" id="{00000000-0008-0000-0400-0000B7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1" name="フローチャート: 判断 440">
          <a:extLst>
            <a:ext uri="{FF2B5EF4-FFF2-40B4-BE49-F238E27FC236}">
              <a16:creationId xmlns="" xmlns:a16="http://schemas.microsoft.com/office/drawing/2014/main" id="{00000000-0008-0000-0400-0000B9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124206</xdr:rowOff>
    </xdr:from>
    <xdr:to>
      <xdr:col>82</xdr:col>
      <xdr:colOff>158750</xdr:colOff>
      <xdr:row>76</xdr:row>
      <xdr:rowOff>54356</xdr:rowOff>
    </xdr:to>
    <xdr:sp macro="" textlink="">
      <xdr:nvSpPr>
        <xdr:cNvPr id="448" name="楕円 447">
          <a:extLst>
            <a:ext uri="{FF2B5EF4-FFF2-40B4-BE49-F238E27FC236}">
              <a16:creationId xmlns="" xmlns:a16="http://schemas.microsoft.com/office/drawing/2014/main" id="{00000000-0008-0000-0400-0000C0010000}"/>
            </a:ext>
          </a:extLst>
        </xdr:cNvPr>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140733</xdr:rowOff>
    </xdr:from>
    <xdr:ext cx="762000" cy="259045"/>
    <xdr:sp macro="" textlink="">
      <xdr:nvSpPr>
        <xdr:cNvPr id="449" name="公債費以外該当値テキスト">
          <a:extLst>
            <a:ext uri="{FF2B5EF4-FFF2-40B4-BE49-F238E27FC236}">
              <a16:creationId xmlns="" xmlns:a16="http://schemas.microsoft.com/office/drawing/2014/main" id="{00000000-0008-0000-0400-0000C1010000}"/>
            </a:ext>
          </a:extLst>
        </xdr:cNvPr>
        <xdr:cNvSpPr txBox="1"/>
      </xdr:nvSpPr>
      <xdr:spPr>
        <a:xfrm>
          <a:off x="16598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117348</xdr:rowOff>
    </xdr:from>
    <xdr:to>
      <xdr:col>74</xdr:col>
      <xdr:colOff>31750</xdr:colOff>
      <xdr:row>77</xdr:row>
      <xdr:rowOff>47498</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62485</xdr:rowOff>
    </xdr:from>
    <xdr:to>
      <xdr:col>69</xdr:col>
      <xdr:colOff>142875</xdr:colOff>
      <xdr:row>76</xdr:row>
      <xdr:rowOff>164085</xdr:rowOff>
    </xdr:to>
    <xdr:sp macro="" textlink="">
      <xdr:nvSpPr>
        <xdr:cNvPr id="454" name="楕円 453">
          <a:extLst>
            <a:ext uri="{FF2B5EF4-FFF2-40B4-BE49-F238E27FC236}">
              <a16:creationId xmlns="" xmlns:a16="http://schemas.microsoft.com/office/drawing/2014/main" id="{00000000-0008-0000-0400-0000C6010000}"/>
            </a:ext>
          </a:extLst>
        </xdr:cNvPr>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55" name="テキスト ボックス 454">
          <a:extLst>
            <a:ext uri="{FF2B5EF4-FFF2-40B4-BE49-F238E27FC236}">
              <a16:creationId xmlns="" xmlns:a16="http://schemas.microsoft.com/office/drawing/2014/main" id="{00000000-0008-0000-0400-0000C7010000}"/>
            </a:ext>
          </a:extLst>
        </xdr:cNvPr>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56" name="楕円 455">
          <a:extLst>
            <a:ext uri="{FF2B5EF4-FFF2-40B4-BE49-F238E27FC236}">
              <a16:creationId xmlns="" xmlns:a16="http://schemas.microsoft.com/office/drawing/2014/main" id="{00000000-0008-0000-0400-0000C8010000}"/>
            </a:ext>
          </a:extLst>
        </xdr:cNvPr>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123969</xdr:rowOff>
    </xdr:from>
    <xdr:ext cx="762000" cy="259045"/>
    <xdr:sp macro="" textlink="">
      <xdr:nvSpPr>
        <xdr:cNvPr id="457" name="テキスト ボックス 456">
          <a:extLst>
            <a:ext uri="{FF2B5EF4-FFF2-40B4-BE49-F238E27FC236}">
              <a16:creationId xmlns="" xmlns:a16="http://schemas.microsoft.com/office/drawing/2014/main" id="{00000000-0008-0000-0400-0000C9010000}"/>
            </a:ext>
          </a:extLst>
        </xdr:cNvPr>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119666</xdr:rowOff>
    </xdr:from>
    <xdr:to>
      <xdr:col>29</xdr:col>
      <xdr:colOff>127000</xdr:colOff>
      <xdr:row>18</xdr:row>
      <xdr:rowOff>163100</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3253391"/>
          <a:ext cx="647700" cy="43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53579</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844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163100</xdr:rowOff>
    </xdr:from>
    <xdr:to>
      <xdr:col>26</xdr:col>
      <xdr:colOff>50800</xdr:colOff>
      <xdr:row>18</xdr:row>
      <xdr:rowOff>164186</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4305300" y="3296825"/>
          <a:ext cx="698500" cy="1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27652</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8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164186</xdr:rowOff>
    </xdr:from>
    <xdr:to>
      <xdr:col>22</xdr:col>
      <xdr:colOff>114300</xdr:colOff>
      <xdr:row>19</xdr:row>
      <xdr:rowOff>30912</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3606800" y="3297911"/>
          <a:ext cx="698500" cy="3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41616</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28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30912</xdr:rowOff>
    </xdr:from>
    <xdr:to>
      <xdr:col>18</xdr:col>
      <xdr:colOff>177800</xdr:colOff>
      <xdr:row>19</xdr:row>
      <xdr:rowOff>105721</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3336087"/>
          <a:ext cx="698500" cy="74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114692</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2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127322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68866</xdr:rowOff>
    </xdr:from>
    <xdr:to>
      <xdr:col>29</xdr:col>
      <xdr:colOff>177800</xdr:colOff>
      <xdr:row>18</xdr:row>
      <xdr:rowOff>170466</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3202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40943</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317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112300</xdr:rowOff>
    </xdr:from>
    <xdr:to>
      <xdr:col>26</xdr:col>
      <xdr:colOff>101600</xdr:colOff>
      <xdr:row>19</xdr:row>
      <xdr:rowOff>42450</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3246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27227</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333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113386</xdr:rowOff>
    </xdr:from>
    <xdr:to>
      <xdr:col>22</xdr:col>
      <xdr:colOff>165100</xdr:colOff>
      <xdr:row>19</xdr:row>
      <xdr:rowOff>43535</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324711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28313</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333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151562</xdr:rowOff>
    </xdr:from>
    <xdr:to>
      <xdr:col>19</xdr:col>
      <xdr:colOff>38100</xdr:colOff>
      <xdr:row>19</xdr:row>
      <xdr:rowOff>81712</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3285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66489</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337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54921</xdr:rowOff>
    </xdr:from>
    <xdr:to>
      <xdr:col>15</xdr:col>
      <xdr:colOff>101600</xdr:colOff>
      <xdr:row>19</xdr:row>
      <xdr:rowOff>156521</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3360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141298</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34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75564</xdr:rowOff>
    </xdr:from>
    <xdr:ext cx="762000" cy="259045"/>
    <xdr:sp macro="" textlink="">
      <xdr:nvSpPr>
        <xdr:cNvPr id="110" name="人口1人当たり決算額の推移最小値テキスト445">
          <a:extLst>
            <a:ext uri="{FF2B5EF4-FFF2-40B4-BE49-F238E27FC236}">
              <a16:creationId xmlns="" xmlns:a16="http://schemas.microsoft.com/office/drawing/2014/main" id="{00000000-0008-0000-0500-00006E000000}"/>
            </a:ext>
          </a:extLst>
        </xdr:cNvPr>
        <xdr:cNvSpPr txBox="1"/>
      </xdr:nvSpPr>
      <xdr:spPr>
        <a:xfrm>
          <a:off x="5740400" y="75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a:extLst>
            <a:ext uri="{FF2B5EF4-FFF2-40B4-BE49-F238E27FC236}">
              <a16:creationId xmlns="" xmlns:a16="http://schemas.microsoft.com/office/drawing/2014/main" id="{00000000-0008-0000-0500-000070000000}"/>
            </a:ext>
          </a:extLst>
        </xdr:cNvPr>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139802</xdr:rowOff>
    </xdr:from>
    <xdr:to>
      <xdr:col>29</xdr:col>
      <xdr:colOff>127000</xdr:colOff>
      <xdr:row>35</xdr:row>
      <xdr:rowOff>190746</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flipV="1">
          <a:off x="5003800" y="6750152"/>
          <a:ext cx="647700" cy="50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41909</xdr:rowOff>
    </xdr:from>
    <xdr:ext cx="762000" cy="259045"/>
    <xdr:sp macro="" textlink="">
      <xdr:nvSpPr>
        <xdr:cNvPr id="115" name="人口1人当たり決算額の推移平均値テキスト445">
          <a:extLst>
            <a:ext uri="{FF2B5EF4-FFF2-40B4-BE49-F238E27FC236}">
              <a16:creationId xmlns="" xmlns:a16="http://schemas.microsoft.com/office/drawing/2014/main" id="{00000000-0008-0000-0500-000073000000}"/>
            </a:ext>
          </a:extLst>
        </xdr:cNvPr>
        <xdr:cNvSpPr txBox="1"/>
      </xdr:nvSpPr>
      <xdr:spPr>
        <a:xfrm>
          <a:off x="5740400" y="6995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190746</xdr:rowOff>
    </xdr:from>
    <xdr:to>
      <xdr:col>26</xdr:col>
      <xdr:colOff>50800</xdr:colOff>
      <xdr:row>35</xdr:row>
      <xdr:rowOff>271704</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flipV="1">
          <a:off x="4305300" y="6801096"/>
          <a:ext cx="698500" cy="80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4125</xdr:rowOff>
    </xdr:from>
    <xdr:ext cx="7366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4622800" y="712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271704</xdr:rowOff>
    </xdr:from>
    <xdr:to>
      <xdr:col>22</xdr:col>
      <xdr:colOff>114300</xdr:colOff>
      <xdr:row>35</xdr:row>
      <xdr:rowOff>285942</xdr:rowOff>
    </xdr:to>
    <xdr:cxnSp macro="">
      <xdr:nvCxnSpPr>
        <xdr:cNvPr id="120" name="直線コネクタ 119">
          <a:extLst>
            <a:ext uri="{FF2B5EF4-FFF2-40B4-BE49-F238E27FC236}">
              <a16:creationId xmlns="" xmlns:a16="http://schemas.microsoft.com/office/drawing/2014/main" id="{00000000-0008-0000-0500-000078000000}"/>
            </a:ext>
          </a:extLst>
        </xdr:cNvPr>
        <xdr:cNvCxnSpPr/>
      </xdr:nvCxnSpPr>
      <xdr:spPr bwMode="auto">
        <a:xfrm flipV="1">
          <a:off x="3606800" y="6882054"/>
          <a:ext cx="698500" cy="14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a:extLst>
            <a:ext uri="{FF2B5EF4-FFF2-40B4-BE49-F238E27FC236}">
              <a16:creationId xmlns="" xmlns:a16="http://schemas.microsoft.com/office/drawing/2014/main" id="{00000000-0008-0000-0500-000079000000}"/>
            </a:ext>
          </a:extLst>
        </xdr:cNvPr>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72803</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3924300" y="719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285942</xdr:rowOff>
    </xdr:from>
    <xdr:to>
      <xdr:col>18</xdr:col>
      <xdr:colOff>177800</xdr:colOff>
      <xdr:row>35</xdr:row>
      <xdr:rowOff>297405</xdr:rowOff>
    </xdr:to>
    <xdr:cxnSp macro="">
      <xdr:nvCxnSpPr>
        <xdr:cNvPr id="123" name="直線コネクタ 122">
          <a:extLst>
            <a:ext uri="{FF2B5EF4-FFF2-40B4-BE49-F238E27FC236}">
              <a16:creationId xmlns="" xmlns:a16="http://schemas.microsoft.com/office/drawing/2014/main" id="{00000000-0008-0000-0500-00007B000000}"/>
            </a:ext>
          </a:extLst>
        </xdr:cNvPr>
        <xdr:cNvCxnSpPr/>
      </xdr:nvCxnSpPr>
      <xdr:spPr bwMode="auto">
        <a:xfrm flipV="1">
          <a:off x="2908300" y="6896292"/>
          <a:ext cx="698500" cy="11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4" name="フローチャート: 判断 123">
          <a:extLst>
            <a:ext uri="{FF2B5EF4-FFF2-40B4-BE49-F238E27FC236}">
              <a16:creationId xmlns="" xmlns:a16="http://schemas.microsoft.com/office/drawing/2014/main" id="{00000000-0008-0000-0500-00007C000000}"/>
            </a:ext>
          </a:extLst>
        </xdr:cNvPr>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115649</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3225800" y="72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141384</xdr:rowOff>
    </xdr:from>
    <xdr:to>
      <xdr:col>15</xdr:col>
      <xdr:colOff>101600</xdr:colOff>
      <xdr:row>37</xdr:row>
      <xdr:rowOff>71534</xdr:rowOff>
    </xdr:to>
    <xdr:sp macro="" textlink="">
      <xdr:nvSpPr>
        <xdr:cNvPr id="126" name="フローチャート: 判断 125">
          <a:extLst>
            <a:ext uri="{FF2B5EF4-FFF2-40B4-BE49-F238E27FC236}">
              <a16:creationId xmlns="" xmlns:a16="http://schemas.microsoft.com/office/drawing/2014/main" id="{00000000-0008-0000-0500-00007E000000}"/>
            </a:ext>
          </a:extLst>
        </xdr:cNvPr>
        <xdr:cNvSpPr/>
      </xdr:nvSpPr>
      <xdr:spPr bwMode="auto">
        <a:xfrm>
          <a:off x="2857500" y="7094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56311</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2527300" y="718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89002</xdr:rowOff>
    </xdr:from>
    <xdr:to>
      <xdr:col>29</xdr:col>
      <xdr:colOff>177800</xdr:colOff>
      <xdr:row>35</xdr:row>
      <xdr:rowOff>190602</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5600700" y="6699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276979</xdr:rowOff>
    </xdr:from>
    <xdr:ext cx="762000" cy="259045"/>
    <xdr:sp macro="" textlink="">
      <xdr:nvSpPr>
        <xdr:cNvPr id="134" name="人口1人当たり決算額の推移該当値テキスト445">
          <a:extLst>
            <a:ext uri="{FF2B5EF4-FFF2-40B4-BE49-F238E27FC236}">
              <a16:creationId xmlns="" xmlns:a16="http://schemas.microsoft.com/office/drawing/2014/main" id="{00000000-0008-0000-0500-000086000000}"/>
            </a:ext>
          </a:extLst>
        </xdr:cNvPr>
        <xdr:cNvSpPr txBox="1"/>
      </xdr:nvSpPr>
      <xdr:spPr>
        <a:xfrm>
          <a:off x="5740400" y="654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139946</xdr:rowOff>
    </xdr:from>
    <xdr:to>
      <xdr:col>26</xdr:col>
      <xdr:colOff>101600</xdr:colOff>
      <xdr:row>35</xdr:row>
      <xdr:rowOff>241546</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4953000" y="6750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251723</xdr:rowOff>
    </xdr:from>
    <xdr:ext cx="7366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4622800" y="6519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220904</xdr:rowOff>
    </xdr:from>
    <xdr:to>
      <xdr:col>22</xdr:col>
      <xdr:colOff>165100</xdr:colOff>
      <xdr:row>35</xdr:row>
      <xdr:rowOff>322504</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4254500" y="6831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332681</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924300" y="66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235142</xdr:rowOff>
    </xdr:from>
    <xdr:to>
      <xdr:col>19</xdr:col>
      <xdr:colOff>38100</xdr:colOff>
      <xdr:row>35</xdr:row>
      <xdr:rowOff>336742</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3556000" y="6845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4019</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3225800" y="661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246605</xdr:rowOff>
    </xdr:from>
    <xdr:to>
      <xdr:col>15</xdr:col>
      <xdr:colOff>101600</xdr:colOff>
      <xdr:row>36</xdr:row>
      <xdr:rowOff>5305</xdr:rowOff>
    </xdr:to>
    <xdr:sp macro="" textlink="">
      <xdr:nvSpPr>
        <xdr:cNvPr id="141" name="楕円 140">
          <a:extLst>
            <a:ext uri="{FF2B5EF4-FFF2-40B4-BE49-F238E27FC236}">
              <a16:creationId xmlns="" xmlns:a16="http://schemas.microsoft.com/office/drawing/2014/main" id="{00000000-0008-0000-0500-00008D000000}"/>
            </a:ext>
          </a:extLst>
        </xdr:cNvPr>
        <xdr:cNvSpPr/>
      </xdr:nvSpPr>
      <xdr:spPr bwMode="auto">
        <a:xfrm>
          <a:off x="2857500" y="6856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15482</xdr:rowOff>
    </xdr:from>
    <xdr:ext cx="762000" cy="259045"/>
    <xdr:sp macro="" textlink="">
      <xdr:nvSpPr>
        <xdr:cNvPr id="142" name="テキスト ボックス 141">
          <a:extLst>
            <a:ext uri="{FF2B5EF4-FFF2-40B4-BE49-F238E27FC236}">
              <a16:creationId xmlns="" xmlns:a16="http://schemas.microsoft.com/office/drawing/2014/main" id="{00000000-0008-0000-0500-00008E000000}"/>
            </a:ext>
          </a:extLst>
        </xdr:cNvPr>
        <xdr:cNvSpPr txBox="1"/>
      </xdr:nvSpPr>
      <xdr:spPr>
        <a:xfrm>
          <a:off x="2527300" y="662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37,824
36,407
49.58
18,754,145
17,330,969
1,276,914
10,851,912
8,112,403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a:extLst>
            <a:ext uri="{FF2B5EF4-FFF2-40B4-BE49-F238E27FC236}">
              <a16:creationId xmlns="" xmlns:a16="http://schemas.microsoft.com/office/drawing/2014/main" id="{00000000-0008-0000-0600-00003B000000}"/>
            </a:ext>
          </a:extLst>
        </xdr:cNvPr>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a:extLst>
            <a:ext uri="{FF2B5EF4-FFF2-40B4-BE49-F238E27FC236}">
              <a16:creationId xmlns="" xmlns:a16="http://schemas.microsoft.com/office/drawing/2014/main" id="{00000000-0008-0000-0600-00003D000000}"/>
            </a:ext>
          </a:extLst>
        </xdr:cNvPr>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19146</xdr:rowOff>
    </xdr:from>
    <xdr:to>
      <xdr:col>24</xdr:col>
      <xdr:colOff>63500</xdr:colOff>
      <xdr:row>36</xdr:row>
      <xdr:rowOff>63984</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flipV="1">
          <a:off x="3797300" y="6191346"/>
          <a:ext cx="838200" cy="4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126081</xdr:rowOff>
    </xdr:from>
    <xdr:ext cx="534377" cy="259045"/>
    <xdr:sp macro="" textlink="">
      <xdr:nvSpPr>
        <xdr:cNvPr id="64" name="人件費平均値テキスト">
          <a:extLst>
            <a:ext uri="{FF2B5EF4-FFF2-40B4-BE49-F238E27FC236}">
              <a16:creationId xmlns="" xmlns:a16="http://schemas.microsoft.com/office/drawing/2014/main" id="{00000000-0008-0000-0600-000040000000}"/>
            </a:ext>
          </a:extLst>
        </xdr:cNvPr>
        <xdr:cNvSpPr txBox="1"/>
      </xdr:nvSpPr>
      <xdr:spPr>
        <a:xfrm>
          <a:off x="4686300" y="5955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46121</xdr:rowOff>
    </xdr:from>
    <xdr:to>
      <xdr:col>19</xdr:col>
      <xdr:colOff>177800</xdr:colOff>
      <xdr:row>36</xdr:row>
      <xdr:rowOff>63984</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a:off x="2908300" y="6218321"/>
          <a:ext cx="889000" cy="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a:extLst>
            <a:ext uri="{FF2B5EF4-FFF2-40B4-BE49-F238E27FC236}">
              <a16:creationId xmlns="" xmlns:a16="http://schemas.microsoft.com/office/drawing/2014/main" id="{00000000-0008-0000-0600-000043000000}"/>
            </a:ext>
          </a:extLst>
        </xdr:cNvPr>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87306</xdr:rowOff>
    </xdr:from>
    <xdr:ext cx="534377"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3530111" y="591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46121</xdr:rowOff>
    </xdr:from>
    <xdr:to>
      <xdr:col>15</xdr:col>
      <xdr:colOff>50800</xdr:colOff>
      <xdr:row>36</xdr:row>
      <xdr:rowOff>83367</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flipV="1">
          <a:off x="2019300" y="6218321"/>
          <a:ext cx="889000" cy="3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96091</xdr:rowOff>
    </xdr:from>
    <xdr:ext cx="534377"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2641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83367</xdr:rowOff>
    </xdr:from>
    <xdr:to>
      <xdr:col>10</xdr:col>
      <xdr:colOff>114300</xdr:colOff>
      <xdr:row>37</xdr:row>
      <xdr:rowOff>57861</xdr:rowOff>
    </xdr:to>
    <xdr:cxnSp macro="">
      <xdr:nvCxnSpPr>
        <xdr:cNvPr id="72" name="直線コネクタ 71">
          <a:extLst>
            <a:ext uri="{FF2B5EF4-FFF2-40B4-BE49-F238E27FC236}">
              <a16:creationId xmlns="" xmlns:a16="http://schemas.microsoft.com/office/drawing/2014/main" id="{00000000-0008-0000-0600-000048000000}"/>
            </a:ext>
          </a:extLst>
        </xdr:cNvPr>
        <xdr:cNvCxnSpPr/>
      </xdr:nvCxnSpPr>
      <xdr:spPr>
        <a:xfrm flipV="1">
          <a:off x="1130300" y="6255567"/>
          <a:ext cx="889000" cy="14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146945</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1752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108753</xdr:rowOff>
    </xdr:from>
    <xdr:ext cx="534377"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863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139796</xdr:rowOff>
    </xdr:from>
    <xdr:to>
      <xdr:col>24</xdr:col>
      <xdr:colOff>114300</xdr:colOff>
      <xdr:row>36</xdr:row>
      <xdr:rowOff>69946</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4584700" y="614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118223</xdr:rowOff>
    </xdr:from>
    <xdr:ext cx="534377" cy="259045"/>
    <xdr:sp macro="" textlink="">
      <xdr:nvSpPr>
        <xdr:cNvPr id="83" name="人件費該当値テキスト">
          <a:extLst>
            <a:ext uri="{FF2B5EF4-FFF2-40B4-BE49-F238E27FC236}">
              <a16:creationId xmlns="" xmlns:a16="http://schemas.microsoft.com/office/drawing/2014/main" id="{00000000-0008-0000-0600-000053000000}"/>
            </a:ext>
          </a:extLst>
        </xdr:cNvPr>
        <xdr:cNvSpPr txBox="1"/>
      </xdr:nvSpPr>
      <xdr:spPr>
        <a:xfrm>
          <a:off x="4686300" y="611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13184</xdr:rowOff>
    </xdr:from>
    <xdr:to>
      <xdr:col>20</xdr:col>
      <xdr:colOff>38100</xdr:colOff>
      <xdr:row>36</xdr:row>
      <xdr:rowOff>114784</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3746500" y="618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105911</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3530111" y="627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166771</xdr:rowOff>
    </xdr:from>
    <xdr:to>
      <xdr:col>15</xdr:col>
      <xdr:colOff>101600</xdr:colOff>
      <xdr:row>36</xdr:row>
      <xdr:rowOff>96921</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2857500" y="616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88048</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2641111" y="626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32567</xdr:rowOff>
    </xdr:from>
    <xdr:to>
      <xdr:col>10</xdr:col>
      <xdr:colOff>165100</xdr:colOff>
      <xdr:row>36</xdr:row>
      <xdr:rowOff>134167</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968500" y="620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150694</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1752111" y="597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7061</xdr:rowOff>
    </xdr:from>
    <xdr:to>
      <xdr:col>6</xdr:col>
      <xdr:colOff>38100</xdr:colOff>
      <xdr:row>37</xdr:row>
      <xdr:rowOff>108661</xdr:rowOff>
    </xdr:to>
    <xdr:sp macro="" textlink="">
      <xdr:nvSpPr>
        <xdr:cNvPr id="90" name="楕円 89">
          <a:extLst>
            <a:ext uri="{FF2B5EF4-FFF2-40B4-BE49-F238E27FC236}">
              <a16:creationId xmlns="" xmlns:a16="http://schemas.microsoft.com/office/drawing/2014/main" id="{00000000-0008-0000-0600-00005A000000}"/>
            </a:ext>
          </a:extLst>
        </xdr:cNvPr>
        <xdr:cNvSpPr/>
      </xdr:nvSpPr>
      <xdr:spPr>
        <a:xfrm>
          <a:off x="1079500" y="63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125188</xdr:rowOff>
    </xdr:from>
    <xdr:ext cx="534377" cy="259045"/>
    <xdr:sp macro="" textlink="">
      <xdr:nvSpPr>
        <xdr:cNvPr id="91" name="テキスト ボックス 90">
          <a:extLst>
            <a:ext uri="{FF2B5EF4-FFF2-40B4-BE49-F238E27FC236}">
              <a16:creationId xmlns="" xmlns:a16="http://schemas.microsoft.com/office/drawing/2014/main" id="{00000000-0008-0000-0600-00005B000000}"/>
            </a:ext>
          </a:extLst>
        </xdr:cNvPr>
        <xdr:cNvSpPr txBox="1"/>
      </xdr:nvSpPr>
      <xdr:spPr>
        <a:xfrm>
          <a:off x="863111" y="61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a:extLst>
            <a:ext uri="{FF2B5EF4-FFF2-40B4-BE49-F238E27FC236}">
              <a16:creationId xmlns="" xmlns:a16="http://schemas.microsoft.com/office/drawing/2014/main" id="{00000000-0008-0000-0600-000073000000}"/>
            </a:ext>
          </a:extLst>
        </xdr:cNvPr>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a:extLst>
            <a:ext uri="{FF2B5EF4-FFF2-40B4-BE49-F238E27FC236}">
              <a16:creationId xmlns="" xmlns:a16="http://schemas.microsoft.com/office/drawing/2014/main" id="{00000000-0008-0000-0600-000075000000}"/>
            </a:ext>
          </a:extLst>
        </xdr:cNvPr>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150956</xdr:rowOff>
    </xdr:from>
    <xdr:to>
      <xdr:col>24</xdr:col>
      <xdr:colOff>63500</xdr:colOff>
      <xdr:row>57</xdr:row>
      <xdr:rowOff>7569</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flipV="1">
          <a:off x="3797300" y="9752156"/>
          <a:ext cx="838200" cy="2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159435</xdr:rowOff>
    </xdr:from>
    <xdr:ext cx="534377" cy="259045"/>
    <xdr:sp macro="" textlink="">
      <xdr:nvSpPr>
        <xdr:cNvPr id="120" name="物件費平均値テキスト">
          <a:extLst>
            <a:ext uri="{FF2B5EF4-FFF2-40B4-BE49-F238E27FC236}">
              <a16:creationId xmlns="" xmlns:a16="http://schemas.microsoft.com/office/drawing/2014/main" id="{00000000-0008-0000-0600-000078000000}"/>
            </a:ext>
          </a:extLst>
        </xdr:cNvPr>
        <xdr:cNvSpPr txBox="1"/>
      </xdr:nvSpPr>
      <xdr:spPr>
        <a:xfrm>
          <a:off x="4686300" y="976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7569</xdr:rowOff>
    </xdr:from>
    <xdr:to>
      <xdr:col>19</xdr:col>
      <xdr:colOff>177800</xdr:colOff>
      <xdr:row>57</xdr:row>
      <xdr:rowOff>21934</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908300" y="9780219"/>
          <a:ext cx="889000" cy="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104159</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3530111" y="987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21934</xdr:rowOff>
    </xdr:from>
    <xdr:to>
      <xdr:col>15</xdr:col>
      <xdr:colOff>50800</xdr:colOff>
      <xdr:row>57</xdr:row>
      <xdr:rowOff>77046</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2019300" y="9794584"/>
          <a:ext cx="889000" cy="5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160952</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2641111" y="99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73717</xdr:rowOff>
    </xdr:from>
    <xdr:to>
      <xdr:col>10</xdr:col>
      <xdr:colOff>114300</xdr:colOff>
      <xdr:row>57</xdr:row>
      <xdr:rowOff>77046</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a:off x="1130300" y="9846367"/>
          <a:ext cx="889000" cy="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31418</xdr:rowOff>
    </xdr:from>
    <xdr:ext cx="534377"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1752111" y="99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13990</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863111" y="995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100156</xdr:rowOff>
    </xdr:from>
    <xdr:to>
      <xdr:col>24</xdr:col>
      <xdr:colOff>114300</xdr:colOff>
      <xdr:row>57</xdr:row>
      <xdr:rowOff>30306</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4584700" y="970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123033</xdr:rowOff>
    </xdr:from>
    <xdr:ext cx="534377" cy="259045"/>
    <xdr:sp macro="" textlink="">
      <xdr:nvSpPr>
        <xdr:cNvPr id="139" name="物件費該当値テキスト">
          <a:extLst>
            <a:ext uri="{FF2B5EF4-FFF2-40B4-BE49-F238E27FC236}">
              <a16:creationId xmlns="" xmlns:a16="http://schemas.microsoft.com/office/drawing/2014/main" id="{00000000-0008-0000-0600-00008B000000}"/>
            </a:ext>
          </a:extLst>
        </xdr:cNvPr>
        <xdr:cNvSpPr txBox="1"/>
      </xdr:nvSpPr>
      <xdr:spPr>
        <a:xfrm>
          <a:off x="4686300" y="95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128219</xdr:rowOff>
    </xdr:from>
    <xdr:to>
      <xdr:col>20</xdr:col>
      <xdr:colOff>38100</xdr:colOff>
      <xdr:row>57</xdr:row>
      <xdr:rowOff>58369</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3746500" y="972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74896</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3530111" y="95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142584</xdr:rowOff>
    </xdr:from>
    <xdr:to>
      <xdr:col>15</xdr:col>
      <xdr:colOff>101600</xdr:colOff>
      <xdr:row>57</xdr:row>
      <xdr:rowOff>72734</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2857500" y="974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89261</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2641111" y="951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26246</xdr:rowOff>
    </xdr:from>
    <xdr:to>
      <xdr:col>10</xdr:col>
      <xdr:colOff>165100</xdr:colOff>
      <xdr:row>57</xdr:row>
      <xdr:rowOff>127846</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968500" y="979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144373</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1752111" y="9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22917</xdr:rowOff>
    </xdr:from>
    <xdr:to>
      <xdr:col>6</xdr:col>
      <xdr:colOff>38100</xdr:colOff>
      <xdr:row>57</xdr:row>
      <xdr:rowOff>124517</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079500" y="979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141044</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863111" y="957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a:extLst>
            <a:ext uri="{FF2B5EF4-FFF2-40B4-BE49-F238E27FC236}">
              <a16:creationId xmlns="" xmlns:a16="http://schemas.microsoft.com/office/drawing/2014/main" id="{00000000-0008-0000-0600-0000AC000000}"/>
            </a:ext>
          </a:extLst>
        </xdr:cNvPr>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a:extLst>
            <a:ext uri="{FF2B5EF4-FFF2-40B4-BE49-F238E27FC236}">
              <a16:creationId xmlns="" xmlns:a16="http://schemas.microsoft.com/office/drawing/2014/main" id="{00000000-0008-0000-0600-0000AE000000}"/>
            </a:ext>
          </a:extLst>
        </xdr:cNvPr>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85370</xdr:rowOff>
    </xdr:from>
    <xdr:to>
      <xdr:col>24</xdr:col>
      <xdr:colOff>63500</xdr:colOff>
      <xdr:row>78</xdr:row>
      <xdr:rowOff>89560</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3797300" y="13458470"/>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156887</xdr:rowOff>
    </xdr:from>
    <xdr:ext cx="469744" cy="259045"/>
    <xdr:sp macro="" textlink="">
      <xdr:nvSpPr>
        <xdr:cNvPr id="177" name="維持補修費平均値テキスト">
          <a:extLst>
            <a:ext uri="{FF2B5EF4-FFF2-40B4-BE49-F238E27FC236}">
              <a16:creationId xmlns="" xmlns:a16="http://schemas.microsoft.com/office/drawing/2014/main" id="{00000000-0008-0000-0600-0000B1000000}"/>
            </a:ext>
          </a:extLst>
        </xdr:cNvPr>
        <xdr:cNvSpPr txBox="1"/>
      </xdr:nvSpPr>
      <xdr:spPr>
        <a:xfrm>
          <a:off x="4686300" y="1301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76378</xdr:rowOff>
    </xdr:from>
    <xdr:to>
      <xdr:col>19</xdr:col>
      <xdr:colOff>177800</xdr:colOff>
      <xdr:row>78</xdr:row>
      <xdr:rowOff>85370</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a:off x="2908300" y="13449478"/>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76954</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3562428" y="1293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76378</xdr:rowOff>
    </xdr:from>
    <xdr:to>
      <xdr:col>15</xdr:col>
      <xdr:colOff>50800</xdr:colOff>
      <xdr:row>78</xdr:row>
      <xdr:rowOff>92532</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flipV="1">
          <a:off x="2019300" y="13449478"/>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58818</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2673428" y="129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86894</xdr:rowOff>
    </xdr:from>
    <xdr:to>
      <xdr:col>10</xdr:col>
      <xdr:colOff>114300</xdr:colOff>
      <xdr:row>78</xdr:row>
      <xdr:rowOff>92532</xdr:rowOff>
    </xdr:to>
    <xdr:cxnSp macro="">
      <xdr:nvCxnSpPr>
        <xdr:cNvPr id="185" name="直線コネクタ 184">
          <a:extLst>
            <a:ext uri="{FF2B5EF4-FFF2-40B4-BE49-F238E27FC236}">
              <a16:creationId xmlns="" xmlns:a16="http://schemas.microsoft.com/office/drawing/2014/main" id="{00000000-0008-0000-0600-0000B9000000}"/>
            </a:ext>
          </a:extLst>
        </xdr:cNvPr>
        <xdr:cNvCxnSpPr/>
      </xdr:nvCxnSpPr>
      <xdr:spPr>
        <a:xfrm>
          <a:off x="1130300" y="13459994"/>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116121</xdr:rowOff>
    </xdr:from>
    <xdr:ext cx="469744"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1784428" y="1297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a:extLst>
            <a:ext uri="{FF2B5EF4-FFF2-40B4-BE49-F238E27FC236}">
              <a16:creationId xmlns="" xmlns:a16="http://schemas.microsoft.com/office/drawing/2014/main" id="{00000000-0008-0000-0600-0000BC000000}"/>
            </a:ext>
          </a:extLst>
        </xdr:cNvPr>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134256</xdr:rowOff>
    </xdr:from>
    <xdr:ext cx="469744"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895428" y="1299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38760</xdr:rowOff>
    </xdr:from>
    <xdr:to>
      <xdr:col>24</xdr:col>
      <xdr:colOff>114300</xdr:colOff>
      <xdr:row>78</xdr:row>
      <xdr:rowOff>140360</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4584700" y="1341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125137</xdr:rowOff>
    </xdr:from>
    <xdr:ext cx="469744" cy="259045"/>
    <xdr:sp macro="" textlink="">
      <xdr:nvSpPr>
        <xdr:cNvPr id="196" name="維持補修費該当値テキスト">
          <a:extLst>
            <a:ext uri="{FF2B5EF4-FFF2-40B4-BE49-F238E27FC236}">
              <a16:creationId xmlns="" xmlns:a16="http://schemas.microsoft.com/office/drawing/2014/main" id="{00000000-0008-0000-0600-0000C4000000}"/>
            </a:ext>
          </a:extLst>
        </xdr:cNvPr>
        <xdr:cNvSpPr txBox="1"/>
      </xdr:nvSpPr>
      <xdr:spPr>
        <a:xfrm>
          <a:off x="4686300" y="1332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34570</xdr:rowOff>
    </xdr:from>
    <xdr:to>
      <xdr:col>20</xdr:col>
      <xdr:colOff>38100</xdr:colOff>
      <xdr:row>78</xdr:row>
      <xdr:rowOff>136170</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3746500" y="134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127297</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3562428" y="1350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25578</xdr:rowOff>
    </xdr:from>
    <xdr:to>
      <xdr:col>15</xdr:col>
      <xdr:colOff>101600</xdr:colOff>
      <xdr:row>78</xdr:row>
      <xdr:rowOff>127178</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2857500" y="1339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118305</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2673428" y="134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41732</xdr:rowOff>
    </xdr:from>
    <xdr:to>
      <xdr:col>10</xdr:col>
      <xdr:colOff>165100</xdr:colOff>
      <xdr:row>78</xdr:row>
      <xdr:rowOff>143332</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1968500" y="134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134459</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1784428" y="1350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36094</xdr:rowOff>
    </xdr:from>
    <xdr:to>
      <xdr:col>6</xdr:col>
      <xdr:colOff>38100</xdr:colOff>
      <xdr:row>78</xdr:row>
      <xdr:rowOff>137694</xdr:rowOff>
    </xdr:to>
    <xdr:sp macro="" textlink="">
      <xdr:nvSpPr>
        <xdr:cNvPr id="203" name="楕円 202">
          <a:extLst>
            <a:ext uri="{FF2B5EF4-FFF2-40B4-BE49-F238E27FC236}">
              <a16:creationId xmlns="" xmlns:a16="http://schemas.microsoft.com/office/drawing/2014/main" id="{00000000-0008-0000-0600-0000CB000000}"/>
            </a:ext>
          </a:extLst>
        </xdr:cNvPr>
        <xdr:cNvSpPr/>
      </xdr:nvSpPr>
      <xdr:spPr>
        <a:xfrm>
          <a:off x="1079500" y="134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128821</xdr:rowOff>
    </xdr:from>
    <xdr:ext cx="469744"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895428" y="13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macro="" textlink="">
      <xdr:nvSpPr>
        <xdr:cNvPr id="234" name="扶助費最小値テキスト">
          <a:extLst>
            <a:ext uri="{FF2B5EF4-FFF2-40B4-BE49-F238E27FC236}">
              <a16:creationId xmlns="" xmlns:a16="http://schemas.microsoft.com/office/drawing/2014/main" id="{00000000-0008-0000-0600-0000EA000000}"/>
            </a:ext>
          </a:extLst>
        </xdr:cNvPr>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macro="" textlink="">
      <xdr:nvSpPr>
        <xdr:cNvPr id="236" name="扶助費最大値テキスト">
          <a:extLst>
            <a:ext uri="{FF2B5EF4-FFF2-40B4-BE49-F238E27FC236}">
              <a16:creationId xmlns="" xmlns:a16="http://schemas.microsoft.com/office/drawing/2014/main" id="{00000000-0008-0000-0600-0000EC000000}"/>
            </a:ext>
          </a:extLst>
        </xdr:cNvPr>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32358</xdr:rowOff>
    </xdr:from>
    <xdr:to>
      <xdr:col>24</xdr:col>
      <xdr:colOff>63500</xdr:colOff>
      <xdr:row>95</xdr:row>
      <xdr:rowOff>17942</xdr:rowOff>
    </xdr:to>
    <xdr:cxnSp macro="">
      <xdr:nvCxnSpPr>
        <xdr:cNvPr id="238" name="直線コネクタ 237">
          <a:extLst>
            <a:ext uri="{FF2B5EF4-FFF2-40B4-BE49-F238E27FC236}">
              <a16:creationId xmlns="" xmlns:a16="http://schemas.microsoft.com/office/drawing/2014/main" id="{00000000-0008-0000-0600-0000EE000000}"/>
            </a:ext>
          </a:extLst>
        </xdr:cNvPr>
        <xdr:cNvCxnSpPr/>
      </xdr:nvCxnSpPr>
      <xdr:spPr>
        <a:xfrm flipV="1">
          <a:off x="3797300" y="16148658"/>
          <a:ext cx="838200" cy="15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148094</xdr:rowOff>
    </xdr:from>
    <xdr:ext cx="534377" cy="259045"/>
    <xdr:sp macro="" textlink="">
      <xdr:nvSpPr>
        <xdr:cNvPr id="239" name="扶助費平均値テキスト">
          <a:extLst>
            <a:ext uri="{FF2B5EF4-FFF2-40B4-BE49-F238E27FC236}">
              <a16:creationId xmlns="" xmlns:a16="http://schemas.microsoft.com/office/drawing/2014/main" id="{00000000-0008-0000-0600-0000EF000000}"/>
            </a:ext>
          </a:extLst>
        </xdr:cNvPr>
        <xdr:cNvSpPr txBox="1"/>
      </xdr:nvSpPr>
      <xdr:spPr>
        <a:xfrm>
          <a:off x="4686300" y="16435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107739</xdr:rowOff>
    </xdr:from>
    <xdr:to>
      <xdr:col>19</xdr:col>
      <xdr:colOff>177800</xdr:colOff>
      <xdr:row>95</xdr:row>
      <xdr:rowOff>17942</xdr:rowOff>
    </xdr:to>
    <xdr:cxnSp macro="">
      <xdr:nvCxnSpPr>
        <xdr:cNvPr id="241" name="直線コネクタ 240">
          <a:extLst>
            <a:ext uri="{FF2B5EF4-FFF2-40B4-BE49-F238E27FC236}">
              <a16:creationId xmlns="" xmlns:a16="http://schemas.microsoft.com/office/drawing/2014/main" id="{00000000-0008-0000-0600-0000F1000000}"/>
            </a:ext>
          </a:extLst>
        </xdr:cNvPr>
        <xdr:cNvCxnSpPr/>
      </xdr:nvCxnSpPr>
      <xdr:spPr>
        <a:xfrm>
          <a:off x="2908300" y="16052589"/>
          <a:ext cx="889000" cy="25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162053</xdr:rowOff>
    </xdr:from>
    <xdr:ext cx="534377"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3530111" y="166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107739</xdr:rowOff>
    </xdr:from>
    <xdr:to>
      <xdr:col>15</xdr:col>
      <xdr:colOff>50800</xdr:colOff>
      <xdr:row>96</xdr:row>
      <xdr:rowOff>30859</xdr:rowOff>
    </xdr:to>
    <xdr:cxnSp macro="">
      <xdr:nvCxnSpPr>
        <xdr:cNvPr id="244" name="直線コネクタ 243">
          <a:extLst>
            <a:ext uri="{FF2B5EF4-FFF2-40B4-BE49-F238E27FC236}">
              <a16:creationId xmlns="" xmlns:a16="http://schemas.microsoft.com/office/drawing/2014/main" id="{00000000-0008-0000-0600-0000F4000000}"/>
            </a:ext>
          </a:extLst>
        </xdr:cNvPr>
        <xdr:cNvCxnSpPr/>
      </xdr:nvCxnSpPr>
      <xdr:spPr>
        <a:xfrm flipV="1">
          <a:off x="2019300" y="16052589"/>
          <a:ext cx="889000" cy="43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macro="" textlink="">
      <xdr:nvSpPr>
        <xdr:cNvPr id="245" name="フローチャート: 判断 244">
          <a:extLst>
            <a:ext uri="{FF2B5EF4-FFF2-40B4-BE49-F238E27FC236}">
              <a16:creationId xmlns="" xmlns:a16="http://schemas.microsoft.com/office/drawing/2014/main" id="{00000000-0008-0000-0600-0000F5000000}"/>
            </a:ext>
          </a:extLst>
        </xdr:cNvPr>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152895</xdr:rowOff>
    </xdr:from>
    <xdr:ext cx="534377"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2641111" y="164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30859</xdr:rowOff>
    </xdr:from>
    <xdr:to>
      <xdr:col>10</xdr:col>
      <xdr:colOff>114300</xdr:colOff>
      <xdr:row>96</xdr:row>
      <xdr:rowOff>144157</xdr:rowOff>
    </xdr:to>
    <xdr:cxnSp macro="">
      <xdr:nvCxnSpPr>
        <xdr:cNvPr id="247" name="直線コネクタ 246">
          <a:extLst>
            <a:ext uri="{FF2B5EF4-FFF2-40B4-BE49-F238E27FC236}">
              <a16:creationId xmlns="" xmlns:a16="http://schemas.microsoft.com/office/drawing/2014/main" id="{00000000-0008-0000-0600-0000F7000000}"/>
            </a:ext>
          </a:extLst>
        </xdr:cNvPr>
        <xdr:cNvCxnSpPr/>
      </xdr:nvCxnSpPr>
      <xdr:spPr>
        <a:xfrm flipV="1">
          <a:off x="1130300" y="16490059"/>
          <a:ext cx="889000" cy="11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25535</xdr:rowOff>
    </xdr:from>
    <xdr:to>
      <xdr:col>10</xdr:col>
      <xdr:colOff>165100</xdr:colOff>
      <xdr:row>97</xdr:row>
      <xdr:rowOff>127135</xdr:rowOff>
    </xdr:to>
    <xdr:sp macro="" textlink="">
      <xdr:nvSpPr>
        <xdr:cNvPr id="248" name="フローチャート: 判断 247">
          <a:extLst>
            <a:ext uri="{FF2B5EF4-FFF2-40B4-BE49-F238E27FC236}">
              <a16:creationId xmlns="" xmlns:a16="http://schemas.microsoft.com/office/drawing/2014/main" id="{00000000-0008-0000-0600-0000F8000000}"/>
            </a:ext>
          </a:extLst>
        </xdr:cNvPr>
        <xdr:cNvSpPr/>
      </xdr:nvSpPr>
      <xdr:spPr>
        <a:xfrm>
          <a:off x="1968500" y="1665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118262</xdr:rowOff>
    </xdr:from>
    <xdr:ext cx="534377"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1752111" y="1674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72213</xdr:rowOff>
    </xdr:from>
    <xdr:to>
      <xdr:col>6</xdr:col>
      <xdr:colOff>38100</xdr:colOff>
      <xdr:row>98</xdr:row>
      <xdr:rowOff>2363</xdr:rowOff>
    </xdr:to>
    <xdr:sp macro="" textlink="">
      <xdr:nvSpPr>
        <xdr:cNvPr id="250" name="フローチャート: 判断 249">
          <a:extLst>
            <a:ext uri="{FF2B5EF4-FFF2-40B4-BE49-F238E27FC236}">
              <a16:creationId xmlns="" xmlns:a16="http://schemas.microsoft.com/office/drawing/2014/main" id="{00000000-0008-0000-0600-0000FA000000}"/>
            </a:ext>
          </a:extLst>
        </xdr:cNvPr>
        <xdr:cNvSpPr/>
      </xdr:nvSpPr>
      <xdr:spPr>
        <a:xfrm>
          <a:off x="1079500" y="167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164940</xdr:rowOff>
    </xdr:from>
    <xdr:ext cx="534377"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863111" y="167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153008</xdr:rowOff>
    </xdr:from>
    <xdr:to>
      <xdr:col>24</xdr:col>
      <xdr:colOff>114300</xdr:colOff>
      <xdr:row>94</xdr:row>
      <xdr:rowOff>83158</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4584700" y="1609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4435</xdr:rowOff>
    </xdr:from>
    <xdr:ext cx="599010" cy="259045"/>
    <xdr:sp macro="" textlink="">
      <xdr:nvSpPr>
        <xdr:cNvPr id="258" name="扶助費該当値テキスト">
          <a:extLst>
            <a:ext uri="{FF2B5EF4-FFF2-40B4-BE49-F238E27FC236}">
              <a16:creationId xmlns="" xmlns:a16="http://schemas.microsoft.com/office/drawing/2014/main" id="{00000000-0008-0000-0600-000002010000}"/>
            </a:ext>
          </a:extLst>
        </xdr:cNvPr>
        <xdr:cNvSpPr txBox="1"/>
      </xdr:nvSpPr>
      <xdr:spPr>
        <a:xfrm>
          <a:off x="4686300" y="1594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138592</xdr:rowOff>
    </xdr:from>
    <xdr:to>
      <xdr:col>20</xdr:col>
      <xdr:colOff>38100</xdr:colOff>
      <xdr:row>95</xdr:row>
      <xdr:rowOff>68742</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3746500" y="1625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85269</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3530111" y="1603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56939</xdr:rowOff>
    </xdr:from>
    <xdr:to>
      <xdr:col>15</xdr:col>
      <xdr:colOff>101600</xdr:colOff>
      <xdr:row>93</xdr:row>
      <xdr:rowOff>158539</xdr:rowOff>
    </xdr:to>
    <xdr:sp macro="" textlink="">
      <xdr:nvSpPr>
        <xdr:cNvPr id="261" name="楕円 260">
          <a:extLst>
            <a:ext uri="{FF2B5EF4-FFF2-40B4-BE49-F238E27FC236}">
              <a16:creationId xmlns="" xmlns:a16="http://schemas.microsoft.com/office/drawing/2014/main" id="{00000000-0008-0000-0600-000005010000}"/>
            </a:ext>
          </a:extLst>
        </xdr:cNvPr>
        <xdr:cNvSpPr/>
      </xdr:nvSpPr>
      <xdr:spPr>
        <a:xfrm>
          <a:off x="2857500" y="1600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3616</xdr:rowOff>
    </xdr:from>
    <xdr:ext cx="599010"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2608795" y="1577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151509</xdr:rowOff>
    </xdr:from>
    <xdr:to>
      <xdr:col>10</xdr:col>
      <xdr:colOff>165100</xdr:colOff>
      <xdr:row>96</xdr:row>
      <xdr:rowOff>81659</xdr:rowOff>
    </xdr:to>
    <xdr:sp macro="" textlink="">
      <xdr:nvSpPr>
        <xdr:cNvPr id="263" name="楕円 262">
          <a:extLst>
            <a:ext uri="{FF2B5EF4-FFF2-40B4-BE49-F238E27FC236}">
              <a16:creationId xmlns="" xmlns:a16="http://schemas.microsoft.com/office/drawing/2014/main" id="{00000000-0008-0000-0600-000007010000}"/>
            </a:ext>
          </a:extLst>
        </xdr:cNvPr>
        <xdr:cNvSpPr/>
      </xdr:nvSpPr>
      <xdr:spPr>
        <a:xfrm>
          <a:off x="1968500" y="1643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98186</xdr:rowOff>
    </xdr:from>
    <xdr:ext cx="534377" cy="259045"/>
    <xdr:sp macro="" textlink="">
      <xdr:nvSpPr>
        <xdr:cNvPr id="264" name="テキスト ボックス 263">
          <a:extLst>
            <a:ext uri="{FF2B5EF4-FFF2-40B4-BE49-F238E27FC236}">
              <a16:creationId xmlns="" xmlns:a16="http://schemas.microsoft.com/office/drawing/2014/main" id="{00000000-0008-0000-0600-000008010000}"/>
            </a:ext>
          </a:extLst>
        </xdr:cNvPr>
        <xdr:cNvSpPr txBox="1"/>
      </xdr:nvSpPr>
      <xdr:spPr>
        <a:xfrm>
          <a:off x="1752111" y="1621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93357</xdr:rowOff>
    </xdr:from>
    <xdr:to>
      <xdr:col>6</xdr:col>
      <xdr:colOff>38100</xdr:colOff>
      <xdr:row>97</xdr:row>
      <xdr:rowOff>23507</xdr:rowOff>
    </xdr:to>
    <xdr:sp macro="" textlink="">
      <xdr:nvSpPr>
        <xdr:cNvPr id="265" name="楕円 264">
          <a:extLst>
            <a:ext uri="{FF2B5EF4-FFF2-40B4-BE49-F238E27FC236}">
              <a16:creationId xmlns="" xmlns:a16="http://schemas.microsoft.com/office/drawing/2014/main" id="{00000000-0008-0000-0600-000009010000}"/>
            </a:ext>
          </a:extLst>
        </xdr:cNvPr>
        <xdr:cNvSpPr/>
      </xdr:nvSpPr>
      <xdr:spPr>
        <a:xfrm>
          <a:off x="1079500" y="165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40034</xdr:rowOff>
    </xdr:from>
    <xdr:ext cx="534377" cy="259045"/>
    <xdr:sp macro="" textlink="">
      <xdr:nvSpPr>
        <xdr:cNvPr id="266" name="テキスト ボックス 265">
          <a:extLst>
            <a:ext uri="{FF2B5EF4-FFF2-40B4-BE49-F238E27FC236}">
              <a16:creationId xmlns="" xmlns:a16="http://schemas.microsoft.com/office/drawing/2014/main" id="{00000000-0008-0000-0600-00000A010000}"/>
            </a:ext>
          </a:extLst>
        </xdr:cNvPr>
        <xdr:cNvSpPr txBox="1"/>
      </xdr:nvSpPr>
      <xdr:spPr>
        <a:xfrm>
          <a:off x="863111" y="163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9" name="補助費等最小値テキスト">
          <a:extLst>
            <a:ext uri="{FF2B5EF4-FFF2-40B4-BE49-F238E27FC236}">
              <a16:creationId xmlns="" xmlns:a16="http://schemas.microsoft.com/office/drawing/2014/main" id="{00000000-0008-0000-0600-000021010000}"/>
            </a:ext>
          </a:extLst>
        </xdr:cNvPr>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91" name="補助費等最大値テキスト">
          <a:extLst>
            <a:ext uri="{FF2B5EF4-FFF2-40B4-BE49-F238E27FC236}">
              <a16:creationId xmlns="" xmlns:a16="http://schemas.microsoft.com/office/drawing/2014/main" id="{00000000-0008-0000-0600-000023010000}"/>
            </a:ext>
          </a:extLst>
        </xdr:cNvPr>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115747</xdr:rowOff>
    </xdr:from>
    <xdr:to>
      <xdr:col>55</xdr:col>
      <xdr:colOff>0</xdr:colOff>
      <xdr:row>37</xdr:row>
      <xdr:rowOff>166474</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a:off x="9639300" y="6459397"/>
          <a:ext cx="838200" cy="5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118123</xdr:rowOff>
    </xdr:from>
    <xdr:ext cx="534377" cy="259045"/>
    <xdr:sp macro="" textlink="">
      <xdr:nvSpPr>
        <xdr:cNvPr id="294" name="補助費等平均値テキスト">
          <a:extLst>
            <a:ext uri="{FF2B5EF4-FFF2-40B4-BE49-F238E27FC236}">
              <a16:creationId xmlns="" xmlns:a16="http://schemas.microsoft.com/office/drawing/2014/main" id="{00000000-0008-0000-0600-000026010000}"/>
            </a:ext>
          </a:extLst>
        </xdr:cNvPr>
        <xdr:cNvSpPr txBox="1"/>
      </xdr:nvSpPr>
      <xdr:spPr>
        <a:xfrm>
          <a:off x="10528300" y="611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115747</xdr:rowOff>
    </xdr:from>
    <xdr:to>
      <xdr:col>50</xdr:col>
      <xdr:colOff>114300</xdr:colOff>
      <xdr:row>38</xdr:row>
      <xdr:rowOff>2398</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flipV="1">
          <a:off x="8750300" y="6459397"/>
          <a:ext cx="889000" cy="5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7" name="フローチャート: 判断 296">
          <a:extLst>
            <a:ext uri="{FF2B5EF4-FFF2-40B4-BE49-F238E27FC236}">
              <a16:creationId xmlns="" xmlns:a16="http://schemas.microsoft.com/office/drawing/2014/main" id="{00000000-0008-0000-0600-000029010000}"/>
            </a:ext>
          </a:extLst>
        </xdr:cNvPr>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55835</xdr:rowOff>
    </xdr:from>
    <xdr:ext cx="534377"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9372111" y="605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13215</xdr:rowOff>
    </xdr:from>
    <xdr:to>
      <xdr:col>45</xdr:col>
      <xdr:colOff>177800</xdr:colOff>
      <xdr:row>38</xdr:row>
      <xdr:rowOff>2398</xdr:rowOff>
    </xdr:to>
    <xdr:cxnSp macro="">
      <xdr:nvCxnSpPr>
        <xdr:cNvPr id="299" name="直線コネクタ 298">
          <a:extLst>
            <a:ext uri="{FF2B5EF4-FFF2-40B4-BE49-F238E27FC236}">
              <a16:creationId xmlns="" xmlns:a16="http://schemas.microsoft.com/office/drawing/2014/main" id="{00000000-0008-0000-0600-00002B010000}"/>
            </a:ext>
          </a:extLst>
        </xdr:cNvPr>
        <xdr:cNvCxnSpPr/>
      </xdr:nvCxnSpPr>
      <xdr:spPr>
        <a:xfrm>
          <a:off x="7861300" y="6013965"/>
          <a:ext cx="889000" cy="50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81270</xdr:rowOff>
    </xdr:from>
    <xdr:ext cx="534377"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8483111" y="60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13215</xdr:rowOff>
    </xdr:from>
    <xdr:to>
      <xdr:col>41</xdr:col>
      <xdr:colOff>50800</xdr:colOff>
      <xdr:row>38</xdr:row>
      <xdr:rowOff>35568</xdr:rowOff>
    </xdr:to>
    <xdr:cxnSp macro="">
      <xdr:nvCxnSpPr>
        <xdr:cNvPr id="302" name="直線コネクタ 301">
          <a:extLst>
            <a:ext uri="{FF2B5EF4-FFF2-40B4-BE49-F238E27FC236}">
              <a16:creationId xmlns="" xmlns:a16="http://schemas.microsoft.com/office/drawing/2014/main" id="{00000000-0008-0000-0600-00002E010000}"/>
            </a:ext>
          </a:extLst>
        </xdr:cNvPr>
        <xdr:cNvCxnSpPr/>
      </xdr:nvCxnSpPr>
      <xdr:spPr>
        <a:xfrm flipV="1">
          <a:off x="6972300" y="6013965"/>
          <a:ext cx="889000" cy="5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303" name="フローチャート: 判断 302">
          <a:extLst>
            <a:ext uri="{FF2B5EF4-FFF2-40B4-BE49-F238E27FC236}">
              <a16:creationId xmlns="" xmlns:a16="http://schemas.microsoft.com/office/drawing/2014/main" id="{00000000-0008-0000-0600-00002F010000}"/>
            </a:ext>
          </a:extLst>
        </xdr:cNvPr>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135388</xdr:rowOff>
    </xdr:from>
    <xdr:ext cx="59901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7561795" y="562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5" name="フローチャート: 判断 304">
          <a:extLst>
            <a:ext uri="{FF2B5EF4-FFF2-40B4-BE49-F238E27FC236}">
              <a16:creationId xmlns="" xmlns:a16="http://schemas.microsoft.com/office/drawing/2014/main" id="{00000000-0008-0000-0600-000031010000}"/>
            </a:ext>
          </a:extLst>
        </xdr:cNvPr>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105862</xdr:rowOff>
    </xdr:from>
    <xdr:ext cx="534377"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6705111" y="61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115674</xdr:rowOff>
    </xdr:from>
    <xdr:to>
      <xdr:col>55</xdr:col>
      <xdr:colOff>50800</xdr:colOff>
      <xdr:row>38</xdr:row>
      <xdr:rowOff>45824</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10426700" y="645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30601</xdr:rowOff>
    </xdr:from>
    <xdr:ext cx="534377" cy="259045"/>
    <xdr:sp macro="" textlink="">
      <xdr:nvSpPr>
        <xdr:cNvPr id="313" name="補助費等該当値テキスト">
          <a:extLst>
            <a:ext uri="{FF2B5EF4-FFF2-40B4-BE49-F238E27FC236}">
              <a16:creationId xmlns="" xmlns:a16="http://schemas.microsoft.com/office/drawing/2014/main" id="{00000000-0008-0000-0600-000039010000}"/>
            </a:ext>
          </a:extLst>
        </xdr:cNvPr>
        <xdr:cNvSpPr txBox="1"/>
      </xdr:nvSpPr>
      <xdr:spPr>
        <a:xfrm>
          <a:off x="10528300" y="637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64947</xdr:rowOff>
    </xdr:from>
    <xdr:to>
      <xdr:col>50</xdr:col>
      <xdr:colOff>165100</xdr:colOff>
      <xdr:row>37</xdr:row>
      <xdr:rowOff>166547</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9588500" y="640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157674</xdr:rowOff>
    </xdr:from>
    <xdr:ext cx="534377"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9372111" y="650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123048</xdr:rowOff>
    </xdr:from>
    <xdr:to>
      <xdr:col>46</xdr:col>
      <xdr:colOff>38100</xdr:colOff>
      <xdr:row>38</xdr:row>
      <xdr:rowOff>53198</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8699500" y="646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44325</xdr:rowOff>
    </xdr:from>
    <xdr:ext cx="534377"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8483111" y="655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133865</xdr:rowOff>
    </xdr:from>
    <xdr:to>
      <xdr:col>41</xdr:col>
      <xdr:colOff>101600</xdr:colOff>
      <xdr:row>35</xdr:row>
      <xdr:rowOff>64015</xdr:rowOff>
    </xdr:to>
    <xdr:sp macro="" textlink="">
      <xdr:nvSpPr>
        <xdr:cNvPr id="318" name="楕円 317">
          <a:extLst>
            <a:ext uri="{FF2B5EF4-FFF2-40B4-BE49-F238E27FC236}">
              <a16:creationId xmlns="" xmlns:a16="http://schemas.microsoft.com/office/drawing/2014/main" id="{00000000-0008-0000-0600-00003E010000}"/>
            </a:ext>
          </a:extLst>
        </xdr:cNvPr>
        <xdr:cNvSpPr/>
      </xdr:nvSpPr>
      <xdr:spPr>
        <a:xfrm>
          <a:off x="7810500" y="596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55142</xdr:rowOff>
    </xdr:from>
    <xdr:ext cx="599010"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7561795" y="605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156218</xdr:rowOff>
    </xdr:from>
    <xdr:to>
      <xdr:col>36</xdr:col>
      <xdr:colOff>165100</xdr:colOff>
      <xdr:row>38</xdr:row>
      <xdr:rowOff>86368</xdr:rowOff>
    </xdr:to>
    <xdr:sp macro="" textlink="">
      <xdr:nvSpPr>
        <xdr:cNvPr id="320" name="楕円 319">
          <a:extLst>
            <a:ext uri="{FF2B5EF4-FFF2-40B4-BE49-F238E27FC236}">
              <a16:creationId xmlns="" xmlns:a16="http://schemas.microsoft.com/office/drawing/2014/main" id="{00000000-0008-0000-0600-000040010000}"/>
            </a:ext>
          </a:extLst>
        </xdr:cNvPr>
        <xdr:cNvSpPr/>
      </xdr:nvSpPr>
      <xdr:spPr>
        <a:xfrm>
          <a:off x="6921500" y="649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77495</xdr:rowOff>
    </xdr:from>
    <xdr:ext cx="534377" cy="259045"/>
    <xdr:sp macro="" textlink="">
      <xdr:nvSpPr>
        <xdr:cNvPr id="321" name="テキスト ボックス 320">
          <a:extLst>
            <a:ext uri="{FF2B5EF4-FFF2-40B4-BE49-F238E27FC236}">
              <a16:creationId xmlns="" xmlns:a16="http://schemas.microsoft.com/office/drawing/2014/main" id="{00000000-0008-0000-0600-000041010000}"/>
            </a:ext>
          </a:extLst>
        </xdr:cNvPr>
        <xdr:cNvSpPr txBox="1"/>
      </xdr:nvSpPr>
      <xdr:spPr>
        <a:xfrm>
          <a:off x="6705111" y="659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1" name="テキスト ボックス 340">
          <a:extLst>
            <a:ext uri="{FF2B5EF4-FFF2-40B4-BE49-F238E27FC236}">
              <a16:creationId xmlns="" xmlns:a16="http://schemas.microsoft.com/office/drawing/2014/main" id="{00000000-0008-0000-0600-000055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a:extLst>
            <a:ext uri="{FF2B5EF4-FFF2-40B4-BE49-F238E27FC236}">
              <a16:creationId xmlns="" xmlns:a16="http://schemas.microsoft.com/office/drawing/2014/main" id="{00000000-0008-0000-0600-00005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5" name="テキスト ボックス 344">
          <a:extLst>
            <a:ext uri="{FF2B5EF4-FFF2-40B4-BE49-F238E27FC236}">
              <a16:creationId xmlns="" xmlns:a16="http://schemas.microsoft.com/office/drawing/2014/main" id="{00000000-0008-0000-0600-000059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50" name="普通建設事業費最小値テキスト">
          <a:extLst>
            <a:ext uri="{FF2B5EF4-FFF2-40B4-BE49-F238E27FC236}">
              <a16:creationId xmlns="" xmlns:a16="http://schemas.microsoft.com/office/drawing/2014/main" id="{00000000-0008-0000-0600-00005E010000}"/>
            </a:ext>
          </a:extLst>
        </xdr:cNvPr>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52" name="普通建設事業費最大値テキスト">
          <a:extLst>
            <a:ext uri="{FF2B5EF4-FFF2-40B4-BE49-F238E27FC236}">
              <a16:creationId xmlns="" xmlns:a16="http://schemas.microsoft.com/office/drawing/2014/main" id="{00000000-0008-0000-0600-000060010000}"/>
            </a:ext>
          </a:extLst>
        </xdr:cNvPr>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10464</xdr:rowOff>
    </xdr:from>
    <xdr:to>
      <xdr:col>55</xdr:col>
      <xdr:colOff>0</xdr:colOff>
      <xdr:row>57</xdr:row>
      <xdr:rowOff>155092</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flipV="1">
          <a:off x="9639300" y="9611664"/>
          <a:ext cx="838200" cy="3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163330</xdr:rowOff>
    </xdr:from>
    <xdr:ext cx="534377" cy="259045"/>
    <xdr:sp macro="" textlink="">
      <xdr:nvSpPr>
        <xdr:cNvPr id="355" name="普通建設事業費平均値テキスト">
          <a:extLst>
            <a:ext uri="{FF2B5EF4-FFF2-40B4-BE49-F238E27FC236}">
              <a16:creationId xmlns="" xmlns:a16="http://schemas.microsoft.com/office/drawing/2014/main" id="{00000000-0008-0000-0600-000063010000}"/>
            </a:ext>
          </a:extLst>
        </xdr:cNvPr>
        <xdr:cNvSpPr txBox="1"/>
      </xdr:nvSpPr>
      <xdr:spPr>
        <a:xfrm>
          <a:off x="10528300" y="9593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6" name="フローチャート: 判断 355">
          <a:extLst>
            <a:ext uri="{FF2B5EF4-FFF2-40B4-BE49-F238E27FC236}">
              <a16:creationId xmlns="" xmlns:a16="http://schemas.microsoft.com/office/drawing/2014/main" id="{00000000-0008-0000-0600-000064010000}"/>
            </a:ext>
          </a:extLst>
        </xdr:cNvPr>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54918</xdr:rowOff>
    </xdr:from>
    <xdr:to>
      <xdr:col>50</xdr:col>
      <xdr:colOff>114300</xdr:colOff>
      <xdr:row>57</xdr:row>
      <xdr:rowOff>155092</xdr:rowOff>
    </xdr:to>
    <xdr:cxnSp macro="">
      <xdr:nvCxnSpPr>
        <xdr:cNvPr id="357" name="直線コネクタ 356">
          <a:extLst>
            <a:ext uri="{FF2B5EF4-FFF2-40B4-BE49-F238E27FC236}">
              <a16:creationId xmlns="" xmlns:a16="http://schemas.microsoft.com/office/drawing/2014/main" id="{00000000-0008-0000-0600-000065010000}"/>
            </a:ext>
          </a:extLst>
        </xdr:cNvPr>
        <xdr:cNvCxnSpPr/>
      </xdr:nvCxnSpPr>
      <xdr:spPr>
        <a:xfrm>
          <a:off x="8750300" y="9827568"/>
          <a:ext cx="889000" cy="10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8" name="フローチャート: 判断 357">
          <a:extLst>
            <a:ext uri="{FF2B5EF4-FFF2-40B4-BE49-F238E27FC236}">
              <a16:creationId xmlns="" xmlns:a16="http://schemas.microsoft.com/office/drawing/2014/main" id="{00000000-0008-0000-0600-000066010000}"/>
            </a:ext>
          </a:extLst>
        </xdr:cNvPr>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95299</xdr:rowOff>
    </xdr:from>
    <xdr:ext cx="534377"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9372111" y="95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54918</xdr:rowOff>
    </xdr:from>
    <xdr:to>
      <xdr:col>45</xdr:col>
      <xdr:colOff>177800</xdr:colOff>
      <xdr:row>57</xdr:row>
      <xdr:rowOff>124003</xdr:rowOff>
    </xdr:to>
    <xdr:cxnSp macro="">
      <xdr:nvCxnSpPr>
        <xdr:cNvPr id="360" name="直線コネクタ 359">
          <a:extLst>
            <a:ext uri="{FF2B5EF4-FFF2-40B4-BE49-F238E27FC236}">
              <a16:creationId xmlns="" xmlns:a16="http://schemas.microsoft.com/office/drawing/2014/main" id="{00000000-0008-0000-0600-000068010000}"/>
            </a:ext>
          </a:extLst>
        </xdr:cNvPr>
        <xdr:cNvCxnSpPr/>
      </xdr:nvCxnSpPr>
      <xdr:spPr>
        <a:xfrm flipV="1">
          <a:off x="7861300" y="9827568"/>
          <a:ext cx="889000" cy="6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61" name="フローチャート: 判断 360">
          <a:extLst>
            <a:ext uri="{FF2B5EF4-FFF2-40B4-BE49-F238E27FC236}">
              <a16:creationId xmlns="" xmlns:a16="http://schemas.microsoft.com/office/drawing/2014/main" id="{00000000-0008-0000-0600-000069010000}"/>
            </a:ext>
          </a:extLst>
        </xdr:cNvPr>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14803</xdr:rowOff>
    </xdr:from>
    <xdr:ext cx="534377"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8483111" y="94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124003</xdr:rowOff>
    </xdr:from>
    <xdr:to>
      <xdr:col>41</xdr:col>
      <xdr:colOff>50800</xdr:colOff>
      <xdr:row>57</xdr:row>
      <xdr:rowOff>137785</xdr:rowOff>
    </xdr:to>
    <xdr:cxnSp macro="">
      <xdr:nvCxnSpPr>
        <xdr:cNvPr id="363" name="直線コネクタ 362">
          <a:extLst>
            <a:ext uri="{FF2B5EF4-FFF2-40B4-BE49-F238E27FC236}">
              <a16:creationId xmlns="" xmlns:a16="http://schemas.microsoft.com/office/drawing/2014/main" id="{00000000-0008-0000-0600-00006B010000}"/>
            </a:ext>
          </a:extLst>
        </xdr:cNvPr>
        <xdr:cNvCxnSpPr/>
      </xdr:nvCxnSpPr>
      <xdr:spPr>
        <a:xfrm flipV="1">
          <a:off x="6972300" y="9896653"/>
          <a:ext cx="889000" cy="1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89900</xdr:rowOff>
    </xdr:from>
    <xdr:to>
      <xdr:col>41</xdr:col>
      <xdr:colOff>101600</xdr:colOff>
      <xdr:row>57</xdr:row>
      <xdr:rowOff>20050</xdr:rowOff>
    </xdr:to>
    <xdr:sp macro="" textlink="">
      <xdr:nvSpPr>
        <xdr:cNvPr id="364" name="フローチャート: 判断 363">
          <a:extLst>
            <a:ext uri="{FF2B5EF4-FFF2-40B4-BE49-F238E27FC236}">
              <a16:creationId xmlns="" xmlns:a16="http://schemas.microsoft.com/office/drawing/2014/main" id="{00000000-0008-0000-0600-00006C010000}"/>
            </a:ext>
          </a:extLst>
        </xdr:cNvPr>
        <xdr:cNvSpPr/>
      </xdr:nvSpPr>
      <xdr:spPr>
        <a:xfrm>
          <a:off x="7810500" y="9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36577</xdr:rowOff>
    </xdr:from>
    <xdr:ext cx="534377"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7594111" y="94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40142</xdr:rowOff>
    </xdr:from>
    <xdr:to>
      <xdr:col>36</xdr:col>
      <xdr:colOff>165100</xdr:colOff>
      <xdr:row>56</xdr:row>
      <xdr:rowOff>141742</xdr:rowOff>
    </xdr:to>
    <xdr:sp macro="" textlink="">
      <xdr:nvSpPr>
        <xdr:cNvPr id="366" name="フローチャート: 判断 365">
          <a:extLst>
            <a:ext uri="{FF2B5EF4-FFF2-40B4-BE49-F238E27FC236}">
              <a16:creationId xmlns="" xmlns:a16="http://schemas.microsoft.com/office/drawing/2014/main" id="{00000000-0008-0000-0600-00006E010000}"/>
            </a:ext>
          </a:extLst>
        </xdr:cNvPr>
        <xdr:cNvSpPr/>
      </xdr:nvSpPr>
      <xdr:spPr>
        <a:xfrm>
          <a:off x="6921500" y="964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158269</xdr:rowOff>
    </xdr:from>
    <xdr:ext cx="534377"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6705111" y="941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131114</xdr:rowOff>
    </xdr:from>
    <xdr:to>
      <xdr:col>55</xdr:col>
      <xdr:colOff>50800</xdr:colOff>
      <xdr:row>56</xdr:row>
      <xdr:rowOff>61264</xdr:rowOff>
    </xdr:to>
    <xdr:sp macro="" textlink="">
      <xdr:nvSpPr>
        <xdr:cNvPr id="373" name="楕円 372">
          <a:extLst>
            <a:ext uri="{FF2B5EF4-FFF2-40B4-BE49-F238E27FC236}">
              <a16:creationId xmlns="" xmlns:a16="http://schemas.microsoft.com/office/drawing/2014/main" id="{00000000-0008-0000-0600-000075010000}"/>
            </a:ext>
          </a:extLst>
        </xdr:cNvPr>
        <xdr:cNvSpPr/>
      </xdr:nvSpPr>
      <xdr:spPr>
        <a:xfrm>
          <a:off x="10426700" y="95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153991</xdr:rowOff>
    </xdr:from>
    <xdr:ext cx="534377" cy="259045"/>
    <xdr:sp macro="" textlink="">
      <xdr:nvSpPr>
        <xdr:cNvPr id="374" name="普通建設事業費該当値テキスト">
          <a:extLst>
            <a:ext uri="{FF2B5EF4-FFF2-40B4-BE49-F238E27FC236}">
              <a16:creationId xmlns="" xmlns:a16="http://schemas.microsoft.com/office/drawing/2014/main" id="{00000000-0008-0000-0600-000076010000}"/>
            </a:ext>
          </a:extLst>
        </xdr:cNvPr>
        <xdr:cNvSpPr txBox="1"/>
      </xdr:nvSpPr>
      <xdr:spPr>
        <a:xfrm>
          <a:off x="10528300" y="941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104292</xdr:rowOff>
    </xdr:from>
    <xdr:to>
      <xdr:col>50</xdr:col>
      <xdr:colOff>165100</xdr:colOff>
      <xdr:row>58</xdr:row>
      <xdr:rowOff>34442</xdr:rowOff>
    </xdr:to>
    <xdr:sp macro="" textlink="">
      <xdr:nvSpPr>
        <xdr:cNvPr id="375" name="楕円 374">
          <a:extLst>
            <a:ext uri="{FF2B5EF4-FFF2-40B4-BE49-F238E27FC236}">
              <a16:creationId xmlns="" xmlns:a16="http://schemas.microsoft.com/office/drawing/2014/main" id="{00000000-0008-0000-0600-000077010000}"/>
            </a:ext>
          </a:extLst>
        </xdr:cNvPr>
        <xdr:cNvSpPr/>
      </xdr:nvSpPr>
      <xdr:spPr>
        <a:xfrm>
          <a:off x="9588500" y="987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25569</xdr:rowOff>
    </xdr:from>
    <xdr:ext cx="534377" cy="259045"/>
    <xdr:sp macro="" textlink="">
      <xdr:nvSpPr>
        <xdr:cNvPr id="376" name="テキスト ボックス 375">
          <a:extLst>
            <a:ext uri="{FF2B5EF4-FFF2-40B4-BE49-F238E27FC236}">
              <a16:creationId xmlns="" xmlns:a16="http://schemas.microsoft.com/office/drawing/2014/main" id="{00000000-0008-0000-0600-000078010000}"/>
            </a:ext>
          </a:extLst>
        </xdr:cNvPr>
        <xdr:cNvSpPr txBox="1"/>
      </xdr:nvSpPr>
      <xdr:spPr>
        <a:xfrm>
          <a:off x="9372111" y="996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4118</xdr:rowOff>
    </xdr:from>
    <xdr:to>
      <xdr:col>46</xdr:col>
      <xdr:colOff>38100</xdr:colOff>
      <xdr:row>57</xdr:row>
      <xdr:rowOff>105718</xdr:rowOff>
    </xdr:to>
    <xdr:sp macro="" textlink="">
      <xdr:nvSpPr>
        <xdr:cNvPr id="377" name="楕円 376">
          <a:extLst>
            <a:ext uri="{FF2B5EF4-FFF2-40B4-BE49-F238E27FC236}">
              <a16:creationId xmlns="" xmlns:a16="http://schemas.microsoft.com/office/drawing/2014/main" id="{00000000-0008-0000-0600-000079010000}"/>
            </a:ext>
          </a:extLst>
        </xdr:cNvPr>
        <xdr:cNvSpPr/>
      </xdr:nvSpPr>
      <xdr:spPr>
        <a:xfrm>
          <a:off x="8699500" y="977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96845</xdr:rowOff>
    </xdr:from>
    <xdr:ext cx="534377" cy="259045"/>
    <xdr:sp macro="" textlink="">
      <xdr:nvSpPr>
        <xdr:cNvPr id="378" name="テキスト ボックス 377">
          <a:extLst>
            <a:ext uri="{FF2B5EF4-FFF2-40B4-BE49-F238E27FC236}">
              <a16:creationId xmlns="" xmlns:a16="http://schemas.microsoft.com/office/drawing/2014/main" id="{00000000-0008-0000-0600-00007A010000}"/>
            </a:ext>
          </a:extLst>
        </xdr:cNvPr>
        <xdr:cNvSpPr txBox="1"/>
      </xdr:nvSpPr>
      <xdr:spPr>
        <a:xfrm>
          <a:off x="8483111" y="986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73203</xdr:rowOff>
    </xdr:from>
    <xdr:to>
      <xdr:col>41</xdr:col>
      <xdr:colOff>101600</xdr:colOff>
      <xdr:row>58</xdr:row>
      <xdr:rowOff>3353</xdr:rowOff>
    </xdr:to>
    <xdr:sp macro="" textlink="">
      <xdr:nvSpPr>
        <xdr:cNvPr id="379" name="楕円 378">
          <a:extLst>
            <a:ext uri="{FF2B5EF4-FFF2-40B4-BE49-F238E27FC236}">
              <a16:creationId xmlns="" xmlns:a16="http://schemas.microsoft.com/office/drawing/2014/main" id="{00000000-0008-0000-0600-00007B010000}"/>
            </a:ext>
          </a:extLst>
        </xdr:cNvPr>
        <xdr:cNvSpPr/>
      </xdr:nvSpPr>
      <xdr:spPr>
        <a:xfrm>
          <a:off x="7810500" y="984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165930</xdr:rowOff>
    </xdr:from>
    <xdr:ext cx="534377" cy="259045"/>
    <xdr:sp macro="" textlink="">
      <xdr:nvSpPr>
        <xdr:cNvPr id="380" name="テキスト ボックス 379">
          <a:extLst>
            <a:ext uri="{FF2B5EF4-FFF2-40B4-BE49-F238E27FC236}">
              <a16:creationId xmlns="" xmlns:a16="http://schemas.microsoft.com/office/drawing/2014/main" id="{00000000-0008-0000-0600-00007C010000}"/>
            </a:ext>
          </a:extLst>
        </xdr:cNvPr>
        <xdr:cNvSpPr txBox="1"/>
      </xdr:nvSpPr>
      <xdr:spPr>
        <a:xfrm>
          <a:off x="7594111" y="993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86985</xdr:rowOff>
    </xdr:from>
    <xdr:to>
      <xdr:col>36</xdr:col>
      <xdr:colOff>165100</xdr:colOff>
      <xdr:row>58</xdr:row>
      <xdr:rowOff>17135</xdr:rowOff>
    </xdr:to>
    <xdr:sp macro="" textlink="">
      <xdr:nvSpPr>
        <xdr:cNvPr id="381" name="楕円 380">
          <a:extLst>
            <a:ext uri="{FF2B5EF4-FFF2-40B4-BE49-F238E27FC236}">
              <a16:creationId xmlns="" xmlns:a16="http://schemas.microsoft.com/office/drawing/2014/main" id="{00000000-0008-0000-0600-00007D010000}"/>
            </a:ext>
          </a:extLst>
        </xdr:cNvPr>
        <xdr:cNvSpPr/>
      </xdr:nvSpPr>
      <xdr:spPr>
        <a:xfrm>
          <a:off x="6921500" y="985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8262</xdr:rowOff>
    </xdr:from>
    <xdr:ext cx="534377" cy="259045"/>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6705111" y="995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a:extLst>
            <a:ext uri="{FF2B5EF4-FFF2-40B4-BE49-F238E27FC236}">
              <a16:creationId xmlns="" xmlns:a16="http://schemas.microsoft.com/office/drawing/2014/main" id="{00000000-0008-0000-0600-000092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11" name="普通建設事業費 （ うち新規整備　）最大値テキスト">
          <a:extLst>
            <a:ext uri="{FF2B5EF4-FFF2-40B4-BE49-F238E27FC236}">
              <a16:creationId xmlns="" xmlns:a16="http://schemas.microsoft.com/office/drawing/2014/main" id="{00000000-0008-0000-0600-00009B010000}"/>
            </a:ext>
          </a:extLst>
        </xdr:cNvPr>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12" name="直線コネクタ 411">
          <a:extLst>
            <a:ext uri="{FF2B5EF4-FFF2-40B4-BE49-F238E27FC236}">
              <a16:creationId xmlns="" xmlns:a16="http://schemas.microsoft.com/office/drawing/2014/main" id="{00000000-0008-0000-0600-00009C010000}"/>
            </a:ext>
          </a:extLst>
        </xdr:cNvPr>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69411</xdr:rowOff>
    </xdr:from>
    <xdr:to>
      <xdr:col>55</xdr:col>
      <xdr:colOff>0</xdr:colOff>
      <xdr:row>78</xdr:row>
      <xdr:rowOff>105127</xdr:rowOff>
    </xdr:to>
    <xdr:cxnSp macro="">
      <xdr:nvCxnSpPr>
        <xdr:cNvPr id="413" name="直線コネクタ 412">
          <a:extLst>
            <a:ext uri="{FF2B5EF4-FFF2-40B4-BE49-F238E27FC236}">
              <a16:creationId xmlns="" xmlns:a16="http://schemas.microsoft.com/office/drawing/2014/main" id="{00000000-0008-0000-0600-00009D010000}"/>
            </a:ext>
          </a:extLst>
        </xdr:cNvPr>
        <xdr:cNvCxnSpPr/>
      </xdr:nvCxnSpPr>
      <xdr:spPr>
        <a:xfrm flipV="1">
          <a:off x="9639300" y="13442511"/>
          <a:ext cx="838200" cy="3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18758</xdr:rowOff>
    </xdr:from>
    <xdr:ext cx="534377" cy="259045"/>
    <xdr:sp macro="" textlink="">
      <xdr:nvSpPr>
        <xdr:cNvPr id="414" name="普通建設事業費 （ うち新規整備　）平均値テキスト">
          <a:extLst>
            <a:ext uri="{FF2B5EF4-FFF2-40B4-BE49-F238E27FC236}">
              <a16:creationId xmlns="" xmlns:a16="http://schemas.microsoft.com/office/drawing/2014/main" id="{00000000-0008-0000-0600-00009E010000}"/>
            </a:ext>
          </a:extLst>
        </xdr:cNvPr>
        <xdr:cNvSpPr txBox="1"/>
      </xdr:nvSpPr>
      <xdr:spPr>
        <a:xfrm>
          <a:off x="10528300" y="1322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5" name="フローチャート: 判断 414">
          <a:extLst>
            <a:ext uri="{FF2B5EF4-FFF2-40B4-BE49-F238E27FC236}">
              <a16:creationId xmlns="" xmlns:a16="http://schemas.microsoft.com/office/drawing/2014/main" id="{00000000-0008-0000-0600-00009F010000}"/>
            </a:ext>
          </a:extLst>
        </xdr:cNvPr>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171442</xdr:rowOff>
    </xdr:from>
    <xdr:to>
      <xdr:col>50</xdr:col>
      <xdr:colOff>114300</xdr:colOff>
      <xdr:row>78</xdr:row>
      <xdr:rowOff>105127</xdr:rowOff>
    </xdr:to>
    <xdr:cxnSp macro="">
      <xdr:nvCxnSpPr>
        <xdr:cNvPr id="416" name="直線コネクタ 415">
          <a:extLst>
            <a:ext uri="{FF2B5EF4-FFF2-40B4-BE49-F238E27FC236}">
              <a16:creationId xmlns="" xmlns:a16="http://schemas.microsoft.com/office/drawing/2014/main" id="{00000000-0008-0000-0600-0000A0010000}"/>
            </a:ext>
          </a:extLst>
        </xdr:cNvPr>
        <xdr:cNvCxnSpPr/>
      </xdr:nvCxnSpPr>
      <xdr:spPr>
        <a:xfrm>
          <a:off x="8750300" y="13373092"/>
          <a:ext cx="889000" cy="10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7" name="フローチャート: 判断 416">
          <a:extLst>
            <a:ext uri="{FF2B5EF4-FFF2-40B4-BE49-F238E27FC236}">
              <a16:creationId xmlns="" xmlns:a16="http://schemas.microsoft.com/office/drawing/2014/main" id="{00000000-0008-0000-0600-0000A1010000}"/>
            </a:ext>
          </a:extLst>
        </xdr:cNvPr>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19986</xdr:rowOff>
    </xdr:from>
    <xdr:ext cx="534377"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9372111" y="1356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171442</xdr:rowOff>
    </xdr:from>
    <xdr:to>
      <xdr:col>45</xdr:col>
      <xdr:colOff>177800</xdr:colOff>
      <xdr:row>78</xdr:row>
      <xdr:rowOff>115653</xdr:rowOff>
    </xdr:to>
    <xdr:cxnSp macro="">
      <xdr:nvCxnSpPr>
        <xdr:cNvPr id="419" name="直線コネクタ 418">
          <a:extLst>
            <a:ext uri="{FF2B5EF4-FFF2-40B4-BE49-F238E27FC236}">
              <a16:creationId xmlns="" xmlns:a16="http://schemas.microsoft.com/office/drawing/2014/main" id="{00000000-0008-0000-0600-0000A3010000}"/>
            </a:ext>
          </a:extLst>
        </xdr:cNvPr>
        <xdr:cNvCxnSpPr/>
      </xdr:nvCxnSpPr>
      <xdr:spPr>
        <a:xfrm flipV="1">
          <a:off x="7861300" y="13373092"/>
          <a:ext cx="889000" cy="11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20" name="フローチャート: 判断 419">
          <a:extLst>
            <a:ext uri="{FF2B5EF4-FFF2-40B4-BE49-F238E27FC236}">
              <a16:creationId xmlns="" xmlns:a16="http://schemas.microsoft.com/office/drawing/2014/main" id="{00000000-0008-0000-0600-0000A4010000}"/>
            </a:ext>
          </a:extLst>
        </xdr:cNvPr>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160182</xdr:rowOff>
    </xdr:from>
    <xdr:ext cx="534377"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8483111" y="135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115653</xdr:rowOff>
    </xdr:from>
    <xdr:to>
      <xdr:col>41</xdr:col>
      <xdr:colOff>50800</xdr:colOff>
      <xdr:row>78</xdr:row>
      <xdr:rowOff>140832</xdr:rowOff>
    </xdr:to>
    <xdr:cxnSp macro="">
      <xdr:nvCxnSpPr>
        <xdr:cNvPr id="422" name="直線コネクタ 421">
          <a:extLst>
            <a:ext uri="{FF2B5EF4-FFF2-40B4-BE49-F238E27FC236}">
              <a16:creationId xmlns="" xmlns:a16="http://schemas.microsoft.com/office/drawing/2014/main" id="{00000000-0008-0000-0600-0000A6010000}"/>
            </a:ext>
          </a:extLst>
        </xdr:cNvPr>
        <xdr:cNvCxnSpPr/>
      </xdr:nvCxnSpPr>
      <xdr:spPr>
        <a:xfrm flipV="1">
          <a:off x="6972300" y="13488753"/>
          <a:ext cx="889000" cy="2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23" name="フローチャート: 判断 422">
          <a:extLst>
            <a:ext uri="{FF2B5EF4-FFF2-40B4-BE49-F238E27FC236}">
              <a16:creationId xmlns="" xmlns:a16="http://schemas.microsoft.com/office/drawing/2014/main" id="{00000000-0008-0000-0600-0000A7010000}"/>
            </a:ext>
          </a:extLst>
        </xdr:cNvPr>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169609</xdr:rowOff>
    </xdr:from>
    <xdr:ext cx="534377"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7594111" y="135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5" name="フローチャート: 判断 424">
          <a:extLst>
            <a:ext uri="{FF2B5EF4-FFF2-40B4-BE49-F238E27FC236}">
              <a16:creationId xmlns="" xmlns:a16="http://schemas.microsoft.com/office/drawing/2014/main" id="{00000000-0008-0000-0600-0000A9010000}"/>
            </a:ext>
          </a:extLst>
        </xdr:cNvPr>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163811</xdr:rowOff>
    </xdr:from>
    <xdr:ext cx="534377"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6705111" y="131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18611</xdr:rowOff>
    </xdr:from>
    <xdr:to>
      <xdr:col>55</xdr:col>
      <xdr:colOff>50800</xdr:colOff>
      <xdr:row>78</xdr:row>
      <xdr:rowOff>120211</xdr:rowOff>
    </xdr:to>
    <xdr:sp macro="" textlink="">
      <xdr:nvSpPr>
        <xdr:cNvPr id="432" name="楕円 431">
          <a:extLst>
            <a:ext uri="{FF2B5EF4-FFF2-40B4-BE49-F238E27FC236}">
              <a16:creationId xmlns="" xmlns:a16="http://schemas.microsoft.com/office/drawing/2014/main" id="{00000000-0008-0000-0600-0000B0010000}"/>
            </a:ext>
          </a:extLst>
        </xdr:cNvPr>
        <xdr:cNvSpPr/>
      </xdr:nvSpPr>
      <xdr:spPr>
        <a:xfrm>
          <a:off x="10426700" y="1339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168488</xdr:rowOff>
    </xdr:from>
    <xdr:ext cx="534377" cy="259045"/>
    <xdr:sp macro="" textlink="">
      <xdr:nvSpPr>
        <xdr:cNvPr id="433" name="普通建設事業費 （ うち新規整備　）該当値テキスト">
          <a:extLst>
            <a:ext uri="{FF2B5EF4-FFF2-40B4-BE49-F238E27FC236}">
              <a16:creationId xmlns="" xmlns:a16="http://schemas.microsoft.com/office/drawing/2014/main" id="{00000000-0008-0000-0600-0000B1010000}"/>
            </a:ext>
          </a:extLst>
        </xdr:cNvPr>
        <xdr:cNvSpPr txBox="1"/>
      </xdr:nvSpPr>
      <xdr:spPr>
        <a:xfrm>
          <a:off x="10528300" y="1337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54327</xdr:rowOff>
    </xdr:from>
    <xdr:to>
      <xdr:col>50</xdr:col>
      <xdr:colOff>165100</xdr:colOff>
      <xdr:row>78</xdr:row>
      <xdr:rowOff>155927</xdr:rowOff>
    </xdr:to>
    <xdr:sp macro="" textlink="">
      <xdr:nvSpPr>
        <xdr:cNvPr id="434" name="楕円 433">
          <a:extLst>
            <a:ext uri="{FF2B5EF4-FFF2-40B4-BE49-F238E27FC236}">
              <a16:creationId xmlns="" xmlns:a16="http://schemas.microsoft.com/office/drawing/2014/main" id="{00000000-0008-0000-0600-0000B2010000}"/>
            </a:ext>
          </a:extLst>
        </xdr:cNvPr>
        <xdr:cNvSpPr/>
      </xdr:nvSpPr>
      <xdr:spPr>
        <a:xfrm>
          <a:off x="9588500" y="1342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1004</xdr:rowOff>
    </xdr:from>
    <xdr:ext cx="534377" cy="259045"/>
    <xdr:sp macro="" textlink="">
      <xdr:nvSpPr>
        <xdr:cNvPr id="435" name="テキスト ボックス 434">
          <a:extLst>
            <a:ext uri="{FF2B5EF4-FFF2-40B4-BE49-F238E27FC236}">
              <a16:creationId xmlns="" xmlns:a16="http://schemas.microsoft.com/office/drawing/2014/main" id="{00000000-0008-0000-0600-0000B3010000}"/>
            </a:ext>
          </a:extLst>
        </xdr:cNvPr>
        <xdr:cNvSpPr txBox="1"/>
      </xdr:nvSpPr>
      <xdr:spPr>
        <a:xfrm>
          <a:off x="9372111" y="1320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120642</xdr:rowOff>
    </xdr:from>
    <xdr:to>
      <xdr:col>46</xdr:col>
      <xdr:colOff>38100</xdr:colOff>
      <xdr:row>78</xdr:row>
      <xdr:rowOff>50792</xdr:rowOff>
    </xdr:to>
    <xdr:sp macro="" textlink="">
      <xdr:nvSpPr>
        <xdr:cNvPr id="436" name="楕円 435">
          <a:extLst>
            <a:ext uri="{FF2B5EF4-FFF2-40B4-BE49-F238E27FC236}">
              <a16:creationId xmlns="" xmlns:a16="http://schemas.microsoft.com/office/drawing/2014/main" id="{00000000-0008-0000-0600-0000B4010000}"/>
            </a:ext>
          </a:extLst>
        </xdr:cNvPr>
        <xdr:cNvSpPr/>
      </xdr:nvSpPr>
      <xdr:spPr>
        <a:xfrm>
          <a:off x="8699500" y="133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67319</xdr:rowOff>
    </xdr:from>
    <xdr:ext cx="534377" cy="259045"/>
    <xdr:sp macro="" textlink="">
      <xdr:nvSpPr>
        <xdr:cNvPr id="437" name="テキスト ボックス 436">
          <a:extLst>
            <a:ext uri="{FF2B5EF4-FFF2-40B4-BE49-F238E27FC236}">
              <a16:creationId xmlns="" xmlns:a16="http://schemas.microsoft.com/office/drawing/2014/main" id="{00000000-0008-0000-0600-0000B5010000}"/>
            </a:ext>
          </a:extLst>
        </xdr:cNvPr>
        <xdr:cNvSpPr txBox="1"/>
      </xdr:nvSpPr>
      <xdr:spPr>
        <a:xfrm>
          <a:off x="8483111" y="1309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64853</xdr:rowOff>
    </xdr:from>
    <xdr:to>
      <xdr:col>41</xdr:col>
      <xdr:colOff>101600</xdr:colOff>
      <xdr:row>78</xdr:row>
      <xdr:rowOff>166453</xdr:rowOff>
    </xdr:to>
    <xdr:sp macro="" textlink="">
      <xdr:nvSpPr>
        <xdr:cNvPr id="438" name="楕円 437">
          <a:extLst>
            <a:ext uri="{FF2B5EF4-FFF2-40B4-BE49-F238E27FC236}">
              <a16:creationId xmlns="" xmlns:a16="http://schemas.microsoft.com/office/drawing/2014/main" id="{00000000-0008-0000-0600-0000B6010000}"/>
            </a:ext>
          </a:extLst>
        </xdr:cNvPr>
        <xdr:cNvSpPr/>
      </xdr:nvSpPr>
      <xdr:spPr>
        <a:xfrm>
          <a:off x="7810500" y="1343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11530</xdr:rowOff>
    </xdr:from>
    <xdr:ext cx="534377" cy="259045"/>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7594111" y="1321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90032</xdr:rowOff>
    </xdr:from>
    <xdr:to>
      <xdr:col>36</xdr:col>
      <xdr:colOff>165100</xdr:colOff>
      <xdr:row>79</xdr:row>
      <xdr:rowOff>20182</xdr:rowOff>
    </xdr:to>
    <xdr:sp macro="" textlink="">
      <xdr:nvSpPr>
        <xdr:cNvPr id="440" name="楕円 439">
          <a:extLst>
            <a:ext uri="{FF2B5EF4-FFF2-40B4-BE49-F238E27FC236}">
              <a16:creationId xmlns="" xmlns:a16="http://schemas.microsoft.com/office/drawing/2014/main" id="{00000000-0008-0000-0600-0000B8010000}"/>
            </a:ext>
          </a:extLst>
        </xdr:cNvPr>
        <xdr:cNvSpPr/>
      </xdr:nvSpPr>
      <xdr:spPr>
        <a:xfrm>
          <a:off x="6921500" y="134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11309</xdr:rowOff>
    </xdr:from>
    <xdr:ext cx="534377"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705111" y="13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7" name="直線コネクタ 466">
          <a:extLst>
            <a:ext uri="{FF2B5EF4-FFF2-40B4-BE49-F238E27FC236}">
              <a16:creationId xmlns="" xmlns:a16="http://schemas.microsoft.com/office/drawing/2014/main" id="{00000000-0008-0000-0600-0000D3010000}"/>
            </a:ext>
          </a:extLst>
        </xdr:cNvPr>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8" name="普通建設事業費 （ うち更新整備　）最小値テキスト">
          <a:extLst>
            <a:ext uri="{FF2B5EF4-FFF2-40B4-BE49-F238E27FC236}">
              <a16:creationId xmlns="" xmlns:a16="http://schemas.microsoft.com/office/drawing/2014/main" id="{00000000-0008-0000-0600-0000D4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9" name="直線コネクタ 468">
          <a:extLst>
            <a:ext uri="{FF2B5EF4-FFF2-40B4-BE49-F238E27FC236}">
              <a16:creationId xmlns="" xmlns:a16="http://schemas.microsoft.com/office/drawing/2014/main" id="{00000000-0008-0000-0600-0000D5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70" name="普通建設事業費 （ うち更新整備　）最大値テキスト">
          <a:extLst>
            <a:ext uri="{FF2B5EF4-FFF2-40B4-BE49-F238E27FC236}">
              <a16:creationId xmlns="" xmlns:a16="http://schemas.microsoft.com/office/drawing/2014/main" id="{00000000-0008-0000-0600-0000D6010000}"/>
            </a:ext>
          </a:extLst>
        </xdr:cNvPr>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71" name="直線コネクタ 470">
          <a:extLst>
            <a:ext uri="{FF2B5EF4-FFF2-40B4-BE49-F238E27FC236}">
              <a16:creationId xmlns="" xmlns:a16="http://schemas.microsoft.com/office/drawing/2014/main" id="{00000000-0008-0000-0600-0000D7010000}"/>
            </a:ext>
          </a:extLst>
        </xdr:cNvPr>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4020</xdr:rowOff>
    </xdr:from>
    <xdr:to>
      <xdr:col>55</xdr:col>
      <xdr:colOff>0</xdr:colOff>
      <xdr:row>98</xdr:row>
      <xdr:rowOff>108600</xdr:rowOff>
    </xdr:to>
    <xdr:cxnSp macro="">
      <xdr:nvCxnSpPr>
        <xdr:cNvPr id="472" name="直線コネクタ 471">
          <a:extLst>
            <a:ext uri="{FF2B5EF4-FFF2-40B4-BE49-F238E27FC236}">
              <a16:creationId xmlns="" xmlns:a16="http://schemas.microsoft.com/office/drawing/2014/main" id="{00000000-0008-0000-0600-0000D8010000}"/>
            </a:ext>
          </a:extLst>
        </xdr:cNvPr>
        <xdr:cNvCxnSpPr/>
      </xdr:nvCxnSpPr>
      <xdr:spPr>
        <a:xfrm flipV="1">
          <a:off x="9639300" y="16634670"/>
          <a:ext cx="838200" cy="27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20987</xdr:rowOff>
    </xdr:from>
    <xdr:ext cx="534377" cy="259045"/>
    <xdr:sp macro="" textlink="">
      <xdr:nvSpPr>
        <xdr:cNvPr id="473" name="普通建設事業費 （ うち更新整備　）平均値テキスト">
          <a:extLst>
            <a:ext uri="{FF2B5EF4-FFF2-40B4-BE49-F238E27FC236}">
              <a16:creationId xmlns="" xmlns:a16="http://schemas.microsoft.com/office/drawing/2014/main" id="{00000000-0008-0000-0600-0000D9010000}"/>
            </a:ext>
          </a:extLst>
        </xdr:cNvPr>
        <xdr:cNvSpPr txBox="1"/>
      </xdr:nvSpPr>
      <xdr:spPr>
        <a:xfrm>
          <a:off x="10528300" y="16651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4" name="フローチャート: 判断 473">
          <a:extLst>
            <a:ext uri="{FF2B5EF4-FFF2-40B4-BE49-F238E27FC236}">
              <a16:creationId xmlns="" xmlns:a16="http://schemas.microsoft.com/office/drawing/2014/main" id="{00000000-0008-0000-0600-0000DA010000}"/>
            </a:ext>
          </a:extLst>
        </xdr:cNvPr>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98639</xdr:rowOff>
    </xdr:from>
    <xdr:to>
      <xdr:col>50</xdr:col>
      <xdr:colOff>114300</xdr:colOff>
      <xdr:row>98</xdr:row>
      <xdr:rowOff>108600</xdr:rowOff>
    </xdr:to>
    <xdr:cxnSp macro="">
      <xdr:nvCxnSpPr>
        <xdr:cNvPr id="475" name="直線コネクタ 474">
          <a:extLst>
            <a:ext uri="{FF2B5EF4-FFF2-40B4-BE49-F238E27FC236}">
              <a16:creationId xmlns="" xmlns:a16="http://schemas.microsoft.com/office/drawing/2014/main" id="{00000000-0008-0000-0600-0000DB010000}"/>
            </a:ext>
          </a:extLst>
        </xdr:cNvPr>
        <xdr:cNvCxnSpPr/>
      </xdr:nvCxnSpPr>
      <xdr:spPr>
        <a:xfrm>
          <a:off x="8750300" y="16900739"/>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6" name="フローチャート: 判断 475">
          <a:extLst>
            <a:ext uri="{FF2B5EF4-FFF2-40B4-BE49-F238E27FC236}">
              <a16:creationId xmlns="" xmlns:a16="http://schemas.microsoft.com/office/drawing/2014/main" id="{00000000-0008-0000-0600-0000DC010000}"/>
            </a:ext>
          </a:extLst>
        </xdr:cNvPr>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31321</xdr:rowOff>
    </xdr:from>
    <xdr:ext cx="534377"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9372111" y="1649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98639</xdr:rowOff>
    </xdr:from>
    <xdr:to>
      <xdr:col>45</xdr:col>
      <xdr:colOff>177800</xdr:colOff>
      <xdr:row>98</xdr:row>
      <xdr:rowOff>99456</xdr:rowOff>
    </xdr:to>
    <xdr:cxnSp macro="">
      <xdr:nvCxnSpPr>
        <xdr:cNvPr id="478" name="直線コネクタ 477">
          <a:extLst>
            <a:ext uri="{FF2B5EF4-FFF2-40B4-BE49-F238E27FC236}">
              <a16:creationId xmlns="" xmlns:a16="http://schemas.microsoft.com/office/drawing/2014/main" id="{00000000-0008-0000-0600-0000DE010000}"/>
            </a:ext>
          </a:extLst>
        </xdr:cNvPr>
        <xdr:cNvCxnSpPr/>
      </xdr:nvCxnSpPr>
      <xdr:spPr>
        <a:xfrm flipV="1">
          <a:off x="7861300" y="16900739"/>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9" name="フローチャート: 判断 478">
          <a:extLst>
            <a:ext uri="{FF2B5EF4-FFF2-40B4-BE49-F238E27FC236}">
              <a16:creationId xmlns="" xmlns:a16="http://schemas.microsoft.com/office/drawing/2014/main" id="{00000000-0008-0000-0600-0000DF010000}"/>
            </a:ext>
          </a:extLst>
        </xdr:cNvPr>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151358</xdr:rowOff>
    </xdr:from>
    <xdr:ext cx="534377"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8483111" y="1643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69182</xdr:rowOff>
    </xdr:from>
    <xdr:to>
      <xdr:col>41</xdr:col>
      <xdr:colOff>50800</xdr:colOff>
      <xdr:row>98</xdr:row>
      <xdr:rowOff>99456</xdr:rowOff>
    </xdr:to>
    <xdr:cxnSp macro="">
      <xdr:nvCxnSpPr>
        <xdr:cNvPr id="481" name="直線コネクタ 480">
          <a:extLst>
            <a:ext uri="{FF2B5EF4-FFF2-40B4-BE49-F238E27FC236}">
              <a16:creationId xmlns="" xmlns:a16="http://schemas.microsoft.com/office/drawing/2014/main" id="{00000000-0008-0000-0600-0000E1010000}"/>
            </a:ext>
          </a:extLst>
        </xdr:cNvPr>
        <xdr:cNvCxnSpPr/>
      </xdr:nvCxnSpPr>
      <xdr:spPr>
        <a:xfrm>
          <a:off x="6972300" y="16871282"/>
          <a:ext cx="889000" cy="3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82" name="フローチャート: 判断 481">
          <a:extLst>
            <a:ext uri="{FF2B5EF4-FFF2-40B4-BE49-F238E27FC236}">
              <a16:creationId xmlns="" xmlns:a16="http://schemas.microsoft.com/office/drawing/2014/main" id="{00000000-0008-0000-0600-0000E2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10724</xdr:rowOff>
    </xdr:from>
    <xdr:ext cx="534377"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7594111" y="164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4" name="フローチャート: 判断 483">
          <a:extLst>
            <a:ext uri="{FF2B5EF4-FFF2-40B4-BE49-F238E27FC236}">
              <a16:creationId xmlns="" xmlns:a16="http://schemas.microsoft.com/office/drawing/2014/main" id="{00000000-0008-0000-0600-0000E4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155244</xdr:rowOff>
    </xdr:from>
    <xdr:ext cx="534377"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6705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124670</xdr:rowOff>
    </xdr:from>
    <xdr:to>
      <xdr:col>55</xdr:col>
      <xdr:colOff>50800</xdr:colOff>
      <xdr:row>97</xdr:row>
      <xdr:rowOff>54820</xdr:rowOff>
    </xdr:to>
    <xdr:sp macro="" textlink="">
      <xdr:nvSpPr>
        <xdr:cNvPr id="491" name="楕円 490">
          <a:extLst>
            <a:ext uri="{FF2B5EF4-FFF2-40B4-BE49-F238E27FC236}">
              <a16:creationId xmlns="" xmlns:a16="http://schemas.microsoft.com/office/drawing/2014/main" id="{00000000-0008-0000-0600-0000EB010000}"/>
            </a:ext>
          </a:extLst>
        </xdr:cNvPr>
        <xdr:cNvSpPr/>
      </xdr:nvSpPr>
      <xdr:spPr>
        <a:xfrm>
          <a:off x="10426700" y="165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147547</xdr:rowOff>
    </xdr:from>
    <xdr:ext cx="534377" cy="259045"/>
    <xdr:sp macro="" textlink="">
      <xdr:nvSpPr>
        <xdr:cNvPr id="492" name="普通建設事業費 （ うち更新整備　）該当値テキスト">
          <a:extLst>
            <a:ext uri="{FF2B5EF4-FFF2-40B4-BE49-F238E27FC236}">
              <a16:creationId xmlns="" xmlns:a16="http://schemas.microsoft.com/office/drawing/2014/main" id="{00000000-0008-0000-0600-0000EC010000}"/>
            </a:ext>
          </a:extLst>
        </xdr:cNvPr>
        <xdr:cNvSpPr txBox="1"/>
      </xdr:nvSpPr>
      <xdr:spPr>
        <a:xfrm>
          <a:off x="10528300" y="1643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57800</xdr:rowOff>
    </xdr:from>
    <xdr:to>
      <xdr:col>50</xdr:col>
      <xdr:colOff>165100</xdr:colOff>
      <xdr:row>98</xdr:row>
      <xdr:rowOff>159400</xdr:rowOff>
    </xdr:to>
    <xdr:sp macro="" textlink="">
      <xdr:nvSpPr>
        <xdr:cNvPr id="493" name="楕円 492">
          <a:extLst>
            <a:ext uri="{FF2B5EF4-FFF2-40B4-BE49-F238E27FC236}">
              <a16:creationId xmlns="" xmlns:a16="http://schemas.microsoft.com/office/drawing/2014/main" id="{00000000-0008-0000-0600-0000ED010000}"/>
            </a:ext>
          </a:extLst>
        </xdr:cNvPr>
        <xdr:cNvSpPr/>
      </xdr:nvSpPr>
      <xdr:spPr>
        <a:xfrm>
          <a:off x="9588500" y="168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150527</xdr:rowOff>
    </xdr:from>
    <xdr:ext cx="534377" cy="259045"/>
    <xdr:sp macro="" textlink="">
      <xdr:nvSpPr>
        <xdr:cNvPr id="494" name="テキスト ボックス 493">
          <a:extLst>
            <a:ext uri="{FF2B5EF4-FFF2-40B4-BE49-F238E27FC236}">
              <a16:creationId xmlns="" xmlns:a16="http://schemas.microsoft.com/office/drawing/2014/main" id="{00000000-0008-0000-0600-0000EE010000}"/>
            </a:ext>
          </a:extLst>
        </xdr:cNvPr>
        <xdr:cNvSpPr txBox="1"/>
      </xdr:nvSpPr>
      <xdr:spPr>
        <a:xfrm>
          <a:off x="9372111" y="1695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47839</xdr:rowOff>
    </xdr:from>
    <xdr:to>
      <xdr:col>46</xdr:col>
      <xdr:colOff>38100</xdr:colOff>
      <xdr:row>98</xdr:row>
      <xdr:rowOff>149439</xdr:rowOff>
    </xdr:to>
    <xdr:sp macro="" textlink="">
      <xdr:nvSpPr>
        <xdr:cNvPr id="495" name="楕円 494">
          <a:extLst>
            <a:ext uri="{FF2B5EF4-FFF2-40B4-BE49-F238E27FC236}">
              <a16:creationId xmlns="" xmlns:a16="http://schemas.microsoft.com/office/drawing/2014/main" id="{00000000-0008-0000-0600-0000EF010000}"/>
            </a:ext>
          </a:extLst>
        </xdr:cNvPr>
        <xdr:cNvSpPr/>
      </xdr:nvSpPr>
      <xdr:spPr>
        <a:xfrm>
          <a:off x="8699500" y="1684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140566</xdr:rowOff>
    </xdr:from>
    <xdr:ext cx="534377" cy="259045"/>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8483111" y="1694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48656</xdr:rowOff>
    </xdr:from>
    <xdr:to>
      <xdr:col>41</xdr:col>
      <xdr:colOff>101600</xdr:colOff>
      <xdr:row>98</xdr:row>
      <xdr:rowOff>150256</xdr:rowOff>
    </xdr:to>
    <xdr:sp macro="" textlink="">
      <xdr:nvSpPr>
        <xdr:cNvPr id="497" name="楕円 496">
          <a:extLst>
            <a:ext uri="{FF2B5EF4-FFF2-40B4-BE49-F238E27FC236}">
              <a16:creationId xmlns="" xmlns:a16="http://schemas.microsoft.com/office/drawing/2014/main" id="{00000000-0008-0000-0600-0000F1010000}"/>
            </a:ext>
          </a:extLst>
        </xdr:cNvPr>
        <xdr:cNvSpPr/>
      </xdr:nvSpPr>
      <xdr:spPr>
        <a:xfrm>
          <a:off x="7810500" y="1685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141383</xdr:rowOff>
    </xdr:from>
    <xdr:ext cx="534377" cy="259045"/>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7594111" y="1694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18382</xdr:rowOff>
    </xdr:from>
    <xdr:to>
      <xdr:col>36</xdr:col>
      <xdr:colOff>165100</xdr:colOff>
      <xdr:row>98</xdr:row>
      <xdr:rowOff>119982</xdr:rowOff>
    </xdr:to>
    <xdr:sp macro="" textlink="">
      <xdr:nvSpPr>
        <xdr:cNvPr id="499" name="楕円 498">
          <a:extLst>
            <a:ext uri="{FF2B5EF4-FFF2-40B4-BE49-F238E27FC236}">
              <a16:creationId xmlns="" xmlns:a16="http://schemas.microsoft.com/office/drawing/2014/main" id="{00000000-0008-0000-0600-0000F3010000}"/>
            </a:ext>
          </a:extLst>
        </xdr:cNvPr>
        <xdr:cNvSpPr/>
      </xdr:nvSpPr>
      <xdr:spPr>
        <a:xfrm>
          <a:off x="6921500" y="1682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111109</xdr:rowOff>
    </xdr:from>
    <xdr:ext cx="534377"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6705111" y="1691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6" name="直線コネクタ 525">
          <a:extLst>
            <a:ext uri="{FF2B5EF4-FFF2-40B4-BE49-F238E27FC236}">
              <a16:creationId xmlns="" xmlns:a16="http://schemas.microsoft.com/office/drawing/2014/main" id="{00000000-0008-0000-0600-00000E020000}"/>
            </a:ext>
          </a:extLst>
        </xdr:cNvPr>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7" name="災害復旧事業費最小値テキスト">
          <a:extLst>
            <a:ext uri="{FF2B5EF4-FFF2-40B4-BE49-F238E27FC236}">
              <a16:creationId xmlns="" xmlns:a16="http://schemas.microsoft.com/office/drawing/2014/main" id="{00000000-0008-0000-0600-00000F020000}"/>
            </a:ext>
          </a:extLst>
        </xdr:cNvPr>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9" name="災害復旧事業費最大値テキスト">
          <a:extLst>
            <a:ext uri="{FF2B5EF4-FFF2-40B4-BE49-F238E27FC236}">
              <a16:creationId xmlns="" xmlns:a16="http://schemas.microsoft.com/office/drawing/2014/main" id="{00000000-0008-0000-0600-000011020000}"/>
            </a:ext>
          </a:extLst>
        </xdr:cNvPr>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30" name="直線コネクタ 529">
          <a:extLst>
            <a:ext uri="{FF2B5EF4-FFF2-40B4-BE49-F238E27FC236}">
              <a16:creationId xmlns="" xmlns:a16="http://schemas.microsoft.com/office/drawing/2014/main" id="{00000000-0008-0000-0600-000012020000}"/>
            </a:ext>
          </a:extLst>
        </xdr:cNvPr>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98634</xdr:rowOff>
    </xdr:from>
    <xdr:to>
      <xdr:col>85</xdr:col>
      <xdr:colOff>127000</xdr:colOff>
      <xdr:row>39</xdr:row>
      <xdr:rowOff>98878</xdr:rowOff>
    </xdr:to>
    <xdr:cxnSp macro="">
      <xdr:nvCxnSpPr>
        <xdr:cNvPr id="531" name="直線コネクタ 530">
          <a:extLst>
            <a:ext uri="{FF2B5EF4-FFF2-40B4-BE49-F238E27FC236}">
              <a16:creationId xmlns="" xmlns:a16="http://schemas.microsoft.com/office/drawing/2014/main" id="{00000000-0008-0000-0600-000013020000}"/>
            </a:ext>
          </a:extLst>
        </xdr:cNvPr>
        <xdr:cNvCxnSpPr/>
      </xdr:nvCxnSpPr>
      <xdr:spPr>
        <a:xfrm>
          <a:off x="15481300" y="6785184"/>
          <a:ext cx="8382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21807</xdr:rowOff>
    </xdr:from>
    <xdr:ext cx="469744" cy="259045"/>
    <xdr:sp macro="" textlink="">
      <xdr:nvSpPr>
        <xdr:cNvPr id="532" name="災害復旧事業費平均値テキスト">
          <a:extLst>
            <a:ext uri="{FF2B5EF4-FFF2-40B4-BE49-F238E27FC236}">
              <a16:creationId xmlns="" xmlns:a16="http://schemas.microsoft.com/office/drawing/2014/main" id="{00000000-0008-0000-0600-000014020000}"/>
            </a:ext>
          </a:extLst>
        </xdr:cNvPr>
        <xdr:cNvSpPr txBox="1"/>
      </xdr:nvSpPr>
      <xdr:spPr>
        <a:xfrm>
          <a:off x="16370300" y="6536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33" name="フローチャート: 判断 532">
          <a:extLst>
            <a:ext uri="{FF2B5EF4-FFF2-40B4-BE49-F238E27FC236}">
              <a16:creationId xmlns="" xmlns:a16="http://schemas.microsoft.com/office/drawing/2014/main" id="{00000000-0008-0000-0600-000015020000}"/>
            </a:ext>
          </a:extLst>
        </xdr:cNvPr>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95172</xdr:rowOff>
    </xdr:from>
    <xdr:to>
      <xdr:col>81</xdr:col>
      <xdr:colOff>50800</xdr:colOff>
      <xdr:row>39</xdr:row>
      <xdr:rowOff>98634</xdr:rowOff>
    </xdr:to>
    <xdr:cxnSp macro="">
      <xdr:nvCxnSpPr>
        <xdr:cNvPr id="534" name="直線コネクタ 533">
          <a:extLst>
            <a:ext uri="{FF2B5EF4-FFF2-40B4-BE49-F238E27FC236}">
              <a16:creationId xmlns="" xmlns:a16="http://schemas.microsoft.com/office/drawing/2014/main" id="{00000000-0008-0000-0600-000016020000}"/>
            </a:ext>
          </a:extLst>
        </xdr:cNvPr>
        <xdr:cNvCxnSpPr/>
      </xdr:nvCxnSpPr>
      <xdr:spPr>
        <a:xfrm>
          <a:off x="14592300" y="6781722"/>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5" name="フローチャート: 判断 534">
          <a:extLst>
            <a:ext uri="{FF2B5EF4-FFF2-40B4-BE49-F238E27FC236}">
              <a16:creationId xmlns="" xmlns:a16="http://schemas.microsoft.com/office/drawing/2014/main" id="{00000000-0008-0000-0600-000017020000}"/>
            </a:ext>
          </a:extLst>
        </xdr:cNvPr>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122641</xdr:rowOff>
    </xdr:from>
    <xdr:ext cx="469744"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5246428" y="64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95172</xdr:rowOff>
    </xdr:from>
    <xdr:to>
      <xdr:col>76</xdr:col>
      <xdr:colOff>114300</xdr:colOff>
      <xdr:row>39</xdr:row>
      <xdr:rowOff>98878</xdr:rowOff>
    </xdr:to>
    <xdr:cxnSp macro="">
      <xdr:nvCxnSpPr>
        <xdr:cNvPr id="537" name="直線コネクタ 536">
          <a:extLst>
            <a:ext uri="{FF2B5EF4-FFF2-40B4-BE49-F238E27FC236}">
              <a16:creationId xmlns="" xmlns:a16="http://schemas.microsoft.com/office/drawing/2014/main" id="{00000000-0008-0000-0600-000019020000}"/>
            </a:ext>
          </a:extLst>
        </xdr:cNvPr>
        <xdr:cNvCxnSpPr/>
      </xdr:nvCxnSpPr>
      <xdr:spPr>
        <a:xfrm flipV="1">
          <a:off x="13703300" y="6781722"/>
          <a:ext cx="889000" cy="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8" name="フローチャート: 判断 537">
          <a:extLst>
            <a:ext uri="{FF2B5EF4-FFF2-40B4-BE49-F238E27FC236}">
              <a16:creationId xmlns="" xmlns:a16="http://schemas.microsoft.com/office/drawing/2014/main" id="{00000000-0008-0000-0600-00001A020000}"/>
            </a:ext>
          </a:extLst>
        </xdr:cNvPr>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97899</xdr:rowOff>
    </xdr:from>
    <xdr:to>
      <xdr:col>71</xdr:col>
      <xdr:colOff>177800</xdr:colOff>
      <xdr:row>39</xdr:row>
      <xdr:rowOff>98878</xdr:rowOff>
    </xdr:to>
    <xdr:cxnSp macro="">
      <xdr:nvCxnSpPr>
        <xdr:cNvPr id="540" name="直線コネクタ 539">
          <a:extLst>
            <a:ext uri="{FF2B5EF4-FFF2-40B4-BE49-F238E27FC236}">
              <a16:creationId xmlns="" xmlns:a16="http://schemas.microsoft.com/office/drawing/2014/main" id="{00000000-0008-0000-0600-00001C020000}"/>
            </a:ext>
          </a:extLst>
        </xdr:cNvPr>
        <xdr:cNvCxnSpPr/>
      </xdr:nvCxnSpPr>
      <xdr:spPr>
        <a:xfrm>
          <a:off x="12814300" y="678444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41" name="フローチャート: 判断 540">
          <a:extLst>
            <a:ext uri="{FF2B5EF4-FFF2-40B4-BE49-F238E27FC236}">
              <a16:creationId xmlns="" xmlns:a16="http://schemas.microsoft.com/office/drawing/2014/main" id="{00000000-0008-0000-0600-00001D020000}"/>
            </a:ext>
          </a:extLst>
        </xdr:cNvPr>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103814</xdr:rowOff>
    </xdr:from>
    <xdr:ext cx="469744"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3468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43" name="フローチャート: 判断 542">
          <a:extLst>
            <a:ext uri="{FF2B5EF4-FFF2-40B4-BE49-F238E27FC236}">
              <a16:creationId xmlns="" xmlns:a16="http://schemas.microsoft.com/office/drawing/2014/main" id="{00000000-0008-0000-0600-00001F020000}"/>
            </a:ext>
          </a:extLst>
        </xdr:cNvPr>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107194</xdr:rowOff>
    </xdr:from>
    <xdr:ext cx="469744"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2579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148806</xdr:rowOff>
    </xdr:from>
    <xdr:ext cx="249299" cy="259045"/>
    <xdr:sp macro="" textlink="">
      <xdr:nvSpPr>
        <xdr:cNvPr id="551" name="災害復旧事業費該当値テキスト">
          <a:extLst>
            <a:ext uri="{FF2B5EF4-FFF2-40B4-BE49-F238E27FC236}">
              <a16:creationId xmlns="" xmlns:a16="http://schemas.microsoft.com/office/drawing/2014/main" id="{00000000-0008-0000-0600-000027020000}"/>
            </a:ext>
          </a:extLst>
        </xdr:cNvPr>
        <xdr:cNvSpPr txBox="1"/>
      </xdr:nvSpPr>
      <xdr:spPr>
        <a:xfrm>
          <a:off x="16370300" y="6663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47834</xdr:rowOff>
    </xdr:from>
    <xdr:to>
      <xdr:col>81</xdr:col>
      <xdr:colOff>101600</xdr:colOff>
      <xdr:row>39</xdr:row>
      <xdr:rowOff>149434</xdr:rowOff>
    </xdr:to>
    <xdr:sp macro="" textlink="">
      <xdr:nvSpPr>
        <xdr:cNvPr id="552" name="楕円 551">
          <a:extLst>
            <a:ext uri="{FF2B5EF4-FFF2-40B4-BE49-F238E27FC236}">
              <a16:creationId xmlns="" xmlns:a16="http://schemas.microsoft.com/office/drawing/2014/main" id="{00000000-0008-0000-0600-000028020000}"/>
            </a:ext>
          </a:extLst>
        </xdr:cNvPr>
        <xdr:cNvSpPr/>
      </xdr:nvSpPr>
      <xdr:spPr>
        <a:xfrm>
          <a:off x="15430500" y="673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140561</xdr:rowOff>
    </xdr:from>
    <xdr:ext cx="313932" cy="259045"/>
    <xdr:sp macro="" textlink="">
      <xdr:nvSpPr>
        <xdr:cNvPr id="553" name="テキスト ボックス 552">
          <a:extLst>
            <a:ext uri="{FF2B5EF4-FFF2-40B4-BE49-F238E27FC236}">
              <a16:creationId xmlns="" xmlns:a16="http://schemas.microsoft.com/office/drawing/2014/main" id="{00000000-0008-0000-0600-000029020000}"/>
            </a:ext>
          </a:extLst>
        </xdr:cNvPr>
        <xdr:cNvSpPr txBox="1"/>
      </xdr:nvSpPr>
      <xdr:spPr>
        <a:xfrm>
          <a:off x="15324333" y="68271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44372</xdr:rowOff>
    </xdr:from>
    <xdr:to>
      <xdr:col>76</xdr:col>
      <xdr:colOff>165100</xdr:colOff>
      <xdr:row>39</xdr:row>
      <xdr:rowOff>145972</xdr:rowOff>
    </xdr:to>
    <xdr:sp macro="" textlink="">
      <xdr:nvSpPr>
        <xdr:cNvPr id="554" name="楕円 553">
          <a:extLst>
            <a:ext uri="{FF2B5EF4-FFF2-40B4-BE49-F238E27FC236}">
              <a16:creationId xmlns="" xmlns:a16="http://schemas.microsoft.com/office/drawing/2014/main" id="{00000000-0008-0000-0600-00002A020000}"/>
            </a:ext>
          </a:extLst>
        </xdr:cNvPr>
        <xdr:cNvSpPr/>
      </xdr:nvSpPr>
      <xdr:spPr>
        <a:xfrm>
          <a:off x="14541500" y="673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137099</xdr:rowOff>
    </xdr:from>
    <xdr:ext cx="378565" cy="259045"/>
    <xdr:sp macro="" textlink="">
      <xdr:nvSpPr>
        <xdr:cNvPr id="555" name="テキスト ボックス 554">
          <a:extLst>
            <a:ext uri="{FF2B5EF4-FFF2-40B4-BE49-F238E27FC236}">
              <a16:creationId xmlns="" xmlns:a16="http://schemas.microsoft.com/office/drawing/2014/main" id="{00000000-0008-0000-0600-00002B020000}"/>
            </a:ext>
          </a:extLst>
        </xdr:cNvPr>
        <xdr:cNvSpPr txBox="1"/>
      </xdr:nvSpPr>
      <xdr:spPr>
        <a:xfrm>
          <a:off x="14403017" y="682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a:extLst>
            <a:ext uri="{FF2B5EF4-FFF2-40B4-BE49-F238E27FC236}">
              <a16:creationId xmlns="" xmlns:a16="http://schemas.microsoft.com/office/drawing/2014/main" id="{00000000-0008-0000-0600-00002C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47099</xdr:rowOff>
    </xdr:from>
    <xdr:to>
      <xdr:col>67</xdr:col>
      <xdr:colOff>101600</xdr:colOff>
      <xdr:row>39</xdr:row>
      <xdr:rowOff>148699</xdr:rowOff>
    </xdr:to>
    <xdr:sp macro="" textlink="">
      <xdr:nvSpPr>
        <xdr:cNvPr id="558" name="楕円 557">
          <a:extLst>
            <a:ext uri="{FF2B5EF4-FFF2-40B4-BE49-F238E27FC236}">
              <a16:creationId xmlns="" xmlns:a16="http://schemas.microsoft.com/office/drawing/2014/main" id="{00000000-0008-0000-0600-00002E020000}"/>
            </a:ext>
          </a:extLst>
        </xdr:cNvPr>
        <xdr:cNvSpPr/>
      </xdr:nvSpPr>
      <xdr:spPr>
        <a:xfrm>
          <a:off x="12763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139826</xdr:rowOff>
    </xdr:from>
    <xdr:ext cx="313932" cy="259045"/>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2657333" y="6826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32" name="直線コネクタ 631">
          <a:extLst>
            <a:ext uri="{FF2B5EF4-FFF2-40B4-BE49-F238E27FC236}">
              <a16:creationId xmlns="" xmlns:a16="http://schemas.microsoft.com/office/drawing/2014/main" id="{00000000-0008-0000-0600-000078020000}"/>
            </a:ext>
          </a:extLst>
        </xdr:cNvPr>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33" name="公債費最小値テキスト">
          <a:extLst>
            <a:ext uri="{FF2B5EF4-FFF2-40B4-BE49-F238E27FC236}">
              <a16:creationId xmlns="" xmlns:a16="http://schemas.microsoft.com/office/drawing/2014/main" id="{00000000-0008-0000-0600-000079020000}"/>
            </a:ext>
          </a:extLst>
        </xdr:cNvPr>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4" name="直線コネクタ 633">
          <a:extLst>
            <a:ext uri="{FF2B5EF4-FFF2-40B4-BE49-F238E27FC236}">
              <a16:creationId xmlns="" xmlns:a16="http://schemas.microsoft.com/office/drawing/2014/main" id="{00000000-0008-0000-0600-00007A020000}"/>
            </a:ext>
          </a:extLst>
        </xdr:cNvPr>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5" name="公債費最大値テキスト">
          <a:extLst>
            <a:ext uri="{FF2B5EF4-FFF2-40B4-BE49-F238E27FC236}">
              <a16:creationId xmlns="" xmlns:a16="http://schemas.microsoft.com/office/drawing/2014/main" id="{00000000-0008-0000-0600-00007B020000}"/>
            </a:ext>
          </a:extLst>
        </xdr:cNvPr>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6" name="直線コネクタ 635">
          <a:extLst>
            <a:ext uri="{FF2B5EF4-FFF2-40B4-BE49-F238E27FC236}">
              <a16:creationId xmlns="" xmlns:a16="http://schemas.microsoft.com/office/drawing/2014/main" id="{00000000-0008-0000-0600-00007C020000}"/>
            </a:ext>
          </a:extLst>
        </xdr:cNvPr>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103467</xdr:rowOff>
    </xdr:from>
    <xdr:to>
      <xdr:col>85</xdr:col>
      <xdr:colOff>127000</xdr:colOff>
      <xdr:row>75</xdr:row>
      <xdr:rowOff>111201</xdr:rowOff>
    </xdr:to>
    <xdr:cxnSp macro="">
      <xdr:nvCxnSpPr>
        <xdr:cNvPr id="637" name="直線コネクタ 636">
          <a:extLst>
            <a:ext uri="{FF2B5EF4-FFF2-40B4-BE49-F238E27FC236}">
              <a16:creationId xmlns="" xmlns:a16="http://schemas.microsoft.com/office/drawing/2014/main" id="{00000000-0008-0000-0600-00007D020000}"/>
            </a:ext>
          </a:extLst>
        </xdr:cNvPr>
        <xdr:cNvCxnSpPr/>
      </xdr:nvCxnSpPr>
      <xdr:spPr>
        <a:xfrm flipV="1">
          <a:off x="15481300" y="12962217"/>
          <a:ext cx="8382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36701</xdr:rowOff>
    </xdr:from>
    <xdr:ext cx="534377" cy="259045"/>
    <xdr:sp macro="" textlink="">
      <xdr:nvSpPr>
        <xdr:cNvPr id="638" name="公債費平均値テキスト">
          <a:extLst>
            <a:ext uri="{FF2B5EF4-FFF2-40B4-BE49-F238E27FC236}">
              <a16:creationId xmlns="" xmlns:a16="http://schemas.microsoft.com/office/drawing/2014/main" id="{00000000-0008-0000-0600-00007E020000}"/>
            </a:ext>
          </a:extLst>
        </xdr:cNvPr>
        <xdr:cNvSpPr txBox="1"/>
      </xdr:nvSpPr>
      <xdr:spPr>
        <a:xfrm>
          <a:off x="16370300" y="12724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9" name="フローチャート: 判断 638">
          <a:extLst>
            <a:ext uri="{FF2B5EF4-FFF2-40B4-BE49-F238E27FC236}">
              <a16:creationId xmlns="" xmlns:a16="http://schemas.microsoft.com/office/drawing/2014/main" id="{00000000-0008-0000-0600-00007F020000}"/>
            </a:ext>
          </a:extLst>
        </xdr:cNvPr>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111201</xdr:rowOff>
    </xdr:from>
    <xdr:to>
      <xdr:col>81</xdr:col>
      <xdr:colOff>50800</xdr:colOff>
      <xdr:row>75</xdr:row>
      <xdr:rowOff>124079</xdr:rowOff>
    </xdr:to>
    <xdr:cxnSp macro="">
      <xdr:nvCxnSpPr>
        <xdr:cNvPr id="640" name="直線コネクタ 639">
          <a:extLst>
            <a:ext uri="{FF2B5EF4-FFF2-40B4-BE49-F238E27FC236}">
              <a16:creationId xmlns="" xmlns:a16="http://schemas.microsoft.com/office/drawing/2014/main" id="{00000000-0008-0000-0600-000080020000}"/>
            </a:ext>
          </a:extLst>
        </xdr:cNvPr>
        <xdr:cNvCxnSpPr/>
      </xdr:nvCxnSpPr>
      <xdr:spPr>
        <a:xfrm flipV="1">
          <a:off x="14592300" y="12969951"/>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41" name="フローチャート: 判断 640">
          <a:extLst>
            <a:ext uri="{FF2B5EF4-FFF2-40B4-BE49-F238E27FC236}">
              <a16:creationId xmlns="" xmlns:a16="http://schemas.microsoft.com/office/drawing/2014/main" id="{00000000-0008-0000-0600-000081020000}"/>
            </a:ext>
          </a:extLst>
        </xdr:cNvPr>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119283</xdr:rowOff>
    </xdr:from>
    <xdr:ext cx="534377"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5214111" y="126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106991</xdr:rowOff>
    </xdr:from>
    <xdr:to>
      <xdr:col>76</xdr:col>
      <xdr:colOff>114300</xdr:colOff>
      <xdr:row>75</xdr:row>
      <xdr:rowOff>124079</xdr:rowOff>
    </xdr:to>
    <xdr:cxnSp macro="">
      <xdr:nvCxnSpPr>
        <xdr:cNvPr id="643" name="直線コネクタ 642">
          <a:extLst>
            <a:ext uri="{FF2B5EF4-FFF2-40B4-BE49-F238E27FC236}">
              <a16:creationId xmlns="" xmlns:a16="http://schemas.microsoft.com/office/drawing/2014/main" id="{00000000-0008-0000-0600-000083020000}"/>
            </a:ext>
          </a:extLst>
        </xdr:cNvPr>
        <xdr:cNvCxnSpPr/>
      </xdr:nvCxnSpPr>
      <xdr:spPr>
        <a:xfrm>
          <a:off x="13703300" y="12965741"/>
          <a:ext cx="889000" cy="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4" name="フローチャート: 判断 643">
          <a:extLst>
            <a:ext uri="{FF2B5EF4-FFF2-40B4-BE49-F238E27FC236}">
              <a16:creationId xmlns="" xmlns:a16="http://schemas.microsoft.com/office/drawing/2014/main" id="{00000000-0008-0000-0600-000084020000}"/>
            </a:ext>
          </a:extLst>
        </xdr:cNvPr>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149096</xdr:rowOff>
    </xdr:from>
    <xdr:ext cx="534377"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4325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104457</xdr:rowOff>
    </xdr:from>
    <xdr:to>
      <xdr:col>71</xdr:col>
      <xdr:colOff>177800</xdr:colOff>
      <xdr:row>75</xdr:row>
      <xdr:rowOff>106991</xdr:rowOff>
    </xdr:to>
    <xdr:cxnSp macro="">
      <xdr:nvCxnSpPr>
        <xdr:cNvPr id="646" name="直線コネクタ 645">
          <a:extLst>
            <a:ext uri="{FF2B5EF4-FFF2-40B4-BE49-F238E27FC236}">
              <a16:creationId xmlns="" xmlns:a16="http://schemas.microsoft.com/office/drawing/2014/main" id="{00000000-0008-0000-0600-000086020000}"/>
            </a:ext>
          </a:extLst>
        </xdr:cNvPr>
        <xdr:cNvCxnSpPr/>
      </xdr:nvCxnSpPr>
      <xdr:spPr>
        <a:xfrm>
          <a:off x="12814300" y="12791757"/>
          <a:ext cx="889000" cy="17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7" name="フローチャート: 判断 646">
          <a:extLst>
            <a:ext uri="{FF2B5EF4-FFF2-40B4-BE49-F238E27FC236}">
              <a16:creationId xmlns="" xmlns:a16="http://schemas.microsoft.com/office/drawing/2014/main" id="{00000000-0008-0000-0600-000087020000}"/>
            </a:ext>
          </a:extLst>
        </xdr:cNvPr>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5987</xdr:rowOff>
    </xdr:from>
    <xdr:ext cx="534377"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3436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9" name="フローチャート: 判断 648">
          <a:extLst>
            <a:ext uri="{FF2B5EF4-FFF2-40B4-BE49-F238E27FC236}">
              <a16:creationId xmlns="" xmlns:a16="http://schemas.microsoft.com/office/drawing/2014/main" id="{00000000-0008-0000-0600-000089020000}"/>
            </a:ext>
          </a:extLst>
        </xdr:cNvPr>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106075</xdr:rowOff>
    </xdr:from>
    <xdr:ext cx="534377"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2547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52667</xdr:rowOff>
    </xdr:from>
    <xdr:to>
      <xdr:col>85</xdr:col>
      <xdr:colOff>177800</xdr:colOff>
      <xdr:row>75</xdr:row>
      <xdr:rowOff>154267</xdr:rowOff>
    </xdr:to>
    <xdr:sp macro="" textlink="">
      <xdr:nvSpPr>
        <xdr:cNvPr id="656" name="楕円 655">
          <a:extLst>
            <a:ext uri="{FF2B5EF4-FFF2-40B4-BE49-F238E27FC236}">
              <a16:creationId xmlns="" xmlns:a16="http://schemas.microsoft.com/office/drawing/2014/main" id="{00000000-0008-0000-0600-000090020000}"/>
            </a:ext>
          </a:extLst>
        </xdr:cNvPr>
        <xdr:cNvSpPr/>
      </xdr:nvSpPr>
      <xdr:spPr>
        <a:xfrm>
          <a:off x="16268700" y="129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31094</xdr:rowOff>
    </xdr:from>
    <xdr:ext cx="534377" cy="259045"/>
    <xdr:sp macro="" textlink="">
      <xdr:nvSpPr>
        <xdr:cNvPr id="657" name="公債費該当値テキスト">
          <a:extLst>
            <a:ext uri="{FF2B5EF4-FFF2-40B4-BE49-F238E27FC236}">
              <a16:creationId xmlns="" xmlns:a16="http://schemas.microsoft.com/office/drawing/2014/main" id="{00000000-0008-0000-0600-000091020000}"/>
            </a:ext>
          </a:extLst>
        </xdr:cNvPr>
        <xdr:cNvSpPr txBox="1"/>
      </xdr:nvSpPr>
      <xdr:spPr>
        <a:xfrm>
          <a:off x="16370300" y="12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60401</xdr:rowOff>
    </xdr:from>
    <xdr:to>
      <xdr:col>81</xdr:col>
      <xdr:colOff>101600</xdr:colOff>
      <xdr:row>75</xdr:row>
      <xdr:rowOff>162001</xdr:rowOff>
    </xdr:to>
    <xdr:sp macro="" textlink="">
      <xdr:nvSpPr>
        <xdr:cNvPr id="658" name="楕円 657">
          <a:extLst>
            <a:ext uri="{FF2B5EF4-FFF2-40B4-BE49-F238E27FC236}">
              <a16:creationId xmlns="" xmlns:a16="http://schemas.microsoft.com/office/drawing/2014/main" id="{00000000-0008-0000-0600-000092020000}"/>
            </a:ext>
          </a:extLst>
        </xdr:cNvPr>
        <xdr:cNvSpPr/>
      </xdr:nvSpPr>
      <xdr:spPr>
        <a:xfrm>
          <a:off x="15430500" y="1291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153128</xdr:rowOff>
    </xdr:from>
    <xdr:ext cx="534377" cy="259045"/>
    <xdr:sp macro="" textlink="">
      <xdr:nvSpPr>
        <xdr:cNvPr id="659" name="テキスト ボックス 658">
          <a:extLst>
            <a:ext uri="{FF2B5EF4-FFF2-40B4-BE49-F238E27FC236}">
              <a16:creationId xmlns="" xmlns:a16="http://schemas.microsoft.com/office/drawing/2014/main" id="{00000000-0008-0000-0600-000093020000}"/>
            </a:ext>
          </a:extLst>
        </xdr:cNvPr>
        <xdr:cNvSpPr txBox="1"/>
      </xdr:nvSpPr>
      <xdr:spPr>
        <a:xfrm>
          <a:off x="15214111" y="1301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73279</xdr:rowOff>
    </xdr:from>
    <xdr:to>
      <xdr:col>76</xdr:col>
      <xdr:colOff>165100</xdr:colOff>
      <xdr:row>76</xdr:row>
      <xdr:rowOff>3429</xdr:rowOff>
    </xdr:to>
    <xdr:sp macro="" textlink="">
      <xdr:nvSpPr>
        <xdr:cNvPr id="660" name="楕円 659">
          <a:extLst>
            <a:ext uri="{FF2B5EF4-FFF2-40B4-BE49-F238E27FC236}">
              <a16:creationId xmlns="" xmlns:a16="http://schemas.microsoft.com/office/drawing/2014/main" id="{00000000-0008-0000-0600-000094020000}"/>
            </a:ext>
          </a:extLst>
        </xdr:cNvPr>
        <xdr:cNvSpPr/>
      </xdr:nvSpPr>
      <xdr:spPr>
        <a:xfrm>
          <a:off x="14541500" y="1293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166006</xdr:rowOff>
    </xdr:from>
    <xdr:ext cx="534377" cy="259045"/>
    <xdr:sp macro="" textlink="">
      <xdr:nvSpPr>
        <xdr:cNvPr id="661" name="テキスト ボックス 660">
          <a:extLst>
            <a:ext uri="{FF2B5EF4-FFF2-40B4-BE49-F238E27FC236}">
              <a16:creationId xmlns="" xmlns:a16="http://schemas.microsoft.com/office/drawing/2014/main" id="{00000000-0008-0000-0600-000095020000}"/>
            </a:ext>
          </a:extLst>
        </xdr:cNvPr>
        <xdr:cNvSpPr txBox="1"/>
      </xdr:nvSpPr>
      <xdr:spPr>
        <a:xfrm>
          <a:off x="14325111" y="1302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56191</xdr:rowOff>
    </xdr:from>
    <xdr:to>
      <xdr:col>72</xdr:col>
      <xdr:colOff>38100</xdr:colOff>
      <xdr:row>75</xdr:row>
      <xdr:rowOff>157792</xdr:rowOff>
    </xdr:to>
    <xdr:sp macro="" textlink="">
      <xdr:nvSpPr>
        <xdr:cNvPr id="662" name="楕円 661">
          <a:extLst>
            <a:ext uri="{FF2B5EF4-FFF2-40B4-BE49-F238E27FC236}">
              <a16:creationId xmlns="" xmlns:a16="http://schemas.microsoft.com/office/drawing/2014/main" id="{00000000-0008-0000-0600-000096020000}"/>
            </a:ext>
          </a:extLst>
        </xdr:cNvPr>
        <xdr:cNvSpPr/>
      </xdr:nvSpPr>
      <xdr:spPr>
        <a:xfrm>
          <a:off x="13652500" y="129149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2868</xdr:rowOff>
    </xdr:from>
    <xdr:ext cx="534377" cy="259045"/>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3436111" y="126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53657</xdr:rowOff>
    </xdr:from>
    <xdr:to>
      <xdr:col>67</xdr:col>
      <xdr:colOff>101600</xdr:colOff>
      <xdr:row>74</xdr:row>
      <xdr:rowOff>155257</xdr:rowOff>
    </xdr:to>
    <xdr:sp macro="" textlink="">
      <xdr:nvSpPr>
        <xdr:cNvPr id="664" name="楕円 663">
          <a:extLst>
            <a:ext uri="{FF2B5EF4-FFF2-40B4-BE49-F238E27FC236}">
              <a16:creationId xmlns="" xmlns:a16="http://schemas.microsoft.com/office/drawing/2014/main" id="{00000000-0008-0000-0600-000098020000}"/>
            </a:ext>
          </a:extLst>
        </xdr:cNvPr>
        <xdr:cNvSpPr/>
      </xdr:nvSpPr>
      <xdr:spPr>
        <a:xfrm>
          <a:off x="12763500" y="1274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334</xdr:rowOff>
    </xdr:from>
    <xdr:ext cx="534377" cy="259045"/>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2547111" y="1251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 xmlns:a16="http://schemas.microsoft.com/office/drawing/2014/main" id="{00000000-0008-0000-06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 xmlns:a16="http://schemas.microsoft.com/office/drawing/2014/main" id="{00000000-0008-0000-06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9" name="直線コネクタ 688">
          <a:extLst>
            <a:ext uri="{FF2B5EF4-FFF2-40B4-BE49-F238E27FC236}">
              <a16:creationId xmlns="" xmlns:a16="http://schemas.microsoft.com/office/drawing/2014/main" id="{00000000-0008-0000-0600-0000B1020000}"/>
            </a:ext>
          </a:extLst>
        </xdr:cNvPr>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90" name="積立金最小値テキスト">
          <a:extLst>
            <a:ext uri="{FF2B5EF4-FFF2-40B4-BE49-F238E27FC236}">
              <a16:creationId xmlns="" xmlns:a16="http://schemas.microsoft.com/office/drawing/2014/main" id="{00000000-0008-0000-0600-0000B2020000}"/>
            </a:ext>
          </a:extLst>
        </xdr:cNvPr>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91" name="直線コネクタ 690">
          <a:extLst>
            <a:ext uri="{FF2B5EF4-FFF2-40B4-BE49-F238E27FC236}">
              <a16:creationId xmlns="" xmlns:a16="http://schemas.microsoft.com/office/drawing/2014/main" id="{00000000-0008-0000-0600-0000B3020000}"/>
            </a:ext>
          </a:extLst>
        </xdr:cNvPr>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92" name="積立金最大値テキスト">
          <a:extLst>
            <a:ext uri="{FF2B5EF4-FFF2-40B4-BE49-F238E27FC236}">
              <a16:creationId xmlns="" xmlns:a16="http://schemas.microsoft.com/office/drawing/2014/main" id="{00000000-0008-0000-0600-0000B4020000}"/>
            </a:ext>
          </a:extLst>
        </xdr:cNvPr>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93" name="直線コネクタ 692">
          <a:extLst>
            <a:ext uri="{FF2B5EF4-FFF2-40B4-BE49-F238E27FC236}">
              <a16:creationId xmlns="" xmlns:a16="http://schemas.microsoft.com/office/drawing/2014/main" id="{00000000-0008-0000-0600-0000B5020000}"/>
            </a:ext>
          </a:extLst>
        </xdr:cNvPr>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93275</xdr:rowOff>
    </xdr:from>
    <xdr:to>
      <xdr:col>85</xdr:col>
      <xdr:colOff>127000</xdr:colOff>
      <xdr:row>98</xdr:row>
      <xdr:rowOff>148814</xdr:rowOff>
    </xdr:to>
    <xdr:cxnSp macro="">
      <xdr:nvCxnSpPr>
        <xdr:cNvPr id="694" name="直線コネクタ 693">
          <a:extLst>
            <a:ext uri="{FF2B5EF4-FFF2-40B4-BE49-F238E27FC236}">
              <a16:creationId xmlns="" xmlns:a16="http://schemas.microsoft.com/office/drawing/2014/main" id="{00000000-0008-0000-0600-0000B6020000}"/>
            </a:ext>
          </a:extLst>
        </xdr:cNvPr>
        <xdr:cNvCxnSpPr/>
      </xdr:nvCxnSpPr>
      <xdr:spPr>
        <a:xfrm>
          <a:off x="15481300" y="16895375"/>
          <a:ext cx="838200" cy="5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69657</xdr:rowOff>
    </xdr:from>
    <xdr:ext cx="534377" cy="259045"/>
    <xdr:sp macro="" textlink="">
      <xdr:nvSpPr>
        <xdr:cNvPr id="695" name="積立金平均値テキスト">
          <a:extLst>
            <a:ext uri="{FF2B5EF4-FFF2-40B4-BE49-F238E27FC236}">
              <a16:creationId xmlns="" xmlns:a16="http://schemas.microsoft.com/office/drawing/2014/main" id="{00000000-0008-0000-0600-0000B7020000}"/>
            </a:ext>
          </a:extLst>
        </xdr:cNvPr>
        <xdr:cNvSpPr txBox="1"/>
      </xdr:nvSpPr>
      <xdr:spPr>
        <a:xfrm>
          <a:off x="16370300" y="1670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6" name="フローチャート: 判断 695">
          <a:extLst>
            <a:ext uri="{FF2B5EF4-FFF2-40B4-BE49-F238E27FC236}">
              <a16:creationId xmlns="" xmlns:a16="http://schemas.microsoft.com/office/drawing/2014/main" id="{00000000-0008-0000-0600-0000B8020000}"/>
            </a:ext>
          </a:extLst>
        </xdr:cNvPr>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93275</xdr:rowOff>
    </xdr:from>
    <xdr:to>
      <xdr:col>81</xdr:col>
      <xdr:colOff>50800</xdr:colOff>
      <xdr:row>98</xdr:row>
      <xdr:rowOff>112302</xdr:rowOff>
    </xdr:to>
    <xdr:cxnSp macro="">
      <xdr:nvCxnSpPr>
        <xdr:cNvPr id="697" name="直線コネクタ 696">
          <a:extLst>
            <a:ext uri="{FF2B5EF4-FFF2-40B4-BE49-F238E27FC236}">
              <a16:creationId xmlns="" xmlns:a16="http://schemas.microsoft.com/office/drawing/2014/main" id="{00000000-0008-0000-0600-0000B9020000}"/>
            </a:ext>
          </a:extLst>
        </xdr:cNvPr>
        <xdr:cNvCxnSpPr/>
      </xdr:nvCxnSpPr>
      <xdr:spPr>
        <a:xfrm flipV="1">
          <a:off x="14592300" y="16895375"/>
          <a:ext cx="889000" cy="1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8" name="フローチャート: 判断 697">
          <a:extLst>
            <a:ext uri="{FF2B5EF4-FFF2-40B4-BE49-F238E27FC236}">
              <a16:creationId xmlns="" xmlns:a16="http://schemas.microsoft.com/office/drawing/2014/main" id="{00000000-0008-0000-0600-0000BA020000}"/>
            </a:ext>
          </a:extLst>
        </xdr:cNvPr>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145924</xdr:rowOff>
    </xdr:from>
    <xdr:ext cx="534377"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5214111" y="1694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112302</xdr:rowOff>
    </xdr:from>
    <xdr:to>
      <xdr:col>76</xdr:col>
      <xdr:colOff>114300</xdr:colOff>
      <xdr:row>98</xdr:row>
      <xdr:rowOff>143289</xdr:rowOff>
    </xdr:to>
    <xdr:cxnSp macro="">
      <xdr:nvCxnSpPr>
        <xdr:cNvPr id="700" name="直線コネクタ 699">
          <a:extLst>
            <a:ext uri="{FF2B5EF4-FFF2-40B4-BE49-F238E27FC236}">
              <a16:creationId xmlns="" xmlns:a16="http://schemas.microsoft.com/office/drawing/2014/main" id="{00000000-0008-0000-0600-0000BC020000}"/>
            </a:ext>
          </a:extLst>
        </xdr:cNvPr>
        <xdr:cNvCxnSpPr/>
      </xdr:nvCxnSpPr>
      <xdr:spPr>
        <a:xfrm flipV="1">
          <a:off x="13703300" y="16914402"/>
          <a:ext cx="889000" cy="3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701" name="フローチャート: 判断 700">
          <a:extLst>
            <a:ext uri="{FF2B5EF4-FFF2-40B4-BE49-F238E27FC236}">
              <a16:creationId xmlns="" xmlns:a16="http://schemas.microsoft.com/office/drawing/2014/main" id="{00000000-0008-0000-0600-0000BD020000}"/>
            </a:ext>
          </a:extLst>
        </xdr:cNvPr>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170862</xdr:rowOff>
    </xdr:from>
    <xdr:ext cx="534377"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4325111" y="1663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138782</xdr:rowOff>
    </xdr:from>
    <xdr:to>
      <xdr:col>71</xdr:col>
      <xdr:colOff>177800</xdr:colOff>
      <xdr:row>98</xdr:row>
      <xdr:rowOff>143289</xdr:rowOff>
    </xdr:to>
    <xdr:cxnSp macro="">
      <xdr:nvCxnSpPr>
        <xdr:cNvPr id="703" name="直線コネクタ 702">
          <a:extLst>
            <a:ext uri="{FF2B5EF4-FFF2-40B4-BE49-F238E27FC236}">
              <a16:creationId xmlns="" xmlns:a16="http://schemas.microsoft.com/office/drawing/2014/main" id="{00000000-0008-0000-0600-0000BF020000}"/>
            </a:ext>
          </a:extLst>
        </xdr:cNvPr>
        <xdr:cNvCxnSpPr/>
      </xdr:nvCxnSpPr>
      <xdr:spPr>
        <a:xfrm>
          <a:off x="12814300" y="16940882"/>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4" name="フローチャート: 判断 703">
          <a:extLst>
            <a:ext uri="{FF2B5EF4-FFF2-40B4-BE49-F238E27FC236}">
              <a16:creationId xmlns="" xmlns:a16="http://schemas.microsoft.com/office/drawing/2014/main" id="{00000000-0008-0000-0600-0000C0020000}"/>
            </a:ext>
          </a:extLst>
        </xdr:cNvPr>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22426</xdr:rowOff>
    </xdr:from>
    <xdr:ext cx="534377"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3436111" y="1699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6" name="フローチャート: 判断 705">
          <a:extLst>
            <a:ext uri="{FF2B5EF4-FFF2-40B4-BE49-F238E27FC236}">
              <a16:creationId xmlns="" xmlns:a16="http://schemas.microsoft.com/office/drawing/2014/main" id="{00000000-0008-0000-0600-0000C2020000}"/>
            </a:ext>
          </a:extLst>
        </xdr:cNvPr>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31345</xdr:rowOff>
    </xdr:from>
    <xdr:ext cx="534377"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2547111" y="170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98014</xdr:rowOff>
    </xdr:from>
    <xdr:to>
      <xdr:col>85</xdr:col>
      <xdr:colOff>177800</xdr:colOff>
      <xdr:row>99</xdr:row>
      <xdr:rowOff>28164</xdr:rowOff>
    </xdr:to>
    <xdr:sp macro="" textlink="">
      <xdr:nvSpPr>
        <xdr:cNvPr id="713" name="楕円 712">
          <a:extLst>
            <a:ext uri="{FF2B5EF4-FFF2-40B4-BE49-F238E27FC236}">
              <a16:creationId xmlns="" xmlns:a16="http://schemas.microsoft.com/office/drawing/2014/main" id="{00000000-0008-0000-0600-0000C9020000}"/>
            </a:ext>
          </a:extLst>
        </xdr:cNvPr>
        <xdr:cNvSpPr/>
      </xdr:nvSpPr>
      <xdr:spPr>
        <a:xfrm>
          <a:off x="16268700" y="1690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25208</xdr:rowOff>
    </xdr:from>
    <xdr:ext cx="534377" cy="259045"/>
    <xdr:sp macro="" textlink="">
      <xdr:nvSpPr>
        <xdr:cNvPr id="714" name="積立金該当値テキスト">
          <a:extLst>
            <a:ext uri="{FF2B5EF4-FFF2-40B4-BE49-F238E27FC236}">
              <a16:creationId xmlns="" xmlns:a16="http://schemas.microsoft.com/office/drawing/2014/main" id="{00000000-0008-0000-0600-0000CA020000}"/>
            </a:ext>
          </a:extLst>
        </xdr:cNvPr>
        <xdr:cNvSpPr txBox="1"/>
      </xdr:nvSpPr>
      <xdr:spPr>
        <a:xfrm>
          <a:off x="16370300" y="1682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42475</xdr:rowOff>
    </xdr:from>
    <xdr:to>
      <xdr:col>81</xdr:col>
      <xdr:colOff>101600</xdr:colOff>
      <xdr:row>98</xdr:row>
      <xdr:rowOff>144075</xdr:rowOff>
    </xdr:to>
    <xdr:sp macro="" textlink="">
      <xdr:nvSpPr>
        <xdr:cNvPr id="715" name="楕円 714">
          <a:extLst>
            <a:ext uri="{FF2B5EF4-FFF2-40B4-BE49-F238E27FC236}">
              <a16:creationId xmlns="" xmlns:a16="http://schemas.microsoft.com/office/drawing/2014/main" id="{00000000-0008-0000-0600-0000CB020000}"/>
            </a:ext>
          </a:extLst>
        </xdr:cNvPr>
        <xdr:cNvSpPr/>
      </xdr:nvSpPr>
      <xdr:spPr>
        <a:xfrm>
          <a:off x="15430500" y="1684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160602</xdr:rowOff>
    </xdr:from>
    <xdr:ext cx="534377" cy="259045"/>
    <xdr:sp macro="" textlink="">
      <xdr:nvSpPr>
        <xdr:cNvPr id="716" name="テキスト ボックス 715">
          <a:extLst>
            <a:ext uri="{FF2B5EF4-FFF2-40B4-BE49-F238E27FC236}">
              <a16:creationId xmlns="" xmlns:a16="http://schemas.microsoft.com/office/drawing/2014/main" id="{00000000-0008-0000-0600-0000CC020000}"/>
            </a:ext>
          </a:extLst>
        </xdr:cNvPr>
        <xdr:cNvSpPr txBox="1"/>
      </xdr:nvSpPr>
      <xdr:spPr>
        <a:xfrm>
          <a:off x="15214111" y="1661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61502</xdr:rowOff>
    </xdr:from>
    <xdr:to>
      <xdr:col>76</xdr:col>
      <xdr:colOff>165100</xdr:colOff>
      <xdr:row>98</xdr:row>
      <xdr:rowOff>163102</xdr:rowOff>
    </xdr:to>
    <xdr:sp macro="" textlink="">
      <xdr:nvSpPr>
        <xdr:cNvPr id="717" name="楕円 716">
          <a:extLst>
            <a:ext uri="{FF2B5EF4-FFF2-40B4-BE49-F238E27FC236}">
              <a16:creationId xmlns="" xmlns:a16="http://schemas.microsoft.com/office/drawing/2014/main" id="{00000000-0008-0000-0600-0000CD020000}"/>
            </a:ext>
          </a:extLst>
        </xdr:cNvPr>
        <xdr:cNvSpPr/>
      </xdr:nvSpPr>
      <xdr:spPr>
        <a:xfrm>
          <a:off x="14541500" y="168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154229</xdr:rowOff>
    </xdr:from>
    <xdr:ext cx="534377" cy="259045"/>
    <xdr:sp macro="" textlink="">
      <xdr:nvSpPr>
        <xdr:cNvPr id="718" name="テキスト ボックス 717">
          <a:extLst>
            <a:ext uri="{FF2B5EF4-FFF2-40B4-BE49-F238E27FC236}">
              <a16:creationId xmlns="" xmlns:a16="http://schemas.microsoft.com/office/drawing/2014/main" id="{00000000-0008-0000-0600-0000CE020000}"/>
            </a:ext>
          </a:extLst>
        </xdr:cNvPr>
        <xdr:cNvSpPr txBox="1"/>
      </xdr:nvSpPr>
      <xdr:spPr>
        <a:xfrm>
          <a:off x="14325111" y="1695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92489</xdr:rowOff>
    </xdr:from>
    <xdr:to>
      <xdr:col>72</xdr:col>
      <xdr:colOff>38100</xdr:colOff>
      <xdr:row>99</xdr:row>
      <xdr:rowOff>22639</xdr:rowOff>
    </xdr:to>
    <xdr:sp macro="" textlink="">
      <xdr:nvSpPr>
        <xdr:cNvPr id="719" name="楕円 718">
          <a:extLst>
            <a:ext uri="{FF2B5EF4-FFF2-40B4-BE49-F238E27FC236}">
              <a16:creationId xmlns="" xmlns:a16="http://schemas.microsoft.com/office/drawing/2014/main" id="{00000000-0008-0000-0600-0000CF020000}"/>
            </a:ext>
          </a:extLst>
        </xdr:cNvPr>
        <xdr:cNvSpPr/>
      </xdr:nvSpPr>
      <xdr:spPr>
        <a:xfrm>
          <a:off x="13652500" y="1689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39166</xdr:rowOff>
    </xdr:from>
    <xdr:ext cx="534377" cy="259045"/>
    <xdr:sp macro="" textlink="">
      <xdr:nvSpPr>
        <xdr:cNvPr id="720" name="テキスト ボックス 719">
          <a:extLst>
            <a:ext uri="{FF2B5EF4-FFF2-40B4-BE49-F238E27FC236}">
              <a16:creationId xmlns="" xmlns:a16="http://schemas.microsoft.com/office/drawing/2014/main" id="{00000000-0008-0000-0600-0000D0020000}"/>
            </a:ext>
          </a:extLst>
        </xdr:cNvPr>
        <xdr:cNvSpPr txBox="1"/>
      </xdr:nvSpPr>
      <xdr:spPr>
        <a:xfrm>
          <a:off x="13436111" y="166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87982</xdr:rowOff>
    </xdr:from>
    <xdr:to>
      <xdr:col>67</xdr:col>
      <xdr:colOff>101600</xdr:colOff>
      <xdr:row>99</xdr:row>
      <xdr:rowOff>18132</xdr:rowOff>
    </xdr:to>
    <xdr:sp macro="" textlink="">
      <xdr:nvSpPr>
        <xdr:cNvPr id="721" name="楕円 720">
          <a:extLst>
            <a:ext uri="{FF2B5EF4-FFF2-40B4-BE49-F238E27FC236}">
              <a16:creationId xmlns="" xmlns:a16="http://schemas.microsoft.com/office/drawing/2014/main" id="{00000000-0008-0000-0600-0000D1020000}"/>
            </a:ext>
          </a:extLst>
        </xdr:cNvPr>
        <xdr:cNvSpPr/>
      </xdr:nvSpPr>
      <xdr:spPr>
        <a:xfrm>
          <a:off x="12763500" y="1689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34659</xdr:rowOff>
    </xdr:from>
    <xdr:ext cx="534377"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2547111" y="1666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6" name="直線コネクタ 745">
          <a:extLst>
            <a:ext uri="{FF2B5EF4-FFF2-40B4-BE49-F238E27FC236}">
              <a16:creationId xmlns="" xmlns:a16="http://schemas.microsoft.com/office/drawing/2014/main" id="{00000000-0008-0000-0600-0000EA020000}"/>
            </a:ext>
          </a:extLst>
        </xdr:cNvPr>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9" name="投資及び出資金最大値テキスト">
          <a:extLst>
            <a:ext uri="{FF2B5EF4-FFF2-40B4-BE49-F238E27FC236}">
              <a16:creationId xmlns="" xmlns:a16="http://schemas.microsoft.com/office/drawing/2014/main" id="{00000000-0008-0000-0600-0000ED020000}"/>
            </a:ext>
          </a:extLst>
        </xdr:cNvPr>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50" name="直線コネクタ 749">
          <a:extLst>
            <a:ext uri="{FF2B5EF4-FFF2-40B4-BE49-F238E27FC236}">
              <a16:creationId xmlns="" xmlns:a16="http://schemas.microsoft.com/office/drawing/2014/main" id="{00000000-0008-0000-0600-0000EE020000}"/>
            </a:ext>
          </a:extLst>
        </xdr:cNvPr>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146748</xdr:rowOff>
    </xdr:from>
    <xdr:to>
      <xdr:col>116</xdr:col>
      <xdr:colOff>63500</xdr:colOff>
      <xdr:row>39</xdr:row>
      <xdr:rowOff>22161</xdr:rowOff>
    </xdr:to>
    <xdr:cxnSp macro="">
      <xdr:nvCxnSpPr>
        <xdr:cNvPr id="751" name="直線コネクタ 750">
          <a:extLst>
            <a:ext uri="{FF2B5EF4-FFF2-40B4-BE49-F238E27FC236}">
              <a16:creationId xmlns="" xmlns:a16="http://schemas.microsoft.com/office/drawing/2014/main" id="{00000000-0008-0000-0600-0000EF020000}"/>
            </a:ext>
          </a:extLst>
        </xdr:cNvPr>
        <xdr:cNvCxnSpPr/>
      </xdr:nvCxnSpPr>
      <xdr:spPr>
        <a:xfrm>
          <a:off x="21323300" y="6661848"/>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7574</xdr:rowOff>
    </xdr:from>
    <xdr:ext cx="469744" cy="259045"/>
    <xdr:sp macro="" textlink="">
      <xdr:nvSpPr>
        <xdr:cNvPr id="752" name="投資及び出資金平均値テキスト">
          <a:extLst>
            <a:ext uri="{FF2B5EF4-FFF2-40B4-BE49-F238E27FC236}">
              <a16:creationId xmlns="" xmlns:a16="http://schemas.microsoft.com/office/drawing/2014/main" id="{00000000-0008-0000-0600-0000F0020000}"/>
            </a:ext>
          </a:extLst>
        </xdr:cNvPr>
        <xdr:cNvSpPr txBox="1"/>
      </xdr:nvSpPr>
      <xdr:spPr>
        <a:xfrm>
          <a:off x="22212300" y="6179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53" name="フローチャート: 判断 752">
          <a:extLst>
            <a:ext uri="{FF2B5EF4-FFF2-40B4-BE49-F238E27FC236}">
              <a16:creationId xmlns="" xmlns:a16="http://schemas.microsoft.com/office/drawing/2014/main" id="{00000000-0008-0000-0600-0000F1020000}"/>
            </a:ext>
          </a:extLst>
        </xdr:cNvPr>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146748</xdr:rowOff>
    </xdr:from>
    <xdr:to>
      <xdr:col>111</xdr:col>
      <xdr:colOff>177800</xdr:colOff>
      <xdr:row>39</xdr:row>
      <xdr:rowOff>31115</xdr:rowOff>
    </xdr:to>
    <xdr:cxnSp macro="">
      <xdr:nvCxnSpPr>
        <xdr:cNvPr id="754" name="直線コネクタ 753">
          <a:extLst>
            <a:ext uri="{FF2B5EF4-FFF2-40B4-BE49-F238E27FC236}">
              <a16:creationId xmlns="" xmlns:a16="http://schemas.microsoft.com/office/drawing/2014/main" id="{00000000-0008-0000-0600-0000F2020000}"/>
            </a:ext>
          </a:extLst>
        </xdr:cNvPr>
        <xdr:cNvCxnSpPr/>
      </xdr:nvCxnSpPr>
      <xdr:spPr>
        <a:xfrm flipV="1">
          <a:off x="20434300" y="6661848"/>
          <a:ext cx="889000" cy="5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5" name="フローチャート: 判断 754">
          <a:extLst>
            <a:ext uri="{FF2B5EF4-FFF2-40B4-BE49-F238E27FC236}">
              <a16:creationId xmlns="" xmlns:a16="http://schemas.microsoft.com/office/drawing/2014/main" id="{00000000-0008-0000-0600-0000F3020000}"/>
            </a:ext>
          </a:extLst>
        </xdr:cNvPr>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114444</xdr:rowOff>
    </xdr:from>
    <xdr:ext cx="469744"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21088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31115</xdr:rowOff>
    </xdr:from>
    <xdr:to>
      <xdr:col>107</xdr:col>
      <xdr:colOff>50800</xdr:colOff>
      <xdr:row>39</xdr:row>
      <xdr:rowOff>40640</xdr:rowOff>
    </xdr:to>
    <xdr:cxnSp macro="">
      <xdr:nvCxnSpPr>
        <xdr:cNvPr id="757" name="直線コネクタ 756">
          <a:extLst>
            <a:ext uri="{FF2B5EF4-FFF2-40B4-BE49-F238E27FC236}">
              <a16:creationId xmlns="" xmlns:a16="http://schemas.microsoft.com/office/drawing/2014/main" id="{00000000-0008-0000-0600-0000F5020000}"/>
            </a:ext>
          </a:extLst>
        </xdr:cNvPr>
        <xdr:cNvCxnSpPr/>
      </xdr:nvCxnSpPr>
      <xdr:spPr>
        <a:xfrm flipV="1">
          <a:off x="19545300" y="67176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8" name="フローチャート: 判断 757">
          <a:extLst>
            <a:ext uri="{FF2B5EF4-FFF2-40B4-BE49-F238E27FC236}">
              <a16:creationId xmlns="" xmlns:a16="http://schemas.microsoft.com/office/drawing/2014/main" id="{00000000-0008-0000-0600-0000F6020000}"/>
            </a:ext>
          </a:extLst>
        </xdr:cNvPr>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93680</xdr:rowOff>
    </xdr:from>
    <xdr:ext cx="469744"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20199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40069</xdr:rowOff>
    </xdr:from>
    <xdr:to>
      <xdr:col>102</xdr:col>
      <xdr:colOff>114300</xdr:colOff>
      <xdr:row>39</xdr:row>
      <xdr:rowOff>40640</xdr:rowOff>
    </xdr:to>
    <xdr:cxnSp macro="">
      <xdr:nvCxnSpPr>
        <xdr:cNvPr id="760" name="直線コネクタ 759">
          <a:extLst>
            <a:ext uri="{FF2B5EF4-FFF2-40B4-BE49-F238E27FC236}">
              <a16:creationId xmlns="" xmlns:a16="http://schemas.microsoft.com/office/drawing/2014/main" id="{00000000-0008-0000-0600-0000F8020000}"/>
            </a:ext>
          </a:extLst>
        </xdr:cNvPr>
        <xdr:cNvCxnSpPr/>
      </xdr:nvCxnSpPr>
      <xdr:spPr>
        <a:xfrm>
          <a:off x="18656300" y="672661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macro="" textlink="">
      <xdr:nvSpPr>
        <xdr:cNvPr id="761" name="フローチャート: 判断 760">
          <a:extLst>
            <a:ext uri="{FF2B5EF4-FFF2-40B4-BE49-F238E27FC236}">
              <a16:creationId xmlns="" xmlns:a16="http://schemas.microsoft.com/office/drawing/2014/main" id="{00000000-0008-0000-0600-0000F9020000}"/>
            </a:ext>
          </a:extLst>
        </xdr:cNvPr>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20147</xdr:rowOff>
    </xdr:from>
    <xdr:ext cx="469744"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19310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63" name="フローチャート: 判断 762">
          <a:extLst>
            <a:ext uri="{FF2B5EF4-FFF2-40B4-BE49-F238E27FC236}">
              <a16:creationId xmlns="" xmlns:a16="http://schemas.microsoft.com/office/drawing/2014/main" id="{00000000-0008-0000-0600-0000FB020000}"/>
            </a:ext>
          </a:extLst>
        </xdr:cNvPr>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34815</xdr:rowOff>
    </xdr:from>
    <xdr:ext cx="469744"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18421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142811</xdr:rowOff>
    </xdr:from>
    <xdr:to>
      <xdr:col>116</xdr:col>
      <xdr:colOff>114300</xdr:colOff>
      <xdr:row>39</xdr:row>
      <xdr:rowOff>72961</xdr:rowOff>
    </xdr:to>
    <xdr:sp macro="" textlink="">
      <xdr:nvSpPr>
        <xdr:cNvPr id="770" name="楕円 769">
          <a:extLst>
            <a:ext uri="{FF2B5EF4-FFF2-40B4-BE49-F238E27FC236}">
              <a16:creationId xmlns="" xmlns:a16="http://schemas.microsoft.com/office/drawing/2014/main" id="{00000000-0008-0000-0600-000002030000}"/>
            </a:ext>
          </a:extLst>
        </xdr:cNvPr>
        <xdr:cNvSpPr/>
      </xdr:nvSpPr>
      <xdr:spPr>
        <a:xfrm>
          <a:off x="22110700" y="66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57738</xdr:rowOff>
    </xdr:from>
    <xdr:ext cx="378565" cy="259045"/>
    <xdr:sp macro="" textlink="">
      <xdr:nvSpPr>
        <xdr:cNvPr id="771" name="投資及び出資金該当値テキスト">
          <a:extLst>
            <a:ext uri="{FF2B5EF4-FFF2-40B4-BE49-F238E27FC236}">
              <a16:creationId xmlns="" xmlns:a16="http://schemas.microsoft.com/office/drawing/2014/main" id="{00000000-0008-0000-0600-000003030000}"/>
            </a:ext>
          </a:extLst>
        </xdr:cNvPr>
        <xdr:cNvSpPr txBox="1"/>
      </xdr:nvSpPr>
      <xdr:spPr>
        <a:xfrm>
          <a:off x="22212300" y="6572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95948</xdr:rowOff>
    </xdr:from>
    <xdr:to>
      <xdr:col>112</xdr:col>
      <xdr:colOff>38100</xdr:colOff>
      <xdr:row>39</xdr:row>
      <xdr:rowOff>26098</xdr:rowOff>
    </xdr:to>
    <xdr:sp macro="" textlink="">
      <xdr:nvSpPr>
        <xdr:cNvPr id="772" name="楕円 771">
          <a:extLst>
            <a:ext uri="{FF2B5EF4-FFF2-40B4-BE49-F238E27FC236}">
              <a16:creationId xmlns="" xmlns:a16="http://schemas.microsoft.com/office/drawing/2014/main" id="{00000000-0008-0000-0600-000004030000}"/>
            </a:ext>
          </a:extLst>
        </xdr:cNvPr>
        <xdr:cNvSpPr/>
      </xdr:nvSpPr>
      <xdr:spPr>
        <a:xfrm>
          <a:off x="21272500" y="66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17225</xdr:rowOff>
    </xdr:from>
    <xdr:ext cx="378565" cy="259045"/>
    <xdr:sp macro="" textlink="">
      <xdr:nvSpPr>
        <xdr:cNvPr id="773" name="テキスト ボックス 772">
          <a:extLst>
            <a:ext uri="{FF2B5EF4-FFF2-40B4-BE49-F238E27FC236}">
              <a16:creationId xmlns="" xmlns:a16="http://schemas.microsoft.com/office/drawing/2014/main" id="{00000000-0008-0000-0600-000005030000}"/>
            </a:ext>
          </a:extLst>
        </xdr:cNvPr>
        <xdr:cNvSpPr txBox="1"/>
      </xdr:nvSpPr>
      <xdr:spPr>
        <a:xfrm>
          <a:off x="21134017" y="6703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151765</xdr:rowOff>
    </xdr:from>
    <xdr:to>
      <xdr:col>107</xdr:col>
      <xdr:colOff>101600</xdr:colOff>
      <xdr:row>39</xdr:row>
      <xdr:rowOff>81915</xdr:rowOff>
    </xdr:to>
    <xdr:sp macro="" textlink="">
      <xdr:nvSpPr>
        <xdr:cNvPr id="774" name="楕円 773">
          <a:extLst>
            <a:ext uri="{FF2B5EF4-FFF2-40B4-BE49-F238E27FC236}">
              <a16:creationId xmlns="" xmlns:a16="http://schemas.microsoft.com/office/drawing/2014/main" id="{00000000-0008-0000-0600-000006030000}"/>
            </a:ext>
          </a:extLst>
        </xdr:cNvPr>
        <xdr:cNvSpPr/>
      </xdr:nvSpPr>
      <xdr:spPr>
        <a:xfrm>
          <a:off x="20383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73042</xdr:rowOff>
    </xdr:from>
    <xdr:ext cx="313932" cy="259045"/>
    <xdr:sp macro="" textlink="">
      <xdr:nvSpPr>
        <xdr:cNvPr id="775" name="テキスト ボックス 774">
          <a:extLst>
            <a:ext uri="{FF2B5EF4-FFF2-40B4-BE49-F238E27FC236}">
              <a16:creationId xmlns="" xmlns:a16="http://schemas.microsoft.com/office/drawing/2014/main" id="{00000000-0008-0000-0600-000007030000}"/>
            </a:ext>
          </a:extLst>
        </xdr:cNvPr>
        <xdr:cNvSpPr txBox="1"/>
      </xdr:nvSpPr>
      <xdr:spPr>
        <a:xfrm>
          <a:off x="20277333" y="6759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161290</xdr:rowOff>
    </xdr:from>
    <xdr:to>
      <xdr:col>102</xdr:col>
      <xdr:colOff>165100</xdr:colOff>
      <xdr:row>39</xdr:row>
      <xdr:rowOff>91440</xdr:rowOff>
    </xdr:to>
    <xdr:sp macro="" textlink="">
      <xdr:nvSpPr>
        <xdr:cNvPr id="776" name="楕円 775">
          <a:extLst>
            <a:ext uri="{FF2B5EF4-FFF2-40B4-BE49-F238E27FC236}">
              <a16:creationId xmlns="" xmlns:a16="http://schemas.microsoft.com/office/drawing/2014/main" id="{00000000-0008-0000-0600-000008030000}"/>
            </a:ext>
          </a:extLst>
        </xdr:cNvPr>
        <xdr:cNvSpPr/>
      </xdr:nvSpPr>
      <xdr:spPr>
        <a:xfrm>
          <a:off x="19494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82567</xdr:rowOff>
    </xdr:from>
    <xdr:ext cx="313932" cy="259045"/>
    <xdr:sp macro="" textlink="">
      <xdr:nvSpPr>
        <xdr:cNvPr id="777" name="テキスト ボックス 776">
          <a:extLst>
            <a:ext uri="{FF2B5EF4-FFF2-40B4-BE49-F238E27FC236}">
              <a16:creationId xmlns="" xmlns:a16="http://schemas.microsoft.com/office/drawing/2014/main" id="{00000000-0008-0000-0600-000009030000}"/>
            </a:ext>
          </a:extLst>
        </xdr:cNvPr>
        <xdr:cNvSpPr txBox="1"/>
      </xdr:nvSpPr>
      <xdr:spPr>
        <a:xfrm>
          <a:off x="19388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160719</xdr:rowOff>
    </xdr:from>
    <xdr:to>
      <xdr:col>98</xdr:col>
      <xdr:colOff>38100</xdr:colOff>
      <xdr:row>39</xdr:row>
      <xdr:rowOff>90869</xdr:rowOff>
    </xdr:to>
    <xdr:sp macro="" textlink="">
      <xdr:nvSpPr>
        <xdr:cNvPr id="778" name="楕円 777">
          <a:extLst>
            <a:ext uri="{FF2B5EF4-FFF2-40B4-BE49-F238E27FC236}">
              <a16:creationId xmlns="" xmlns:a16="http://schemas.microsoft.com/office/drawing/2014/main" id="{00000000-0008-0000-0600-00000A030000}"/>
            </a:ext>
          </a:extLst>
        </xdr:cNvPr>
        <xdr:cNvSpPr/>
      </xdr:nvSpPr>
      <xdr:spPr>
        <a:xfrm>
          <a:off x="18605500" y="667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81996</xdr:rowOff>
    </xdr:from>
    <xdr:ext cx="313932" cy="259045"/>
    <xdr:sp macro="" textlink="">
      <xdr:nvSpPr>
        <xdr:cNvPr id="779" name="テキスト ボックス 778">
          <a:extLst>
            <a:ext uri="{FF2B5EF4-FFF2-40B4-BE49-F238E27FC236}">
              <a16:creationId xmlns="" xmlns:a16="http://schemas.microsoft.com/office/drawing/2014/main" id="{00000000-0008-0000-0600-00000B030000}"/>
            </a:ext>
          </a:extLst>
        </xdr:cNvPr>
        <xdr:cNvSpPr txBox="1"/>
      </xdr:nvSpPr>
      <xdr:spPr>
        <a:xfrm>
          <a:off x="18499333" y="6768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1" name="テキスト ボックス 790">
          <a:extLst>
            <a:ext uri="{FF2B5EF4-FFF2-40B4-BE49-F238E27FC236}">
              <a16:creationId xmlns="" xmlns:a16="http://schemas.microsoft.com/office/drawing/2014/main" id="{00000000-0008-0000-0600-000017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3" name="テキスト ボックス 792">
          <a:extLst>
            <a:ext uri="{FF2B5EF4-FFF2-40B4-BE49-F238E27FC236}">
              <a16:creationId xmlns="" xmlns:a16="http://schemas.microsoft.com/office/drawing/2014/main" id="{00000000-0008-0000-0600-000019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5" name="テキスト ボックス 794">
          <a:extLst>
            <a:ext uri="{FF2B5EF4-FFF2-40B4-BE49-F238E27FC236}">
              <a16:creationId xmlns="" xmlns:a16="http://schemas.microsoft.com/office/drawing/2014/main" id="{00000000-0008-0000-0600-00001B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0" name="直線コネクタ 799">
          <a:extLst>
            <a:ext uri="{FF2B5EF4-FFF2-40B4-BE49-F238E27FC236}">
              <a16:creationId xmlns="" xmlns:a16="http://schemas.microsoft.com/office/drawing/2014/main" id="{00000000-0008-0000-0600-00002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5" name="直線コネクタ 804">
          <a:extLst>
            <a:ext uri="{FF2B5EF4-FFF2-40B4-BE49-F238E27FC236}">
              <a16:creationId xmlns="" xmlns:a16="http://schemas.microsoft.com/office/drawing/2014/main" id="{00000000-0008-0000-0600-000025030000}"/>
            </a:ext>
          </a:extLst>
        </xdr:cNvPr>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6" name="貸付金最小値テキスト">
          <a:extLst>
            <a:ext uri="{FF2B5EF4-FFF2-40B4-BE49-F238E27FC236}">
              <a16:creationId xmlns="" xmlns:a16="http://schemas.microsoft.com/office/drawing/2014/main" id="{00000000-0008-0000-0600-000026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7" name="直線コネクタ 806">
          <a:extLst>
            <a:ext uri="{FF2B5EF4-FFF2-40B4-BE49-F238E27FC236}">
              <a16:creationId xmlns="" xmlns:a16="http://schemas.microsoft.com/office/drawing/2014/main" id="{00000000-0008-0000-0600-000027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8" name="貸付金最大値テキスト">
          <a:extLst>
            <a:ext uri="{FF2B5EF4-FFF2-40B4-BE49-F238E27FC236}">
              <a16:creationId xmlns="" xmlns:a16="http://schemas.microsoft.com/office/drawing/2014/main" id="{00000000-0008-0000-0600-000028030000}"/>
            </a:ext>
          </a:extLst>
        </xdr:cNvPr>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9" name="直線コネクタ 808">
          <a:extLst>
            <a:ext uri="{FF2B5EF4-FFF2-40B4-BE49-F238E27FC236}">
              <a16:creationId xmlns="" xmlns:a16="http://schemas.microsoft.com/office/drawing/2014/main" id="{00000000-0008-0000-0600-000029030000}"/>
            </a:ext>
          </a:extLst>
        </xdr:cNvPr>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80232</xdr:rowOff>
    </xdr:from>
    <xdr:to>
      <xdr:col>116</xdr:col>
      <xdr:colOff>63500</xdr:colOff>
      <xdr:row>59</xdr:row>
      <xdr:rowOff>81145</xdr:rowOff>
    </xdr:to>
    <xdr:cxnSp macro="">
      <xdr:nvCxnSpPr>
        <xdr:cNvPr id="810" name="直線コネクタ 809">
          <a:extLst>
            <a:ext uri="{FF2B5EF4-FFF2-40B4-BE49-F238E27FC236}">
              <a16:creationId xmlns="" xmlns:a16="http://schemas.microsoft.com/office/drawing/2014/main" id="{00000000-0008-0000-0600-00002A030000}"/>
            </a:ext>
          </a:extLst>
        </xdr:cNvPr>
        <xdr:cNvCxnSpPr/>
      </xdr:nvCxnSpPr>
      <xdr:spPr>
        <a:xfrm flipV="1">
          <a:off x="21323300" y="10195782"/>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133690</xdr:rowOff>
    </xdr:from>
    <xdr:ext cx="469744" cy="259045"/>
    <xdr:sp macro="" textlink="">
      <xdr:nvSpPr>
        <xdr:cNvPr id="811" name="貸付金平均値テキスト">
          <a:extLst>
            <a:ext uri="{FF2B5EF4-FFF2-40B4-BE49-F238E27FC236}">
              <a16:creationId xmlns="" xmlns:a16="http://schemas.microsoft.com/office/drawing/2014/main" id="{00000000-0008-0000-0600-00002B030000}"/>
            </a:ext>
          </a:extLst>
        </xdr:cNvPr>
        <xdr:cNvSpPr txBox="1"/>
      </xdr:nvSpPr>
      <xdr:spPr>
        <a:xfrm>
          <a:off x="22212300" y="990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12" name="フローチャート: 判断 811">
          <a:extLst>
            <a:ext uri="{FF2B5EF4-FFF2-40B4-BE49-F238E27FC236}">
              <a16:creationId xmlns="" xmlns:a16="http://schemas.microsoft.com/office/drawing/2014/main" id="{00000000-0008-0000-0600-00002C030000}"/>
            </a:ext>
          </a:extLst>
        </xdr:cNvPr>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81145</xdr:rowOff>
    </xdr:from>
    <xdr:to>
      <xdr:col>111</xdr:col>
      <xdr:colOff>177800</xdr:colOff>
      <xdr:row>59</xdr:row>
      <xdr:rowOff>81440</xdr:rowOff>
    </xdr:to>
    <xdr:cxnSp macro="">
      <xdr:nvCxnSpPr>
        <xdr:cNvPr id="813" name="直線コネクタ 812">
          <a:extLst>
            <a:ext uri="{FF2B5EF4-FFF2-40B4-BE49-F238E27FC236}">
              <a16:creationId xmlns="" xmlns:a16="http://schemas.microsoft.com/office/drawing/2014/main" id="{00000000-0008-0000-0600-00002D030000}"/>
            </a:ext>
          </a:extLst>
        </xdr:cNvPr>
        <xdr:cNvCxnSpPr/>
      </xdr:nvCxnSpPr>
      <xdr:spPr>
        <a:xfrm flipV="1">
          <a:off x="20434300" y="10196695"/>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4" name="フローチャート: 判断 813">
          <a:extLst>
            <a:ext uri="{FF2B5EF4-FFF2-40B4-BE49-F238E27FC236}">
              <a16:creationId xmlns="" xmlns:a16="http://schemas.microsoft.com/office/drawing/2014/main" id="{00000000-0008-0000-0600-00002E030000}"/>
            </a:ext>
          </a:extLst>
        </xdr:cNvPr>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82473</xdr:rowOff>
    </xdr:from>
    <xdr:ext cx="469744"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21088428" y="98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70630</xdr:rowOff>
    </xdr:from>
    <xdr:to>
      <xdr:col>107</xdr:col>
      <xdr:colOff>50800</xdr:colOff>
      <xdr:row>59</xdr:row>
      <xdr:rowOff>81440</xdr:rowOff>
    </xdr:to>
    <xdr:cxnSp macro="">
      <xdr:nvCxnSpPr>
        <xdr:cNvPr id="816" name="直線コネクタ 815">
          <a:extLst>
            <a:ext uri="{FF2B5EF4-FFF2-40B4-BE49-F238E27FC236}">
              <a16:creationId xmlns="" xmlns:a16="http://schemas.microsoft.com/office/drawing/2014/main" id="{00000000-0008-0000-0600-000030030000}"/>
            </a:ext>
          </a:extLst>
        </xdr:cNvPr>
        <xdr:cNvCxnSpPr/>
      </xdr:nvCxnSpPr>
      <xdr:spPr>
        <a:xfrm>
          <a:off x="19545300" y="10186180"/>
          <a:ext cx="889000" cy="1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7" name="フローチャート: 判断 816">
          <a:extLst>
            <a:ext uri="{FF2B5EF4-FFF2-40B4-BE49-F238E27FC236}">
              <a16:creationId xmlns="" xmlns:a16="http://schemas.microsoft.com/office/drawing/2014/main" id="{00000000-0008-0000-0600-000031030000}"/>
            </a:ext>
          </a:extLst>
        </xdr:cNvPr>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79011</xdr:rowOff>
    </xdr:from>
    <xdr:ext cx="469744"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20199428" y="98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66973</xdr:rowOff>
    </xdr:from>
    <xdr:to>
      <xdr:col>102</xdr:col>
      <xdr:colOff>114300</xdr:colOff>
      <xdr:row>59</xdr:row>
      <xdr:rowOff>70630</xdr:rowOff>
    </xdr:to>
    <xdr:cxnSp macro="">
      <xdr:nvCxnSpPr>
        <xdr:cNvPr id="819" name="直線コネクタ 818">
          <a:extLst>
            <a:ext uri="{FF2B5EF4-FFF2-40B4-BE49-F238E27FC236}">
              <a16:creationId xmlns="" xmlns:a16="http://schemas.microsoft.com/office/drawing/2014/main" id="{00000000-0008-0000-0600-000033030000}"/>
            </a:ext>
          </a:extLst>
        </xdr:cNvPr>
        <xdr:cNvCxnSpPr/>
      </xdr:nvCxnSpPr>
      <xdr:spPr>
        <a:xfrm>
          <a:off x="18656300" y="1018252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20" name="フローチャート: 判断 819">
          <a:extLst>
            <a:ext uri="{FF2B5EF4-FFF2-40B4-BE49-F238E27FC236}">
              <a16:creationId xmlns="" xmlns:a16="http://schemas.microsoft.com/office/drawing/2014/main" id="{00000000-0008-0000-0600-000034030000}"/>
            </a:ext>
          </a:extLst>
        </xdr:cNvPr>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78913</xdr:rowOff>
    </xdr:from>
    <xdr:ext cx="469744" cy="259045"/>
    <xdr:sp macro="" textlink="">
      <xdr:nvSpPr>
        <xdr:cNvPr id="821" name="テキスト ボックス 820">
          <a:extLst>
            <a:ext uri="{FF2B5EF4-FFF2-40B4-BE49-F238E27FC236}">
              <a16:creationId xmlns="" xmlns:a16="http://schemas.microsoft.com/office/drawing/2014/main" id="{00000000-0008-0000-0600-000035030000}"/>
            </a:ext>
          </a:extLst>
        </xdr:cNvPr>
        <xdr:cNvSpPr txBox="1"/>
      </xdr:nvSpPr>
      <xdr:spPr>
        <a:xfrm>
          <a:off x="19310428" y="985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22" name="フローチャート: 判断 821">
          <a:extLst>
            <a:ext uri="{FF2B5EF4-FFF2-40B4-BE49-F238E27FC236}">
              <a16:creationId xmlns="" xmlns:a16="http://schemas.microsoft.com/office/drawing/2014/main" id="{00000000-0008-0000-0600-000036030000}"/>
            </a:ext>
          </a:extLst>
        </xdr:cNvPr>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96352</xdr:rowOff>
    </xdr:from>
    <xdr:ext cx="469744"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18421428" y="98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29432</xdr:rowOff>
    </xdr:from>
    <xdr:to>
      <xdr:col>116</xdr:col>
      <xdr:colOff>114300</xdr:colOff>
      <xdr:row>59</xdr:row>
      <xdr:rowOff>131032</xdr:rowOff>
    </xdr:to>
    <xdr:sp macro="" textlink="">
      <xdr:nvSpPr>
        <xdr:cNvPr id="829" name="楕円 828">
          <a:extLst>
            <a:ext uri="{FF2B5EF4-FFF2-40B4-BE49-F238E27FC236}">
              <a16:creationId xmlns="" xmlns:a16="http://schemas.microsoft.com/office/drawing/2014/main" id="{00000000-0008-0000-0600-00003D030000}"/>
            </a:ext>
          </a:extLst>
        </xdr:cNvPr>
        <xdr:cNvSpPr/>
      </xdr:nvSpPr>
      <xdr:spPr>
        <a:xfrm>
          <a:off x="22110700" y="101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115809</xdr:rowOff>
    </xdr:from>
    <xdr:ext cx="378565" cy="259045"/>
    <xdr:sp macro="" textlink="">
      <xdr:nvSpPr>
        <xdr:cNvPr id="830" name="貸付金該当値テキスト">
          <a:extLst>
            <a:ext uri="{FF2B5EF4-FFF2-40B4-BE49-F238E27FC236}">
              <a16:creationId xmlns="" xmlns:a16="http://schemas.microsoft.com/office/drawing/2014/main" id="{00000000-0008-0000-0600-00003E030000}"/>
            </a:ext>
          </a:extLst>
        </xdr:cNvPr>
        <xdr:cNvSpPr txBox="1"/>
      </xdr:nvSpPr>
      <xdr:spPr>
        <a:xfrm>
          <a:off x="22212300" y="10059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30345</xdr:rowOff>
    </xdr:from>
    <xdr:to>
      <xdr:col>112</xdr:col>
      <xdr:colOff>38100</xdr:colOff>
      <xdr:row>59</xdr:row>
      <xdr:rowOff>131945</xdr:rowOff>
    </xdr:to>
    <xdr:sp macro="" textlink="">
      <xdr:nvSpPr>
        <xdr:cNvPr id="831" name="楕円 830">
          <a:extLst>
            <a:ext uri="{FF2B5EF4-FFF2-40B4-BE49-F238E27FC236}">
              <a16:creationId xmlns="" xmlns:a16="http://schemas.microsoft.com/office/drawing/2014/main" id="{00000000-0008-0000-0600-00003F030000}"/>
            </a:ext>
          </a:extLst>
        </xdr:cNvPr>
        <xdr:cNvSpPr/>
      </xdr:nvSpPr>
      <xdr:spPr>
        <a:xfrm>
          <a:off x="21272500" y="1014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123072</xdr:rowOff>
    </xdr:from>
    <xdr:ext cx="378565"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21134017" y="10238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30640</xdr:rowOff>
    </xdr:from>
    <xdr:to>
      <xdr:col>107</xdr:col>
      <xdr:colOff>101600</xdr:colOff>
      <xdr:row>59</xdr:row>
      <xdr:rowOff>132240</xdr:rowOff>
    </xdr:to>
    <xdr:sp macro="" textlink="">
      <xdr:nvSpPr>
        <xdr:cNvPr id="833" name="楕円 832">
          <a:extLst>
            <a:ext uri="{FF2B5EF4-FFF2-40B4-BE49-F238E27FC236}">
              <a16:creationId xmlns="" xmlns:a16="http://schemas.microsoft.com/office/drawing/2014/main" id="{00000000-0008-0000-0600-000041030000}"/>
            </a:ext>
          </a:extLst>
        </xdr:cNvPr>
        <xdr:cNvSpPr/>
      </xdr:nvSpPr>
      <xdr:spPr>
        <a:xfrm>
          <a:off x="20383500" y="101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123367</xdr:rowOff>
    </xdr:from>
    <xdr:ext cx="378565"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20245017" y="102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19830</xdr:rowOff>
    </xdr:from>
    <xdr:to>
      <xdr:col>102</xdr:col>
      <xdr:colOff>165100</xdr:colOff>
      <xdr:row>59</xdr:row>
      <xdr:rowOff>121430</xdr:rowOff>
    </xdr:to>
    <xdr:sp macro="" textlink="">
      <xdr:nvSpPr>
        <xdr:cNvPr id="835" name="楕円 834">
          <a:extLst>
            <a:ext uri="{FF2B5EF4-FFF2-40B4-BE49-F238E27FC236}">
              <a16:creationId xmlns="" xmlns:a16="http://schemas.microsoft.com/office/drawing/2014/main" id="{00000000-0008-0000-0600-000043030000}"/>
            </a:ext>
          </a:extLst>
        </xdr:cNvPr>
        <xdr:cNvSpPr/>
      </xdr:nvSpPr>
      <xdr:spPr>
        <a:xfrm>
          <a:off x="19494500" y="101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112557</xdr:rowOff>
    </xdr:from>
    <xdr:ext cx="378565"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9356017" y="10228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16173</xdr:rowOff>
    </xdr:from>
    <xdr:to>
      <xdr:col>98</xdr:col>
      <xdr:colOff>38100</xdr:colOff>
      <xdr:row>59</xdr:row>
      <xdr:rowOff>117773</xdr:rowOff>
    </xdr:to>
    <xdr:sp macro="" textlink="">
      <xdr:nvSpPr>
        <xdr:cNvPr id="837" name="楕円 836">
          <a:extLst>
            <a:ext uri="{FF2B5EF4-FFF2-40B4-BE49-F238E27FC236}">
              <a16:creationId xmlns="" xmlns:a16="http://schemas.microsoft.com/office/drawing/2014/main" id="{00000000-0008-0000-0600-000045030000}"/>
            </a:ext>
          </a:extLst>
        </xdr:cNvPr>
        <xdr:cNvSpPr/>
      </xdr:nvSpPr>
      <xdr:spPr>
        <a:xfrm>
          <a:off x="18605500" y="101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108900</xdr:rowOff>
    </xdr:from>
    <xdr:ext cx="378565"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8467017" y="1022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0" name="直線コネクタ 849">
          <a:extLst>
            <a:ext uri="{FF2B5EF4-FFF2-40B4-BE49-F238E27FC236}">
              <a16:creationId xmlns="" xmlns:a16="http://schemas.microsoft.com/office/drawing/2014/main" id="{00000000-0008-0000-0600-00005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1" name="テキスト ボックス 850">
          <a:extLst>
            <a:ext uri="{FF2B5EF4-FFF2-40B4-BE49-F238E27FC236}">
              <a16:creationId xmlns="" xmlns:a16="http://schemas.microsoft.com/office/drawing/2014/main" id="{00000000-0008-0000-0600-00005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3" name="テキスト ボックス 852">
          <a:extLst>
            <a:ext uri="{FF2B5EF4-FFF2-40B4-BE49-F238E27FC236}">
              <a16:creationId xmlns="" xmlns:a16="http://schemas.microsoft.com/office/drawing/2014/main" id="{00000000-0008-0000-0600-00005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5" name="テキスト ボックス 854">
          <a:extLst>
            <a:ext uri="{FF2B5EF4-FFF2-40B4-BE49-F238E27FC236}">
              <a16:creationId xmlns="" xmlns:a16="http://schemas.microsoft.com/office/drawing/2014/main" id="{00000000-0008-0000-0600-00005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61" name="直線コネクタ 860">
          <a:extLst>
            <a:ext uri="{FF2B5EF4-FFF2-40B4-BE49-F238E27FC236}">
              <a16:creationId xmlns="" xmlns:a16="http://schemas.microsoft.com/office/drawing/2014/main" id="{00000000-0008-0000-0600-00005D030000}"/>
            </a:ext>
          </a:extLst>
        </xdr:cNvPr>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62" name="繰出金最小値テキスト">
          <a:extLst>
            <a:ext uri="{FF2B5EF4-FFF2-40B4-BE49-F238E27FC236}">
              <a16:creationId xmlns="" xmlns:a16="http://schemas.microsoft.com/office/drawing/2014/main" id="{00000000-0008-0000-0600-00005E030000}"/>
            </a:ext>
          </a:extLst>
        </xdr:cNvPr>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63" name="直線コネクタ 862">
          <a:extLst>
            <a:ext uri="{FF2B5EF4-FFF2-40B4-BE49-F238E27FC236}">
              <a16:creationId xmlns="" xmlns:a16="http://schemas.microsoft.com/office/drawing/2014/main" id="{00000000-0008-0000-0600-00005F030000}"/>
            </a:ext>
          </a:extLst>
        </xdr:cNvPr>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4" name="繰出金最大値テキスト">
          <a:extLst>
            <a:ext uri="{FF2B5EF4-FFF2-40B4-BE49-F238E27FC236}">
              <a16:creationId xmlns="" xmlns:a16="http://schemas.microsoft.com/office/drawing/2014/main" id="{00000000-0008-0000-0600-000060030000}"/>
            </a:ext>
          </a:extLst>
        </xdr:cNvPr>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5" name="直線コネクタ 864">
          <a:extLst>
            <a:ext uri="{FF2B5EF4-FFF2-40B4-BE49-F238E27FC236}">
              <a16:creationId xmlns="" xmlns:a16="http://schemas.microsoft.com/office/drawing/2014/main" id="{00000000-0008-0000-0600-000061030000}"/>
            </a:ext>
          </a:extLst>
        </xdr:cNvPr>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117594</xdr:rowOff>
    </xdr:from>
    <xdr:to>
      <xdr:col>116</xdr:col>
      <xdr:colOff>63500</xdr:colOff>
      <xdr:row>76</xdr:row>
      <xdr:rowOff>131105</xdr:rowOff>
    </xdr:to>
    <xdr:cxnSp macro="">
      <xdr:nvCxnSpPr>
        <xdr:cNvPr id="866" name="直線コネクタ 865">
          <a:extLst>
            <a:ext uri="{FF2B5EF4-FFF2-40B4-BE49-F238E27FC236}">
              <a16:creationId xmlns="" xmlns:a16="http://schemas.microsoft.com/office/drawing/2014/main" id="{00000000-0008-0000-0600-000062030000}"/>
            </a:ext>
          </a:extLst>
        </xdr:cNvPr>
        <xdr:cNvCxnSpPr/>
      </xdr:nvCxnSpPr>
      <xdr:spPr>
        <a:xfrm flipV="1">
          <a:off x="21323300" y="13147794"/>
          <a:ext cx="838200" cy="1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146547</xdr:rowOff>
    </xdr:from>
    <xdr:ext cx="534377" cy="259045"/>
    <xdr:sp macro="" textlink="">
      <xdr:nvSpPr>
        <xdr:cNvPr id="867" name="繰出金平均値テキスト">
          <a:extLst>
            <a:ext uri="{FF2B5EF4-FFF2-40B4-BE49-F238E27FC236}">
              <a16:creationId xmlns="" xmlns:a16="http://schemas.microsoft.com/office/drawing/2014/main" id="{00000000-0008-0000-0600-000063030000}"/>
            </a:ext>
          </a:extLst>
        </xdr:cNvPr>
        <xdr:cNvSpPr txBox="1"/>
      </xdr:nvSpPr>
      <xdr:spPr>
        <a:xfrm>
          <a:off x="22212300" y="12833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8" name="フローチャート: 判断 867">
          <a:extLst>
            <a:ext uri="{FF2B5EF4-FFF2-40B4-BE49-F238E27FC236}">
              <a16:creationId xmlns="" xmlns:a16="http://schemas.microsoft.com/office/drawing/2014/main" id="{00000000-0008-0000-0600-000064030000}"/>
            </a:ext>
          </a:extLst>
        </xdr:cNvPr>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131105</xdr:rowOff>
    </xdr:from>
    <xdr:to>
      <xdr:col>111</xdr:col>
      <xdr:colOff>177800</xdr:colOff>
      <xdr:row>76</xdr:row>
      <xdr:rowOff>136613</xdr:rowOff>
    </xdr:to>
    <xdr:cxnSp macro="">
      <xdr:nvCxnSpPr>
        <xdr:cNvPr id="869" name="直線コネクタ 868">
          <a:extLst>
            <a:ext uri="{FF2B5EF4-FFF2-40B4-BE49-F238E27FC236}">
              <a16:creationId xmlns="" xmlns:a16="http://schemas.microsoft.com/office/drawing/2014/main" id="{00000000-0008-0000-0600-000065030000}"/>
            </a:ext>
          </a:extLst>
        </xdr:cNvPr>
        <xdr:cNvCxnSpPr/>
      </xdr:nvCxnSpPr>
      <xdr:spPr>
        <a:xfrm flipV="1">
          <a:off x="20434300" y="13161305"/>
          <a:ext cx="889000" cy="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70" name="フローチャート: 判断 869">
          <a:extLst>
            <a:ext uri="{FF2B5EF4-FFF2-40B4-BE49-F238E27FC236}">
              <a16:creationId xmlns="" xmlns:a16="http://schemas.microsoft.com/office/drawing/2014/main" id="{00000000-0008-0000-0600-000066030000}"/>
            </a:ext>
          </a:extLst>
        </xdr:cNvPr>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79788</xdr:rowOff>
    </xdr:from>
    <xdr:ext cx="534377"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21056111" y="127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115812</xdr:rowOff>
    </xdr:from>
    <xdr:to>
      <xdr:col>107</xdr:col>
      <xdr:colOff>50800</xdr:colOff>
      <xdr:row>76</xdr:row>
      <xdr:rowOff>136613</xdr:rowOff>
    </xdr:to>
    <xdr:cxnSp macro="">
      <xdr:nvCxnSpPr>
        <xdr:cNvPr id="872" name="直線コネクタ 871">
          <a:extLst>
            <a:ext uri="{FF2B5EF4-FFF2-40B4-BE49-F238E27FC236}">
              <a16:creationId xmlns="" xmlns:a16="http://schemas.microsoft.com/office/drawing/2014/main" id="{00000000-0008-0000-0600-000068030000}"/>
            </a:ext>
          </a:extLst>
        </xdr:cNvPr>
        <xdr:cNvCxnSpPr/>
      </xdr:nvCxnSpPr>
      <xdr:spPr>
        <a:xfrm>
          <a:off x="19545300" y="13146012"/>
          <a:ext cx="889000" cy="2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73" name="フローチャート: 判断 872">
          <a:extLst>
            <a:ext uri="{FF2B5EF4-FFF2-40B4-BE49-F238E27FC236}">
              <a16:creationId xmlns="" xmlns:a16="http://schemas.microsoft.com/office/drawing/2014/main" id="{00000000-0008-0000-0600-000069030000}"/>
            </a:ext>
          </a:extLst>
        </xdr:cNvPr>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112706</xdr:rowOff>
    </xdr:from>
    <xdr:ext cx="534377"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20167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115812</xdr:rowOff>
    </xdr:from>
    <xdr:to>
      <xdr:col>102</xdr:col>
      <xdr:colOff>114300</xdr:colOff>
      <xdr:row>76</xdr:row>
      <xdr:rowOff>154811</xdr:rowOff>
    </xdr:to>
    <xdr:cxnSp macro="">
      <xdr:nvCxnSpPr>
        <xdr:cNvPr id="875" name="直線コネクタ 874">
          <a:extLst>
            <a:ext uri="{FF2B5EF4-FFF2-40B4-BE49-F238E27FC236}">
              <a16:creationId xmlns="" xmlns:a16="http://schemas.microsoft.com/office/drawing/2014/main" id="{00000000-0008-0000-0600-00006B030000}"/>
            </a:ext>
          </a:extLst>
        </xdr:cNvPr>
        <xdr:cNvCxnSpPr/>
      </xdr:nvCxnSpPr>
      <xdr:spPr>
        <a:xfrm flipV="1">
          <a:off x="18656300" y="13146012"/>
          <a:ext cx="889000" cy="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6" name="フローチャート: 判断 875">
          <a:extLst>
            <a:ext uri="{FF2B5EF4-FFF2-40B4-BE49-F238E27FC236}">
              <a16:creationId xmlns="" xmlns:a16="http://schemas.microsoft.com/office/drawing/2014/main" id="{00000000-0008-0000-0600-00006C030000}"/>
            </a:ext>
          </a:extLst>
        </xdr:cNvPr>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124914</xdr:rowOff>
    </xdr:from>
    <xdr:ext cx="534377"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19278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78" name="フローチャート: 判断 877">
          <a:extLst>
            <a:ext uri="{FF2B5EF4-FFF2-40B4-BE49-F238E27FC236}">
              <a16:creationId xmlns="" xmlns:a16="http://schemas.microsoft.com/office/drawing/2014/main" id="{00000000-0008-0000-0600-00006E030000}"/>
            </a:ext>
          </a:extLst>
        </xdr:cNvPr>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5608</xdr:rowOff>
    </xdr:from>
    <xdr:ext cx="534377" cy="259045"/>
    <xdr:sp macro="" textlink="">
      <xdr:nvSpPr>
        <xdr:cNvPr id="879" name="テキスト ボックス 878">
          <a:extLst>
            <a:ext uri="{FF2B5EF4-FFF2-40B4-BE49-F238E27FC236}">
              <a16:creationId xmlns="" xmlns:a16="http://schemas.microsoft.com/office/drawing/2014/main" id="{00000000-0008-0000-0600-00006F030000}"/>
            </a:ext>
          </a:extLst>
        </xdr:cNvPr>
        <xdr:cNvSpPr txBox="1"/>
      </xdr:nvSpPr>
      <xdr:spPr>
        <a:xfrm>
          <a:off x="18389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66794</xdr:rowOff>
    </xdr:from>
    <xdr:to>
      <xdr:col>116</xdr:col>
      <xdr:colOff>114300</xdr:colOff>
      <xdr:row>76</xdr:row>
      <xdr:rowOff>168394</xdr:rowOff>
    </xdr:to>
    <xdr:sp macro="" textlink="">
      <xdr:nvSpPr>
        <xdr:cNvPr id="885" name="楕円 884">
          <a:extLst>
            <a:ext uri="{FF2B5EF4-FFF2-40B4-BE49-F238E27FC236}">
              <a16:creationId xmlns="" xmlns:a16="http://schemas.microsoft.com/office/drawing/2014/main" id="{00000000-0008-0000-0600-000075030000}"/>
            </a:ext>
          </a:extLst>
        </xdr:cNvPr>
        <xdr:cNvSpPr/>
      </xdr:nvSpPr>
      <xdr:spPr>
        <a:xfrm>
          <a:off x="22110700" y="1309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45221</xdr:rowOff>
    </xdr:from>
    <xdr:ext cx="534377" cy="259045"/>
    <xdr:sp macro="" textlink="">
      <xdr:nvSpPr>
        <xdr:cNvPr id="886" name="繰出金該当値テキスト">
          <a:extLst>
            <a:ext uri="{FF2B5EF4-FFF2-40B4-BE49-F238E27FC236}">
              <a16:creationId xmlns="" xmlns:a16="http://schemas.microsoft.com/office/drawing/2014/main" id="{00000000-0008-0000-0600-000076030000}"/>
            </a:ext>
          </a:extLst>
        </xdr:cNvPr>
        <xdr:cNvSpPr txBox="1"/>
      </xdr:nvSpPr>
      <xdr:spPr>
        <a:xfrm>
          <a:off x="22212300" y="1307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80305</xdr:rowOff>
    </xdr:from>
    <xdr:to>
      <xdr:col>112</xdr:col>
      <xdr:colOff>38100</xdr:colOff>
      <xdr:row>77</xdr:row>
      <xdr:rowOff>10455</xdr:rowOff>
    </xdr:to>
    <xdr:sp macro="" textlink="">
      <xdr:nvSpPr>
        <xdr:cNvPr id="887" name="楕円 886">
          <a:extLst>
            <a:ext uri="{FF2B5EF4-FFF2-40B4-BE49-F238E27FC236}">
              <a16:creationId xmlns="" xmlns:a16="http://schemas.microsoft.com/office/drawing/2014/main" id="{00000000-0008-0000-0600-000077030000}"/>
            </a:ext>
          </a:extLst>
        </xdr:cNvPr>
        <xdr:cNvSpPr/>
      </xdr:nvSpPr>
      <xdr:spPr>
        <a:xfrm>
          <a:off x="21272500" y="131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1582</xdr:rowOff>
    </xdr:from>
    <xdr:ext cx="534377" cy="259045"/>
    <xdr:sp macro="" textlink="">
      <xdr:nvSpPr>
        <xdr:cNvPr id="888" name="テキスト ボックス 887">
          <a:extLst>
            <a:ext uri="{FF2B5EF4-FFF2-40B4-BE49-F238E27FC236}">
              <a16:creationId xmlns="" xmlns:a16="http://schemas.microsoft.com/office/drawing/2014/main" id="{00000000-0008-0000-0600-000078030000}"/>
            </a:ext>
          </a:extLst>
        </xdr:cNvPr>
        <xdr:cNvSpPr txBox="1"/>
      </xdr:nvSpPr>
      <xdr:spPr>
        <a:xfrm>
          <a:off x="21056111" y="132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85813</xdr:rowOff>
    </xdr:from>
    <xdr:to>
      <xdr:col>107</xdr:col>
      <xdr:colOff>101600</xdr:colOff>
      <xdr:row>77</xdr:row>
      <xdr:rowOff>15963</xdr:rowOff>
    </xdr:to>
    <xdr:sp macro="" textlink="">
      <xdr:nvSpPr>
        <xdr:cNvPr id="889" name="楕円 888">
          <a:extLst>
            <a:ext uri="{FF2B5EF4-FFF2-40B4-BE49-F238E27FC236}">
              <a16:creationId xmlns="" xmlns:a16="http://schemas.microsoft.com/office/drawing/2014/main" id="{00000000-0008-0000-0600-000079030000}"/>
            </a:ext>
          </a:extLst>
        </xdr:cNvPr>
        <xdr:cNvSpPr/>
      </xdr:nvSpPr>
      <xdr:spPr>
        <a:xfrm>
          <a:off x="20383500" y="1311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7090</xdr:rowOff>
    </xdr:from>
    <xdr:ext cx="534377" cy="259045"/>
    <xdr:sp macro="" textlink="">
      <xdr:nvSpPr>
        <xdr:cNvPr id="890" name="テキスト ボックス 889">
          <a:extLst>
            <a:ext uri="{FF2B5EF4-FFF2-40B4-BE49-F238E27FC236}">
              <a16:creationId xmlns="" xmlns:a16="http://schemas.microsoft.com/office/drawing/2014/main" id="{00000000-0008-0000-0600-00007A030000}"/>
            </a:ext>
          </a:extLst>
        </xdr:cNvPr>
        <xdr:cNvSpPr txBox="1"/>
      </xdr:nvSpPr>
      <xdr:spPr>
        <a:xfrm>
          <a:off x="20167111" y="1320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65012</xdr:rowOff>
    </xdr:from>
    <xdr:to>
      <xdr:col>102</xdr:col>
      <xdr:colOff>165100</xdr:colOff>
      <xdr:row>76</xdr:row>
      <xdr:rowOff>166612</xdr:rowOff>
    </xdr:to>
    <xdr:sp macro="" textlink="">
      <xdr:nvSpPr>
        <xdr:cNvPr id="891" name="楕円 890">
          <a:extLst>
            <a:ext uri="{FF2B5EF4-FFF2-40B4-BE49-F238E27FC236}">
              <a16:creationId xmlns="" xmlns:a16="http://schemas.microsoft.com/office/drawing/2014/main" id="{00000000-0008-0000-0600-00007B030000}"/>
            </a:ext>
          </a:extLst>
        </xdr:cNvPr>
        <xdr:cNvSpPr/>
      </xdr:nvSpPr>
      <xdr:spPr>
        <a:xfrm>
          <a:off x="19494500" y="130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157739</xdr:rowOff>
    </xdr:from>
    <xdr:ext cx="534377" cy="259045"/>
    <xdr:sp macro="" textlink="">
      <xdr:nvSpPr>
        <xdr:cNvPr id="892" name="テキスト ボックス 891">
          <a:extLst>
            <a:ext uri="{FF2B5EF4-FFF2-40B4-BE49-F238E27FC236}">
              <a16:creationId xmlns="" xmlns:a16="http://schemas.microsoft.com/office/drawing/2014/main" id="{00000000-0008-0000-0600-00007C030000}"/>
            </a:ext>
          </a:extLst>
        </xdr:cNvPr>
        <xdr:cNvSpPr txBox="1"/>
      </xdr:nvSpPr>
      <xdr:spPr>
        <a:xfrm>
          <a:off x="19278111" y="131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104011</xdr:rowOff>
    </xdr:from>
    <xdr:to>
      <xdr:col>98</xdr:col>
      <xdr:colOff>38100</xdr:colOff>
      <xdr:row>77</xdr:row>
      <xdr:rowOff>34161</xdr:rowOff>
    </xdr:to>
    <xdr:sp macro="" textlink="">
      <xdr:nvSpPr>
        <xdr:cNvPr id="893" name="楕円 892">
          <a:extLst>
            <a:ext uri="{FF2B5EF4-FFF2-40B4-BE49-F238E27FC236}">
              <a16:creationId xmlns="" xmlns:a16="http://schemas.microsoft.com/office/drawing/2014/main" id="{00000000-0008-0000-0600-00007D030000}"/>
            </a:ext>
          </a:extLst>
        </xdr:cNvPr>
        <xdr:cNvSpPr/>
      </xdr:nvSpPr>
      <xdr:spPr>
        <a:xfrm>
          <a:off x="18605500" y="131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25288</xdr:rowOff>
    </xdr:from>
    <xdr:ext cx="534377"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18389111" y="132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各項目の中で、類似団体平均と比較して高い主な項目は、扶助費（+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25,166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円）、物件費（+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8,842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円）、普通建設費（更新整備）（+</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8,207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円）である。
扶助費については、前年度に比べて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10,991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増加しており、類似団体を大幅に上回っている。これは、私立保育園委託料や自立支援給付費等の増加、類似団体の中でも人口が多く、15歳未満人口構成比率が高いことが要因であると考えられる。今後も高齢化や制度改正、サービスの充実により社会保障関係経費は増加が見込まれるため、受益者負担の適正化や単独事業の見直しを検討し、持続可能なサービス提供を目指していく。
物件費については、ごみ処理や給食、消防業務を単独で実施していることにより類似団体平均を上回っている。これらの業務で使用する施設や備品は老朽化が進み、今後コストが増加する見込みであることから民間委託や広域化、施設の統廃合を検討し、コスト削減に努める。
普通建設事業費（更新整備）については、前年度に比べて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25,357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円増加しており</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、苅田中学校長寿命化改修工事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や</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総合体育館改修工事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を行ったため類似団体平均を上回った。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37,824
36,407
49.58
18,754,145
17,330,969
1,276,914
10,851,912
8,112,403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95504</xdr:rowOff>
    </xdr:from>
    <xdr:to>
      <xdr:col>24</xdr:col>
      <xdr:colOff>63500</xdr:colOff>
      <xdr:row>34</xdr:row>
      <xdr:rowOff>144272</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797300" y="5924804"/>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95013</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752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61214</xdr:rowOff>
    </xdr:from>
    <xdr:to>
      <xdr:col>19</xdr:col>
      <xdr:colOff>177800</xdr:colOff>
      <xdr:row>34</xdr:row>
      <xdr:rowOff>95504</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a:off x="2908300" y="589051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36847</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39497</xdr:rowOff>
    </xdr:from>
    <xdr:to>
      <xdr:col>15</xdr:col>
      <xdr:colOff>50800</xdr:colOff>
      <xdr:row>34</xdr:row>
      <xdr:rowOff>61214</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586879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29608</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39497</xdr:rowOff>
    </xdr:from>
    <xdr:to>
      <xdr:col>10</xdr:col>
      <xdr:colOff>114300</xdr:colOff>
      <xdr:row>34</xdr:row>
      <xdr:rowOff>103886</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flipV="1">
          <a:off x="1130300" y="5868797"/>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46753</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151147</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93472</xdr:rowOff>
    </xdr:from>
    <xdr:to>
      <xdr:col>24</xdr:col>
      <xdr:colOff>114300</xdr:colOff>
      <xdr:row>35</xdr:row>
      <xdr:rowOff>23622</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59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71899</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59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44704</xdr:rowOff>
    </xdr:from>
    <xdr:to>
      <xdr:col>20</xdr:col>
      <xdr:colOff>38100</xdr:colOff>
      <xdr:row>34</xdr:row>
      <xdr:rowOff>146304</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58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162831</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10414</xdr:rowOff>
    </xdr:from>
    <xdr:to>
      <xdr:col>15</xdr:col>
      <xdr:colOff>101600</xdr:colOff>
      <xdr:row>34</xdr:row>
      <xdr:rowOff>112014</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583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128541</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561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160147</xdr:rowOff>
    </xdr:from>
    <xdr:to>
      <xdr:col>10</xdr:col>
      <xdr:colOff>165100</xdr:colOff>
      <xdr:row>34</xdr:row>
      <xdr:rowOff>90297</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581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106824</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559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53086</xdr:rowOff>
    </xdr:from>
    <xdr:to>
      <xdr:col>6</xdr:col>
      <xdr:colOff>38100</xdr:colOff>
      <xdr:row>34</xdr:row>
      <xdr:rowOff>154686</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171213</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565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a:extLst>
            <a:ext uri="{FF2B5EF4-FFF2-40B4-BE49-F238E27FC236}">
              <a16:creationId xmlns="" xmlns:a16="http://schemas.microsoft.com/office/drawing/2014/main" id="{00000000-0008-0000-0700-000074000000}"/>
            </a:ext>
          </a:extLst>
        </xdr:cNvPr>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a:extLst>
            <a:ext uri="{FF2B5EF4-FFF2-40B4-BE49-F238E27FC236}">
              <a16:creationId xmlns="" xmlns:a16="http://schemas.microsoft.com/office/drawing/2014/main" id="{00000000-0008-0000-0700-000076000000}"/>
            </a:ext>
          </a:extLst>
        </xdr:cNvPr>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164345</xdr:rowOff>
    </xdr:from>
    <xdr:to>
      <xdr:col>24</xdr:col>
      <xdr:colOff>63500</xdr:colOff>
      <xdr:row>59</xdr:row>
      <xdr:rowOff>5121</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a:off x="3797300" y="10108445"/>
          <a:ext cx="8382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78850</xdr:rowOff>
    </xdr:from>
    <xdr:ext cx="599010" cy="259045"/>
    <xdr:sp macro="" textlink="">
      <xdr:nvSpPr>
        <xdr:cNvPr id="121" name="総務費平均値テキスト">
          <a:extLst>
            <a:ext uri="{FF2B5EF4-FFF2-40B4-BE49-F238E27FC236}">
              <a16:creationId xmlns="" xmlns:a16="http://schemas.microsoft.com/office/drawing/2014/main" id="{00000000-0008-0000-0700-000079000000}"/>
            </a:ext>
          </a:extLst>
        </xdr:cNvPr>
        <xdr:cNvSpPr txBox="1"/>
      </xdr:nvSpPr>
      <xdr:spPr>
        <a:xfrm>
          <a:off x="4686300" y="9851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164345</xdr:rowOff>
    </xdr:from>
    <xdr:to>
      <xdr:col>19</xdr:col>
      <xdr:colOff>177800</xdr:colOff>
      <xdr:row>59</xdr:row>
      <xdr:rowOff>1836</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flipV="1">
          <a:off x="2908300" y="10108445"/>
          <a:ext cx="889000" cy="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22165</xdr:rowOff>
    </xdr:from>
    <xdr:ext cx="534377"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3530111" y="97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16391</xdr:rowOff>
    </xdr:from>
    <xdr:to>
      <xdr:col>15</xdr:col>
      <xdr:colOff>50800</xdr:colOff>
      <xdr:row>59</xdr:row>
      <xdr:rowOff>1836</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a:off x="2019300" y="9960491"/>
          <a:ext cx="889000" cy="15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27274</xdr:rowOff>
    </xdr:from>
    <xdr:ext cx="534377"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2641111" y="97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16391</xdr:rowOff>
    </xdr:from>
    <xdr:to>
      <xdr:col>10</xdr:col>
      <xdr:colOff>114300</xdr:colOff>
      <xdr:row>59</xdr:row>
      <xdr:rowOff>8407</xdr:rowOff>
    </xdr:to>
    <xdr:cxnSp macro="">
      <xdr:nvCxnSpPr>
        <xdr:cNvPr id="129" name="直線コネクタ 128">
          <a:extLst>
            <a:ext uri="{FF2B5EF4-FFF2-40B4-BE49-F238E27FC236}">
              <a16:creationId xmlns="" xmlns:a16="http://schemas.microsoft.com/office/drawing/2014/main" id="{00000000-0008-0000-0700-000081000000}"/>
            </a:ext>
          </a:extLst>
        </xdr:cNvPr>
        <xdr:cNvCxnSpPr/>
      </xdr:nvCxnSpPr>
      <xdr:spPr>
        <a:xfrm flipV="1">
          <a:off x="1130300" y="9960491"/>
          <a:ext cx="889000" cy="16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64869</xdr:rowOff>
    </xdr:from>
    <xdr:ext cx="59901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1719795" y="966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a:extLst>
            <a:ext uri="{FF2B5EF4-FFF2-40B4-BE49-F238E27FC236}">
              <a16:creationId xmlns="" xmlns:a16="http://schemas.microsoft.com/office/drawing/2014/main" id="{00000000-0008-0000-0700-000084000000}"/>
            </a:ext>
          </a:extLst>
        </xdr:cNvPr>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59624</xdr:rowOff>
    </xdr:from>
    <xdr:ext cx="534377"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863111" y="98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125771</xdr:rowOff>
    </xdr:from>
    <xdr:to>
      <xdr:col>24</xdr:col>
      <xdr:colOff>114300</xdr:colOff>
      <xdr:row>59</xdr:row>
      <xdr:rowOff>55921</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4584700" y="1006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40698</xdr:rowOff>
    </xdr:from>
    <xdr:ext cx="534377" cy="259045"/>
    <xdr:sp macro="" textlink="">
      <xdr:nvSpPr>
        <xdr:cNvPr id="140" name="総務費該当値テキスト">
          <a:extLst>
            <a:ext uri="{FF2B5EF4-FFF2-40B4-BE49-F238E27FC236}">
              <a16:creationId xmlns="" xmlns:a16="http://schemas.microsoft.com/office/drawing/2014/main" id="{00000000-0008-0000-0700-00008C000000}"/>
            </a:ext>
          </a:extLst>
        </xdr:cNvPr>
        <xdr:cNvSpPr txBox="1"/>
      </xdr:nvSpPr>
      <xdr:spPr>
        <a:xfrm>
          <a:off x="4686300" y="998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113545</xdr:rowOff>
    </xdr:from>
    <xdr:to>
      <xdr:col>20</xdr:col>
      <xdr:colOff>38100</xdr:colOff>
      <xdr:row>59</xdr:row>
      <xdr:rowOff>43695</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3746500" y="100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34822</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3530111" y="1015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122486</xdr:rowOff>
    </xdr:from>
    <xdr:to>
      <xdr:col>15</xdr:col>
      <xdr:colOff>101600</xdr:colOff>
      <xdr:row>59</xdr:row>
      <xdr:rowOff>52636</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2857500" y="100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43763</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2641111" y="1015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137041</xdr:rowOff>
    </xdr:from>
    <xdr:to>
      <xdr:col>10</xdr:col>
      <xdr:colOff>165100</xdr:colOff>
      <xdr:row>58</xdr:row>
      <xdr:rowOff>67191</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968500" y="990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58318</xdr:rowOff>
    </xdr:from>
    <xdr:ext cx="599010"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1719795" y="1000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129057</xdr:rowOff>
    </xdr:from>
    <xdr:to>
      <xdr:col>6</xdr:col>
      <xdr:colOff>38100</xdr:colOff>
      <xdr:row>59</xdr:row>
      <xdr:rowOff>59207</xdr:rowOff>
    </xdr:to>
    <xdr:sp macro="" textlink="">
      <xdr:nvSpPr>
        <xdr:cNvPr id="147" name="楕円 146">
          <a:extLst>
            <a:ext uri="{FF2B5EF4-FFF2-40B4-BE49-F238E27FC236}">
              <a16:creationId xmlns="" xmlns:a16="http://schemas.microsoft.com/office/drawing/2014/main" id="{00000000-0008-0000-0700-000093000000}"/>
            </a:ext>
          </a:extLst>
        </xdr:cNvPr>
        <xdr:cNvSpPr/>
      </xdr:nvSpPr>
      <xdr:spPr>
        <a:xfrm>
          <a:off x="1079500" y="100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50334</xdr:rowOff>
    </xdr:from>
    <xdr:ext cx="534377" cy="259045"/>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863111" y="101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macro="" textlink="">
      <xdr:nvSpPr>
        <xdr:cNvPr id="174" name="民生費最小値テキスト">
          <a:extLst>
            <a:ext uri="{FF2B5EF4-FFF2-40B4-BE49-F238E27FC236}">
              <a16:creationId xmlns="" xmlns:a16="http://schemas.microsoft.com/office/drawing/2014/main" id="{00000000-0008-0000-0700-0000AE000000}"/>
            </a:ext>
          </a:extLst>
        </xdr:cNvPr>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macro="" textlink="">
      <xdr:nvSpPr>
        <xdr:cNvPr id="176" name="民生費最大値テキスト">
          <a:extLst>
            <a:ext uri="{FF2B5EF4-FFF2-40B4-BE49-F238E27FC236}">
              <a16:creationId xmlns="" xmlns:a16="http://schemas.microsoft.com/office/drawing/2014/main" id="{00000000-0008-0000-0700-0000B0000000}"/>
            </a:ext>
          </a:extLst>
        </xdr:cNvPr>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98400</xdr:rowOff>
    </xdr:from>
    <xdr:to>
      <xdr:col>24</xdr:col>
      <xdr:colOff>63500</xdr:colOff>
      <xdr:row>77</xdr:row>
      <xdr:rowOff>25476</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3797300" y="13128600"/>
          <a:ext cx="838200" cy="9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44683</xdr:rowOff>
    </xdr:from>
    <xdr:ext cx="599010" cy="259045"/>
    <xdr:sp macro="" textlink="">
      <xdr:nvSpPr>
        <xdr:cNvPr id="179" name="民生費平均値テキスト">
          <a:extLst>
            <a:ext uri="{FF2B5EF4-FFF2-40B4-BE49-F238E27FC236}">
              <a16:creationId xmlns="" xmlns:a16="http://schemas.microsoft.com/office/drawing/2014/main" id="{00000000-0008-0000-0700-0000B3000000}"/>
            </a:ext>
          </a:extLst>
        </xdr:cNvPr>
        <xdr:cNvSpPr txBox="1"/>
      </xdr:nvSpPr>
      <xdr:spPr>
        <a:xfrm>
          <a:off x="4686300" y="13074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18466</xdr:rowOff>
    </xdr:from>
    <xdr:to>
      <xdr:col>19</xdr:col>
      <xdr:colOff>177800</xdr:colOff>
      <xdr:row>77</xdr:row>
      <xdr:rowOff>25476</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a:off x="2908300" y="13048666"/>
          <a:ext cx="889000" cy="17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84371</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3497795" y="1328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18466</xdr:rowOff>
    </xdr:from>
    <xdr:to>
      <xdr:col>15</xdr:col>
      <xdr:colOff>50800</xdr:colOff>
      <xdr:row>78</xdr:row>
      <xdr:rowOff>60820</xdr:rowOff>
    </xdr:to>
    <xdr:cxnSp macro="">
      <xdr:nvCxnSpPr>
        <xdr:cNvPr id="184" name="直線コネクタ 183">
          <a:extLst>
            <a:ext uri="{FF2B5EF4-FFF2-40B4-BE49-F238E27FC236}">
              <a16:creationId xmlns="" xmlns:a16="http://schemas.microsoft.com/office/drawing/2014/main" id="{00000000-0008-0000-0700-0000B8000000}"/>
            </a:ext>
          </a:extLst>
        </xdr:cNvPr>
        <xdr:cNvCxnSpPr/>
      </xdr:nvCxnSpPr>
      <xdr:spPr>
        <a:xfrm flipV="1">
          <a:off x="2019300" y="13048666"/>
          <a:ext cx="889000" cy="38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macro="" textlink="">
      <xdr:nvSpPr>
        <xdr:cNvPr id="185" name="フローチャート: 判断 184">
          <a:extLst>
            <a:ext uri="{FF2B5EF4-FFF2-40B4-BE49-F238E27FC236}">
              <a16:creationId xmlns="" xmlns:a16="http://schemas.microsoft.com/office/drawing/2014/main" id="{00000000-0008-0000-0700-0000B9000000}"/>
            </a:ext>
          </a:extLst>
        </xdr:cNvPr>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123589</xdr:rowOff>
    </xdr:from>
    <xdr:ext cx="59901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2608795" y="131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60820</xdr:rowOff>
    </xdr:from>
    <xdr:to>
      <xdr:col>10</xdr:col>
      <xdr:colOff>114300</xdr:colOff>
      <xdr:row>78</xdr:row>
      <xdr:rowOff>146089</xdr:rowOff>
    </xdr:to>
    <xdr:cxnSp macro="">
      <xdr:nvCxnSpPr>
        <xdr:cNvPr id="187" name="直線コネクタ 186">
          <a:extLst>
            <a:ext uri="{FF2B5EF4-FFF2-40B4-BE49-F238E27FC236}">
              <a16:creationId xmlns="" xmlns:a16="http://schemas.microsoft.com/office/drawing/2014/main" id="{00000000-0008-0000-0700-0000BB000000}"/>
            </a:ext>
          </a:extLst>
        </xdr:cNvPr>
        <xdr:cNvCxnSpPr/>
      </xdr:nvCxnSpPr>
      <xdr:spPr>
        <a:xfrm flipV="1">
          <a:off x="1130300" y="13433920"/>
          <a:ext cx="889000" cy="8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169850</xdr:rowOff>
    </xdr:from>
    <xdr:to>
      <xdr:col>10</xdr:col>
      <xdr:colOff>165100</xdr:colOff>
      <xdr:row>78</xdr:row>
      <xdr:rowOff>100000</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968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116527</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719795" y="13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158360</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830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47600</xdr:rowOff>
    </xdr:from>
    <xdr:to>
      <xdr:col>24</xdr:col>
      <xdr:colOff>114300</xdr:colOff>
      <xdr:row>76</xdr:row>
      <xdr:rowOff>149200</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4584700" y="130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70476</xdr:rowOff>
    </xdr:from>
    <xdr:ext cx="599010" cy="259045"/>
    <xdr:sp macro="" textlink="">
      <xdr:nvSpPr>
        <xdr:cNvPr id="198" name="民生費該当値テキスト">
          <a:extLst>
            <a:ext uri="{FF2B5EF4-FFF2-40B4-BE49-F238E27FC236}">
              <a16:creationId xmlns="" xmlns:a16="http://schemas.microsoft.com/office/drawing/2014/main" id="{00000000-0008-0000-0700-0000C6000000}"/>
            </a:ext>
          </a:extLst>
        </xdr:cNvPr>
        <xdr:cNvSpPr txBox="1"/>
      </xdr:nvSpPr>
      <xdr:spPr>
        <a:xfrm>
          <a:off x="4686300" y="12929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146126</xdr:rowOff>
    </xdr:from>
    <xdr:to>
      <xdr:col>20</xdr:col>
      <xdr:colOff>38100</xdr:colOff>
      <xdr:row>77</xdr:row>
      <xdr:rowOff>76276</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3746500" y="131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92803</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3497795" y="1295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139116</xdr:rowOff>
    </xdr:from>
    <xdr:to>
      <xdr:col>15</xdr:col>
      <xdr:colOff>101600</xdr:colOff>
      <xdr:row>76</xdr:row>
      <xdr:rowOff>69266</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2857500" y="129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85793</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2608795" y="1277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10020</xdr:rowOff>
    </xdr:from>
    <xdr:to>
      <xdr:col>10</xdr:col>
      <xdr:colOff>165100</xdr:colOff>
      <xdr:row>78</xdr:row>
      <xdr:rowOff>111620</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968500" y="1338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102747</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1719795" y="1347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95289</xdr:rowOff>
    </xdr:from>
    <xdr:to>
      <xdr:col>6</xdr:col>
      <xdr:colOff>38100</xdr:colOff>
      <xdr:row>79</xdr:row>
      <xdr:rowOff>25439</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079500" y="134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16566</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830795" y="13561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2" name="衛生費最小値テキスト">
          <a:extLst>
            <a:ext uri="{FF2B5EF4-FFF2-40B4-BE49-F238E27FC236}">
              <a16:creationId xmlns="" xmlns:a16="http://schemas.microsoft.com/office/drawing/2014/main" id="{00000000-0008-0000-0700-0000E8000000}"/>
            </a:ext>
          </a:extLst>
        </xdr:cNvPr>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4" name="衛生費最大値テキスト">
          <a:extLst>
            <a:ext uri="{FF2B5EF4-FFF2-40B4-BE49-F238E27FC236}">
              <a16:creationId xmlns="" xmlns:a16="http://schemas.microsoft.com/office/drawing/2014/main" id="{00000000-0008-0000-0700-0000EA000000}"/>
            </a:ext>
          </a:extLst>
        </xdr:cNvPr>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13284</xdr:rowOff>
    </xdr:from>
    <xdr:to>
      <xdr:col>24</xdr:col>
      <xdr:colOff>63500</xdr:colOff>
      <xdr:row>93</xdr:row>
      <xdr:rowOff>27800</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a:off x="3797300" y="15786684"/>
          <a:ext cx="838200" cy="18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122914</xdr:rowOff>
    </xdr:from>
    <xdr:ext cx="534377" cy="259045"/>
    <xdr:sp macro="" textlink="">
      <xdr:nvSpPr>
        <xdr:cNvPr id="237" name="衛生費平均値テキスト">
          <a:extLst>
            <a:ext uri="{FF2B5EF4-FFF2-40B4-BE49-F238E27FC236}">
              <a16:creationId xmlns="" xmlns:a16="http://schemas.microsoft.com/office/drawing/2014/main" id="{00000000-0008-0000-0700-0000ED000000}"/>
            </a:ext>
          </a:extLst>
        </xdr:cNvPr>
        <xdr:cNvSpPr txBox="1"/>
      </xdr:nvSpPr>
      <xdr:spPr>
        <a:xfrm>
          <a:off x="4686300" y="16239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13284</xdr:rowOff>
    </xdr:from>
    <xdr:to>
      <xdr:col>19</xdr:col>
      <xdr:colOff>177800</xdr:colOff>
      <xdr:row>92</xdr:row>
      <xdr:rowOff>167475</xdr:rowOff>
    </xdr:to>
    <xdr:cxnSp macro="">
      <xdr:nvCxnSpPr>
        <xdr:cNvPr id="239" name="直線コネクタ 238">
          <a:extLst>
            <a:ext uri="{FF2B5EF4-FFF2-40B4-BE49-F238E27FC236}">
              <a16:creationId xmlns="" xmlns:a16="http://schemas.microsoft.com/office/drawing/2014/main" id="{00000000-0008-0000-0700-0000EF000000}"/>
            </a:ext>
          </a:extLst>
        </xdr:cNvPr>
        <xdr:cNvCxnSpPr/>
      </xdr:nvCxnSpPr>
      <xdr:spPr>
        <a:xfrm flipV="1">
          <a:off x="2908300" y="15786684"/>
          <a:ext cx="889000" cy="15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0" name="フローチャート: 判断 239">
          <a:extLst>
            <a:ext uri="{FF2B5EF4-FFF2-40B4-BE49-F238E27FC236}">
              <a16:creationId xmlns="" xmlns:a16="http://schemas.microsoft.com/office/drawing/2014/main" id="{00000000-0008-0000-0700-0000F0000000}"/>
            </a:ext>
          </a:extLst>
        </xdr:cNvPr>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156481</xdr:rowOff>
    </xdr:from>
    <xdr:ext cx="534377" cy="259045"/>
    <xdr:sp macro="" textlink="">
      <xdr:nvSpPr>
        <xdr:cNvPr id="241" name="テキスト ボックス 240">
          <a:extLst>
            <a:ext uri="{FF2B5EF4-FFF2-40B4-BE49-F238E27FC236}">
              <a16:creationId xmlns="" xmlns:a16="http://schemas.microsoft.com/office/drawing/2014/main" id="{00000000-0008-0000-0700-0000F1000000}"/>
            </a:ext>
          </a:extLst>
        </xdr:cNvPr>
        <xdr:cNvSpPr txBox="1"/>
      </xdr:nvSpPr>
      <xdr:spPr>
        <a:xfrm>
          <a:off x="3530111" y="1627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167475</xdr:rowOff>
    </xdr:from>
    <xdr:to>
      <xdr:col>15</xdr:col>
      <xdr:colOff>50800</xdr:colOff>
      <xdr:row>94</xdr:row>
      <xdr:rowOff>152045</xdr:rowOff>
    </xdr:to>
    <xdr:cxnSp macro="">
      <xdr:nvCxnSpPr>
        <xdr:cNvPr id="242" name="直線コネクタ 241">
          <a:extLst>
            <a:ext uri="{FF2B5EF4-FFF2-40B4-BE49-F238E27FC236}">
              <a16:creationId xmlns="" xmlns:a16="http://schemas.microsoft.com/office/drawing/2014/main" id="{00000000-0008-0000-0700-0000F2000000}"/>
            </a:ext>
          </a:extLst>
        </xdr:cNvPr>
        <xdr:cNvCxnSpPr/>
      </xdr:nvCxnSpPr>
      <xdr:spPr>
        <a:xfrm flipV="1">
          <a:off x="2019300" y="15940875"/>
          <a:ext cx="889000" cy="3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3" name="フローチャート: 判断 242">
          <a:extLst>
            <a:ext uri="{FF2B5EF4-FFF2-40B4-BE49-F238E27FC236}">
              <a16:creationId xmlns="" xmlns:a16="http://schemas.microsoft.com/office/drawing/2014/main" id="{00000000-0008-0000-0700-0000F3000000}"/>
            </a:ext>
          </a:extLst>
        </xdr:cNvPr>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145279</xdr:rowOff>
    </xdr:from>
    <xdr:ext cx="534377"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2641111" y="1626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152045</xdr:rowOff>
    </xdr:from>
    <xdr:to>
      <xdr:col>10</xdr:col>
      <xdr:colOff>114300</xdr:colOff>
      <xdr:row>95</xdr:row>
      <xdr:rowOff>110516</xdr:rowOff>
    </xdr:to>
    <xdr:cxnSp macro="">
      <xdr:nvCxnSpPr>
        <xdr:cNvPr id="245" name="直線コネクタ 244">
          <a:extLst>
            <a:ext uri="{FF2B5EF4-FFF2-40B4-BE49-F238E27FC236}">
              <a16:creationId xmlns="" xmlns:a16="http://schemas.microsoft.com/office/drawing/2014/main" id="{00000000-0008-0000-0700-0000F5000000}"/>
            </a:ext>
          </a:extLst>
        </xdr:cNvPr>
        <xdr:cNvCxnSpPr/>
      </xdr:nvCxnSpPr>
      <xdr:spPr>
        <a:xfrm flipV="1">
          <a:off x="1130300" y="16268345"/>
          <a:ext cx="8890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macro="" textlink="">
      <xdr:nvSpPr>
        <xdr:cNvPr id="246" name="フローチャート: 判断 245">
          <a:extLst>
            <a:ext uri="{FF2B5EF4-FFF2-40B4-BE49-F238E27FC236}">
              <a16:creationId xmlns="" xmlns:a16="http://schemas.microsoft.com/office/drawing/2014/main" id="{00000000-0008-0000-0700-0000F6000000}"/>
            </a:ext>
          </a:extLst>
        </xdr:cNvPr>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112285</xdr:rowOff>
    </xdr:from>
    <xdr:ext cx="534377"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1752111" y="1640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macro="" textlink="">
      <xdr:nvSpPr>
        <xdr:cNvPr id="248" name="フローチャート: 判断 247">
          <a:extLst>
            <a:ext uri="{FF2B5EF4-FFF2-40B4-BE49-F238E27FC236}">
              <a16:creationId xmlns="" xmlns:a16="http://schemas.microsoft.com/office/drawing/2014/main" id="{00000000-0008-0000-0700-0000F8000000}"/>
            </a:ext>
          </a:extLst>
        </xdr:cNvPr>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144124</xdr:rowOff>
    </xdr:from>
    <xdr:ext cx="534377"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863111" y="1608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148450</xdr:rowOff>
    </xdr:from>
    <xdr:to>
      <xdr:col>24</xdr:col>
      <xdr:colOff>114300</xdr:colOff>
      <xdr:row>93</xdr:row>
      <xdr:rowOff>78600</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4584700" y="159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171327</xdr:rowOff>
    </xdr:from>
    <xdr:ext cx="534377" cy="259045"/>
    <xdr:sp macro="" textlink="">
      <xdr:nvSpPr>
        <xdr:cNvPr id="256" name="衛生費該当値テキスト">
          <a:extLst>
            <a:ext uri="{FF2B5EF4-FFF2-40B4-BE49-F238E27FC236}">
              <a16:creationId xmlns="" xmlns:a16="http://schemas.microsoft.com/office/drawing/2014/main" id="{00000000-0008-0000-0700-000000010000}"/>
            </a:ext>
          </a:extLst>
        </xdr:cNvPr>
        <xdr:cNvSpPr txBox="1"/>
      </xdr:nvSpPr>
      <xdr:spPr>
        <a:xfrm>
          <a:off x="4686300" y="157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133934</xdr:rowOff>
    </xdr:from>
    <xdr:to>
      <xdr:col>20</xdr:col>
      <xdr:colOff>38100</xdr:colOff>
      <xdr:row>92</xdr:row>
      <xdr:rowOff>64084</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3746500" y="1573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80611</xdr:rowOff>
    </xdr:from>
    <xdr:ext cx="534377"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3530111" y="1551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116675</xdr:rowOff>
    </xdr:from>
    <xdr:to>
      <xdr:col>15</xdr:col>
      <xdr:colOff>101600</xdr:colOff>
      <xdr:row>93</xdr:row>
      <xdr:rowOff>46825</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2857500" y="1589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63352</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2641111" y="1566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101245</xdr:rowOff>
    </xdr:from>
    <xdr:to>
      <xdr:col>10</xdr:col>
      <xdr:colOff>165100</xdr:colOff>
      <xdr:row>95</xdr:row>
      <xdr:rowOff>31395</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1968500" y="162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47922</xdr:rowOff>
    </xdr:from>
    <xdr:ext cx="534377"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1752111" y="1599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59716</xdr:rowOff>
    </xdr:from>
    <xdr:to>
      <xdr:col>6</xdr:col>
      <xdr:colOff>38100</xdr:colOff>
      <xdr:row>95</xdr:row>
      <xdr:rowOff>161316</xdr:rowOff>
    </xdr:to>
    <xdr:sp macro="" textlink="">
      <xdr:nvSpPr>
        <xdr:cNvPr id="263" name="楕円 262">
          <a:extLst>
            <a:ext uri="{FF2B5EF4-FFF2-40B4-BE49-F238E27FC236}">
              <a16:creationId xmlns="" xmlns:a16="http://schemas.microsoft.com/office/drawing/2014/main" id="{00000000-0008-0000-0700-000007010000}"/>
            </a:ext>
          </a:extLst>
        </xdr:cNvPr>
        <xdr:cNvSpPr/>
      </xdr:nvSpPr>
      <xdr:spPr>
        <a:xfrm>
          <a:off x="1079500" y="163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152443</xdr:rowOff>
    </xdr:from>
    <xdr:ext cx="534377" cy="259045"/>
    <xdr:sp macro="" textlink="">
      <xdr:nvSpPr>
        <xdr:cNvPr id="264" name="テキスト ボックス 263">
          <a:extLst>
            <a:ext uri="{FF2B5EF4-FFF2-40B4-BE49-F238E27FC236}">
              <a16:creationId xmlns="" xmlns:a16="http://schemas.microsoft.com/office/drawing/2014/main" id="{00000000-0008-0000-0700-000008010000}"/>
            </a:ext>
          </a:extLst>
        </xdr:cNvPr>
        <xdr:cNvSpPr txBox="1"/>
      </xdr:nvSpPr>
      <xdr:spPr>
        <a:xfrm>
          <a:off x="863111" y="1644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1" name="労働費最大値テキスト">
          <a:extLst>
            <a:ext uri="{FF2B5EF4-FFF2-40B4-BE49-F238E27FC236}">
              <a16:creationId xmlns="" xmlns:a16="http://schemas.microsoft.com/office/drawing/2014/main" id="{00000000-0008-0000-0700-000023010000}"/>
            </a:ext>
          </a:extLst>
        </xdr:cNvPr>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378565" cy="259045"/>
    <xdr:sp macro="" textlink="">
      <xdr:nvSpPr>
        <xdr:cNvPr id="294" name="労働費平均値テキスト">
          <a:extLst>
            <a:ext uri="{FF2B5EF4-FFF2-40B4-BE49-F238E27FC236}">
              <a16:creationId xmlns="" xmlns:a16="http://schemas.microsoft.com/office/drawing/2014/main" id="{00000000-0008-0000-0700-000026010000}"/>
            </a:ext>
          </a:extLst>
        </xdr:cNvPr>
        <xdr:cNvSpPr txBox="1"/>
      </xdr:nvSpPr>
      <xdr:spPr>
        <a:xfrm>
          <a:off x="10528300" y="6266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5" name="フローチャート: 判断 294">
          <a:extLst>
            <a:ext uri="{FF2B5EF4-FFF2-40B4-BE49-F238E27FC236}">
              <a16:creationId xmlns="" xmlns:a16="http://schemas.microsoft.com/office/drawing/2014/main" id="{00000000-0008-0000-0700-000027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7" name="フローチャート: 判断 296">
          <a:extLst>
            <a:ext uri="{FF2B5EF4-FFF2-40B4-BE49-F238E27FC236}">
              <a16:creationId xmlns="" xmlns:a16="http://schemas.microsoft.com/office/drawing/2014/main" id="{00000000-0008-0000-0700-000029010000}"/>
            </a:ext>
          </a:extLst>
        </xdr:cNvPr>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6621</xdr:rowOff>
    </xdr:from>
    <xdr:ext cx="378565"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9450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0" name="フローチャート: 判断 299">
          <a:extLst>
            <a:ext uri="{FF2B5EF4-FFF2-40B4-BE49-F238E27FC236}">
              <a16:creationId xmlns="" xmlns:a16="http://schemas.microsoft.com/office/drawing/2014/main" id="{00000000-0008-0000-0700-00002C010000}"/>
            </a:ext>
          </a:extLst>
        </xdr:cNvPr>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12336</xdr:rowOff>
    </xdr:from>
    <xdr:ext cx="378565"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8561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3" name="フローチャート: 判断 302">
          <a:extLst>
            <a:ext uri="{FF2B5EF4-FFF2-40B4-BE49-F238E27FC236}">
              <a16:creationId xmlns="" xmlns:a16="http://schemas.microsoft.com/office/drawing/2014/main" id="{00000000-0008-0000-0700-00002F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5" name="フローチャート: 判断 304">
          <a:extLst>
            <a:ext uri="{FF2B5EF4-FFF2-40B4-BE49-F238E27FC236}">
              <a16:creationId xmlns="" xmlns:a16="http://schemas.microsoft.com/office/drawing/2014/main" id="{00000000-0008-0000-0700-000031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151782</xdr:rowOff>
    </xdr:from>
    <xdr:ext cx="378565"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6783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6" name="農林水産業費最小値テキスト">
          <a:extLst>
            <a:ext uri="{FF2B5EF4-FFF2-40B4-BE49-F238E27FC236}">
              <a16:creationId xmlns="" xmlns:a16="http://schemas.microsoft.com/office/drawing/2014/main" id="{00000000-0008-0000-0700-00005A010000}"/>
            </a:ext>
          </a:extLst>
        </xdr:cNvPr>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48" name="農林水産業費最大値テキスト">
          <a:extLst>
            <a:ext uri="{FF2B5EF4-FFF2-40B4-BE49-F238E27FC236}">
              <a16:creationId xmlns="" xmlns:a16="http://schemas.microsoft.com/office/drawing/2014/main" id="{00000000-0008-0000-0700-00005C010000}"/>
            </a:ext>
          </a:extLst>
        </xdr:cNvPr>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45345</xdr:rowOff>
    </xdr:from>
    <xdr:to>
      <xdr:col>55</xdr:col>
      <xdr:colOff>0</xdr:colOff>
      <xdr:row>58</xdr:row>
      <xdr:rowOff>60147</xdr:rowOff>
    </xdr:to>
    <xdr:cxnSp macro="">
      <xdr:nvCxnSpPr>
        <xdr:cNvPr id="350" name="直線コネクタ 349">
          <a:extLst>
            <a:ext uri="{FF2B5EF4-FFF2-40B4-BE49-F238E27FC236}">
              <a16:creationId xmlns="" xmlns:a16="http://schemas.microsoft.com/office/drawing/2014/main" id="{00000000-0008-0000-0700-00005E010000}"/>
            </a:ext>
          </a:extLst>
        </xdr:cNvPr>
        <xdr:cNvCxnSpPr/>
      </xdr:nvCxnSpPr>
      <xdr:spPr>
        <a:xfrm flipV="1">
          <a:off x="9639300" y="9989445"/>
          <a:ext cx="838200" cy="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168127</xdr:rowOff>
    </xdr:from>
    <xdr:ext cx="534377" cy="259045"/>
    <xdr:sp macro="" textlink="">
      <xdr:nvSpPr>
        <xdr:cNvPr id="351" name="農林水産業費平均値テキスト">
          <a:extLst>
            <a:ext uri="{FF2B5EF4-FFF2-40B4-BE49-F238E27FC236}">
              <a16:creationId xmlns="" xmlns:a16="http://schemas.microsoft.com/office/drawing/2014/main" id="{00000000-0008-0000-0700-00005F010000}"/>
            </a:ext>
          </a:extLst>
        </xdr:cNvPr>
        <xdr:cNvSpPr txBox="1"/>
      </xdr:nvSpPr>
      <xdr:spPr>
        <a:xfrm>
          <a:off x="10528300" y="9597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2" name="フローチャート: 判断 351">
          <a:extLst>
            <a:ext uri="{FF2B5EF4-FFF2-40B4-BE49-F238E27FC236}">
              <a16:creationId xmlns="" xmlns:a16="http://schemas.microsoft.com/office/drawing/2014/main" id="{00000000-0008-0000-0700-000060010000}"/>
            </a:ext>
          </a:extLst>
        </xdr:cNvPr>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37249</xdr:rowOff>
    </xdr:from>
    <xdr:to>
      <xdr:col>50</xdr:col>
      <xdr:colOff>114300</xdr:colOff>
      <xdr:row>58</xdr:row>
      <xdr:rowOff>60147</xdr:rowOff>
    </xdr:to>
    <xdr:cxnSp macro="">
      <xdr:nvCxnSpPr>
        <xdr:cNvPr id="353" name="直線コネクタ 352">
          <a:extLst>
            <a:ext uri="{FF2B5EF4-FFF2-40B4-BE49-F238E27FC236}">
              <a16:creationId xmlns="" xmlns:a16="http://schemas.microsoft.com/office/drawing/2014/main" id="{00000000-0008-0000-0700-000061010000}"/>
            </a:ext>
          </a:extLst>
        </xdr:cNvPr>
        <xdr:cNvCxnSpPr/>
      </xdr:nvCxnSpPr>
      <xdr:spPr>
        <a:xfrm>
          <a:off x="8750300" y="9981349"/>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4" name="フローチャート: 判断 353">
          <a:extLst>
            <a:ext uri="{FF2B5EF4-FFF2-40B4-BE49-F238E27FC236}">
              <a16:creationId xmlns="" xmlns:a16="http://schemas.microsoft.com/office/drawing/2014/main" id="{00000000-0008-0000-0700-000062010000}"/>
            </a:ext>
          </a:extLst>
        </xdr:cNvPr>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102366</xdr:rowOff>
    </xdr:from>
    <xdr:ext cx="534377"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9372111" y="95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37249</xdr:rowOff>
    </xdr:from>
    <xdr:to>
      <xdr:col>45</xdr:col>
      <xdr:colOff>177800</xdr:colOff>
      <xdr:row>58</xdr:row>
      <xdr:rowOff>69634</xdr:rowOff>
    </xdr:to>
    <xdr:cxnSp macro="">
      <xdr:nvCxnSpPr>
        <xdr:cNvPr id="356" name="直線コネクタ 355">
          <a:extLst>
            <a:ext uri="{FF2B5EF4-FFF2-40B4-BE49-F238E27FC236}">
              <a16:creationId xmlns="" xmlns:a16="http://schemas.microsoft.com/office/drawing/2014/main" id="{00000000-0008-0000-0700-000064010000}"/>
            </a:ext>
          </a:extLst>
        </xdr:cNvPr>
        <xdr:cNvCxnSpPr/>
      </xdr:nvCxnSpPr>
      <xdr:spPr>
        <a:xfrm flipV="1">
          <a:off x="7861300" y="9981349"/>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7" name="フローチャート: 判断 356">
          <a:extLst>
            <a:ext uri="{FF2B5EF4-FFF2-40B4-BE49-F238E27FC236}">
              <a16:creationId xmlns="" xmlns:a16="http://schemas.microsoft.com/office/drawing/2014/main" id="{00000000-0008-0000-0700-000065010000}"/>
            </a:ext>
          </a:extLst>
        </xdr:cNvPr>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106233</xdr:rowOff>
    </xdr:from>
    <xdr:ext cx="534377"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8483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67958</xdr:rowOff>
    </xdr:from>
    <xdr:to>
      <xdr:col>41</xdr:col>
      <xdr:colOff>50800</xdr:colOff>
      <xdr:row>58</xdr:row>
      <xdr:rowOff>69634</xdr:rowOff>
    </xdr:to>
    <xdr:cxnSp macro="">
      <xdr:nvCxnSpPr>
        <xdr:cNvPr id="359" name="直線コネクタ 358">
          <a:extLst>
            <a:ext uri="{FF2B5EF4-FFF2-40B4-BE49-F238E27FC236}">
              <a16:creationId xmlns="" xmlns:a16="http://schemas.microsoft.com/office/drawing/2014/main" id="{00000000-0008-0000-0700-000067010000}"/>
            </a:ext>
          </a:extLst>
        </xdr:cNvPr>
        <xdr:cNvCxnSpPr/>
      </xdr:nvCxnSpPr>
      <xdr:spPr>
        <a:xfrm>
          <a:off x="6972300" y="10012058"/>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0" name="フローチャート: 判断 359">
          <a:extLst>
            <a:ext uri="{FF2B5EF4-FFF2-40B4-BE49-F238E27FC236}">
              <a16:creationId xmlns="" xmlns:a16="http://schemas.microsoft.com/office/drawing/2014/main" id="{00000000-0008-0000-0700-000068010000}"/>
            </a:ext>
          </a:extLst>
        </xdr:cNvPr>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142429</xdr:rowOff>
    </xdr:from>
    <xdr:ext cx="534377"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7594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2" name="フローチャート: 判断 361">
          <a:extLst>
            <a:ext uri="{FF2B5EF4-FFF2-40B4-BE49-F238E27FC236}">
              <a16:creationId xmlns="" xmlns:a16="http://schemas.microsoft.com/office/drawing/2014/main" id="{00000000-0008-0000-0700-00006A010000}"/>
            </a:ext>
          </a:extLst>
        </xdr:cNvPr>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75868</xdr:rowOff>
    </xdr:from>
    <xdr:ext cx="534377"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6705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165995</xdr:rowOff>
    </xdr:from>
    <xdr:to>
      <xdr:col>55</xdr:col>
      <xdr:colOff>50800</xdr:colOff>
      <xdr:row>58</xdr:row>
      <xdr:rowOff>96145</xdr:rowOff>
    </xdr:to>
    <xdr:sp macro="" textlink="">
      <xdr:nvSpPr>
        <xdr:cNvPr id="369" name="楕円 368">
          <a:extLst>
            <a:ext uri="{FF2B5EF4-FFF2-40B4-BE49-F238E27FC236}">
              <a16:creationId xmlns="" xmlns:a16="http://schemas.microsoft.com/office/drawing/2014/main" id="{00000000-0008-0000-0700-000071010000}"/>
            </a:ext>
          </a:extLst>
        </xdr:cNvPr>
        <xdr:cNvSpPr/>
      </xdr:nvSpPr>
      <xdr:spPr>
        <a:xfrm>
          <a:off x="10426700" y="9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80922</xdr:rowOff>
    </xdr:from>
    <xdr:ext cx="469744" cy="259045"/>
    <xdr:sp macro="" textlink="">
      <xdr:nvSpPr>
        <xdr:cNvPr id="370" name="農林水産業費該当値テキスト">
          <a:extLst>
            <a:ext uri="{FF2B5EF4-FFF2-40B4-BE49-F238E27FC236}">
              <a16:creationId xmlns="" xmlns:a16="http://schemas.microsoft.com/office/drawing/2014/main" id="{00000000-0008-0000-0700-000072010000}"/>
            </a:ext>
          </a:extLst>
        </xdr:cNvPr>
        <xdr:cNvSpPr txBox="1"/>
      </xdr:nvSpPr>
      <xdr:spPr>
        <a:xfrm>
          <a:off x="10528300" y="985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9347</xdr:rowOff>
    </xdr:from>
    <xdr:to>
      <xdr:col>50</xdr:col>
      <xdr:colOff>165100</xdr:colOff>
      <xdr:row>58</xdr:row>
      <xdr:rowOff>110947</xdr:rowOff>
    </xdr:to>
    <xdr:sp macro="" textlink="">
      <xdr:nvSpPr>
        <xdr:cNvPr id="371" name="楕円 370">
          <a:extLst>
            <a:ext uri="{FF2B5EF4-FFF2-40B4-BE49-F238E27FC236}">
              <a16:creationId xmlns="" xmlns:a16="http://schemas.microsoft.com/office/drawing/2014/main" id="{00000000-0008-0000-0700-000073010000}"/>
            </a:ext>
          </a:extLst>
        </xdr:cNvPr>
        <xdr:cNvSpPr/>
      </xdr:nvSpPr>
      <xdr:spPr>
        <a:xfrm>
          <a:off x="9588500" y="99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102074</xdr:rowOff>
    </xdr:from>
    <xdr:ext cx="469744"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9404428" y="1004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157899</xdr:rowOff>
    </xdr:from>
    <xdr:to>
      <xdr:col>46</xdr:col>
      <xdr:colOff>38100</xdr:colOff>
      <xdr:row>58</xdr:row>
      <xdr:rowOff>88049</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8699500" y="993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79176</xdr:rowOff>
    </xdr:from>
    <xdr:ext cx="469744"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8515428" y="1002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18834</xdr:rowOff>
    </xdr:from>
    <xdr:to>
      <xdr:col>41</xdr:col>
      <xdr:colOff>101600</xdr:colOff>
      <xdr:row>58</xdr:row>
      <xdr:rowOff>120434</xdr:rowOff>
    </xdr:to>
    <xdr:sp macro="" textlink="">
      <xdr:nvSpPr>
        <xdr:cNvPr id="375" name="楕円 374">
          <a:extLst>
            <a:ext uri="{FF2B5EF4-FFF2-40B4-BE49-F238E27FC236}">
              <a16:creationId xmlns="" xmlns:a16="http://schemas.microsoft.com/office/drawing/2014/main" id="{00000000-0008-0000-0700-000077010000}"/>
            </a:ext>
          </a:extLst>
        </xdr:cNvPr>
        <xdr:cNvSpPr/>
      </xdr:nvSpPr>
      <xdr:spPr>
        <a:xfrm>
          <a:off x="7810500" y="996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111561</xdr:rowOff>
    </xdr:from>
    <xdr:ext cx="469744" cy="259045"/>
    <xdr:sp macro="" textlink="">
      <xdr:nvSpPr>
        <xdr:cNvPr id="376" name="テキスト ボックス 375">
          <a:extLst>
            <a:ext uri="{FF2B5EF4-FFF2-40B4-BE49-F238E27FC236}">
              <a16:creationId xmlns="" xmlns:a16="http://schemas.microsoft.com/office/drawing/2014/main" id="{00000000-0008-0000-0700-000078010000}"/>
            </a:ext>
          </a:extLst>
        </xdr:cNvPr>
        <xdr:cNvSpPr txBox="1"/>
      </xdr:nvSpPr>
      <xdr:spPr>
        <a:xfrm>
          <a:off x="7626428" y="1005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17158</xdr:rowOff>
    </xdr:from>
    <xdr:to>
      <xdr:col>36</xdr:col>
      <xdr:colOff>165100</xdr:colOff>
      <xdr:row>58</xdr:row>
      <xdr:rowOff>118758</xdr:rowOff>
    </xdr:to>
    <xdr:sp macro="" textlink="">
      <xdr:nvSpPr>
        <xdr:cNvPr id="377" name="楕円 376">
          <a:extLst>
            <a:ext uri="{FF2B5EF4-FFF2-40B4-BE49-F238E27FC236}">
              <a16:creationId xmlns="" xmlns:a16="http://schemas.microsoft.com/office/drawing/2014/main" id="{00000000-0008-0000-0700-000079010000}"/>
            </a:ext>
          </a:extLst>
        </xdr:cNvPr>
        <xdr:cNvSpPr/>
      </xdr:nvSpPr>
      <xdr:spPr>
        <a:xfrm>
          <a:off x="6921500" y="99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109885</xdr:rowOff>
    </xdr:from>
    <xdr:ext cx="469744" cy="259045"/>
    <xdr:sp macro="" textlink="">
      <xdr:nvSpPr>
        <xdr:cNvPr id="378" name="テキスト ボックス 377">
          <a:extLst>
            <a:ext uri="{FF2B5EF4-FFF2-40B4-BE49-F238E27FC236}">
              <a16:creationId xmlns="" xmlns:a16="http://schemas.microsoft.com/office/drawing/2014/main" id="{00000000-0008-0000-0700-00007A010000}"/>
            </a:ext>
          </a:extLst>
        </xdr:cNvPr>
        <xdr:cNvSpPr txBox="1"/>
      </xdr:nvSpPr>
      <xdr:spPr>
        <a:xfrm>
          <a:off x="6737428" y="1005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1" name="商工費最小値テキスト">
          <a:extLst>
            <a:ext uri="{FF2B5EF4-FFF2-40B4-BE49-F238E27FC236}">
              <a16:creationId xmlns="" xmlns:a16="http://schemas.microsoft.com/office/drawing/2014/main" id="{00000000-0008-0000-0700-000091010000}"/>
            </a:ext>
          </a:extLst>
        </xdr:cNvPr>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3" name="商工費最大値テキスト">
          <a:extLst>
            <a:ext uri="{FF2B5EF4-FFF2-40B4-BE49-F238E27FC236}">
              <a16:creationId xmlns="" xmlns:a16="http://schemas.microsoft.com/office/drawing/2014/main" id="{00000000-0008-0000-0700-000093010000}"/>
            </a:ext>
          </a:extLst>
        </xdr:cNvPr>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167269</xdr:rowOff>
    </xdr:from>
    <xdr:to>
      <xdr:col>55</xdr:col>
      <xdr:colOff>0</xdr:colOff>
      <xdr:row>78</xdr:row>
      <xdr:rowOff>31572</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9639300" y="13197469"/>
          <a:ext cx="838200" cy="20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90791</xdr:rowOff>
    </xdr:from>
    <xdr:ext cx="534377" cy="259045"/>
    <xdr:sp macro="" textlink="">
      <xdr:nvSpPr>
        <xdr:cNvPr id="406" name="商工費平均値テキスト">
          <a:extLst>
            <a:ext uri="{FF2B5EF4-FFF2-40B4-BE49-F238E27FC236}">
              <a16:creationId xmlns="" xmlns:a16="http://schemas.microsoft.com/office/drawing/2014/main" id="{00000000-0008-0000-0700-000096010000}"/>
            </a:ext>
          </a:extLst>
        </xdr:cNvPr>
        <xdr:cNvSpPr txBox="1"/>
      </xdr:nvSpPr>
      <xdr:spPr>
        <a:xfrm>
          <a:off x="10528300" y="1294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7" name="フローチャート: 判断 406">
          <a:extLst>
            <a:ext uri="{FF2B5EF4-FFF2-40B4-BE49-F238E27FC236}">
              <a16:creationId xmlns="" xmlns:a16="http://schemas.microsoft.com/office/drawing/2014/main" id="{00000000-0008-0000-0700-000097010000}"/>
            </a:ext>
          </a:extLst>
        </xdr:cNvPr>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167269</xdr:rowOff>
    </xdr:from>
    <xdr:to>
      <xdr:col>50</xdr:col>
      <xdr:colOff>114300</xdr:colOff>
      <xdr:row>77</xdr:row>
      <xdr:rowOff>35869</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flipV="1">
          <a:off x="8750300" y="13197469"/>
          <a:ext cx="889000" cy="4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09" name="フローチャート: 判断 408">
          <a:extLst>
            <a:ext uri="{FF2B5EF4-FFF2-40B4-BE49-F238E27FC236}">
              <a16:creationId xmlns="" xmlns:a16="http://schemas.microsoft.com/office/drawing/2014/main" id="{00000000-0008-0000-0700-000099010000}"/>
            </a:ext>
          </a:extLst>
        </xdr:cNvPr>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36697</xdr:rowOff>
    </xdr:from>
    <xdr:ext cx="534377"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9372111" y="128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103809</xdr:rowOff>
    </xdr:from>
    <xdr:to>
      <xdr:col>45</xdr:col>
      <xdr:colOff>177800</xdr:colOff>
      <xdr:row>77</xdr:row>
      <xdr:rowOff>35869</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a:off x="7861300" y="13134009"/>
          <a:ext cx="889000" cy="10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75788</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8483111" y="1293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103809</xdr:rowOff>
    </xdr:from>
    <xdr:to>
      <xdr:col>41</xdr:col>
      <xdr:colOff>50800</xdr:colOff>
      <xdr:row>78</xdr:row>
      <xdr:rowOff>77749</xdr:rowOff>
    </xdr:to>
    <xdr:cxnSp macro="">
      <xdr:nvCxnSpPr>
        <xdr:cNvPr id="414" name="直線コネクタ 413">
          <a:extLst>
            <a:ext uri="{FF2B5EF4-FFF2-40B4-BE49-F238E27FC236}">
              <a16:creationId xmlns="" xmlns:a16="http://schemas.microsoft.com/office/drawing/2014/main" id="{00000000-0008-0000-0700-00009E010000}"/>
            </a:ext>
          </a:extLst>
        </xdr:cNvPr>
        <xdr:cNvCxnSpPr/>
      </xdr:nvCxnSpPr>
      <xdr:spPr>
        <a:xfrm flipV="1">
          <a:off x="6972300" y="13134009"/>
          <a:ext cx="889000" cy="3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5" name="フローチャート: 判断 414">
          <a:extLst>
            <a:ext uri="{FF2B5EF4-FFF2-40B4-BE49-F238E27FC236}">
              <a16:creationId xmlns="" xmlns:a16="http://schemas.microsoft.com/office/drawing/2014/main" id="{00000000-0008-0000-0700-00009F010000}"/>
            </a:ext>
          </a:extLst>
        </xdr:cNvPr>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46821</xdr:rowOff>
    </xdr:from>
    <xdr:ext cx="534377"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7594111" y="1324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7" name="フローチャート: 判断 416">
          <a:extLst>
            <a:ext uri="{FF2B5EF4-FFF2-40B4-BE49-F238E27FC236}">
              <a16:creationId xmlns="" xmlns:a16="http://schemas.microsoft.com/office/drawing/2014/main" id="{00000000-0008-0000-0700-0000A1010000}"/>
            </a:ext>
          </a:extLst>
        </xdr:cNvPr>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160484</xdr:rowOff>
    </xdr:from>
    <xdr:ext cx="469744"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6737428" y="130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152222</xdr:rowOff>
    </xdr:from>
    <xdr:to>
      <xdr:col>55</xdr:col>
      <xdr:colOff>50800</xdr:colOff>
      <xdr:row>78</xdr:row>
      <xdr:rowOff>82372</xdr:rowOff>
    </xdr:to>
    <xdr:sp macro="" textlink="">
      <xdr:nvSpPr>
        <xdr:cNvPr id="424" name="楕円 423">
          <a:extLst>
            <a:ext uri="{FF2B5EF4-FFF2-40B4-BE49-F238E27FC236}">
              <a16:creationId xmlns="" xmlns:a16="http://schemas.microsoft.com/office/drawing/2014/main" id="{00000000-0008-0000-0700-0000A8010000}"/>
            </a:ext>
          </a:extLst>
        </xdr:cNvPr>
        <xdr:cNvSpPr/>
      </xdr:nvSpPr>
      <xdr:spPr>
        <a:xfrm>
          <a:off x="10426700" y="133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67149</xdr:rowOff>
    </xdr:from>
    <xdr:ext cx="469744" cy="259045"/>
    <xdr:sp macro="" textlink="">
      <xdr:nvSpPr>
        <xdr:cNvPr id="425" name="商工費該当値テキスト">
          <a:extLst>
            <a:ext uri="{FF2B5EF4-FFF2-40B4-BE49-F238E27FC236}">
              <a16:creationId xmlns="" xmlns:a16="http://schemas.microsoft.com/office/drawing/2014/main" id="{00000000-0008-0000-0700-0000A9010000}"/>
            </a:ext>
          </a:extLst>
        </xdr:cNvPr>
        <xdr:cNvSpPr txBox="1"/>
      </xdr:nvSpPr>
      <xdr:spPr>
        <a:xfrm>
          <a:off x="10528300" y="1326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116469</xdr:rowOff>
    </xdr:from>
    <xdr:to>
      <xdr:col>50</xdr:col>
      <xdr:colOff>165100</xdr:colOff>
      <xdr:row>77</xdr:row>
      <xdr:rowOff>46619</xdr:rowOff>
    </xdr:to>
    <xdr:sp macro="" textlink="">
      <xdr:nvSpPr>
        <xdr:cNvPr id="426" name="楕円 425">
          <a:extLst>
            <a:ext uri="{FF2B5EF4-FFF2-40B4-BE49-F238E27FC236}">
              <a16:creationId xmlns="" xmlns:a16="http://schemas.microsoft.com/office/drawing/2014/main" id="{00000000-0008-0000-0700-0000AA010000}"/>
            </a:ext>
          </a:extLst>
        </xdr:cNvPr>
        <xdr:cNvSpPr/>
      </xdr:nvSpPr>
      <xdr:spPr>
        <a:xfrm>
          <a:off x="9588500" y="1314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37746</xdr:rowOff>
    </xdr:from>
    <xdr:ext cx="534377"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9372111" y="1323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156519</xdr:rowOff>
    </xdr:from>
    <xdr:to>
      <xdr:col>46</xdr:col>
      <xdr:colOff>38100</xdr:colOff>
      <xdr:row>77</xdr:row>
      <xdr:rowOff>86669</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8699500" y="1318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77796</xdr:rowOff>
    </xdr:from>
    <xdr:ext cx="534377"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8483111" y="1327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53009</xdr:rowOff>
    </xdr:from>
    <xdr:to>
      <xdr:col>41</xdr:col>
      <xdr:colOff>101600</xdr:colOff>
      <xdr:row>76</xdr:row>
      <xdr:rowOff>154609</xdr:rowOff>
    </xdr:to>
    <xdr:sp macro="" textlink="">
      <xdr:nvSpPr>
        <xdr:cNvPr id="430" name="楕円 429">
          <a:extLst>
            <a:ext uri="{FF2B5EF4-FFF2-40B4-BE49-F238E27FC236}">
              <a16:creationId xmlns="" xmlns:a16="http://schemas.microsoft.com/office/drawing/2014/main" id="{00000000-0008-0000-0700-0000AE010000}"/>
            </a:ext>
          </a:extLst>
        </xdr:cNvPr>
        <xdr:cNvSpPr/>
      </xdr:nvSpPr>
      <xdr:spPr>
        <a:xfrm>
          <a:off x="7810500" y="1308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171137</xdr:rowOff>
    </xdr:from>
    <xdr:ext cx="534377"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7594111" y="1285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26949</xdr:rowOff>
    </xdr:from>
    <xdr:to>
      <xdr:col>36</xdr:col>
      <xdr:colOff>165100</xdr:colOff>
      <xdr:row>78</xdr:row>
      <xdr:rowOff>128549</xdr:rowOff>
    </xdr:to>
    <xdr:sp macro="" textlink="">
      <xdr:nvSpPr>
        <xdr:cNvPr id="432" name="楕円 431">
          <a:extLst>
            <a:ext uri="{FF2B5EF4-FFF2-40B4-BE49-F238E27FC236}">
              <a16:creationId xmlns="" xmlns:a16="http://schemas.microsoft.com/office/drawing/2014/main" id="{00000000-0008-0000-0700-0000B0010000}"/>
            </a:ext>
          </a:extLst>
        </xdr:cNvPr>
        <xdr:cNvSpPr/>
      </xdr:nvSpPr>
      <xdr:spPr>
        <a:xfrm>
          <a:off x="6921500" y="1340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119676</xdr:rowOff>
    </xdr:from>
    <xdr:ext cx="469744" cy="259045"/>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6737428" y="1349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59" name="土木費最小値テキスト">
          <a:extLst>
            <a:ext uri="{FF2B5EF4-FFF2-40B4-BE49-F238E27FC236}">
              <a16:creationId xmlns="" xmlns:a16="http://schemas.microsoft.com/office/drawing/2014/main" id="{00000000-0008-0000-0700-0000CB010000}"/>
            </a:ext>
          </a:extLst>
        </xdr:cNvPr>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1" name="土木費最大値テキスト">
          <a:extLst>
            <a:ext uri="{FF2B5EF4-FFF2-40B4-BE49-F238E27FC236}">
              <a16:creationId xmlns="" xmlns:a16="http://schemas.microsoft.com/office/drawing/2014/main" id="{00000000-0008-0000-0700-0000CD010000}"/>
            </a:ext>
          </a:extLst>
        </xdr:cNvPr>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162540</xdr:rowOff>
    </xdr:from>
    <xdr:to>
      <xdr:col>55</xdr:col>
      <xdr:colOff>0</xdr:colOff>
      <xdr:row>96</xdr:row>
      <xdr:rowOff>83045</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flipV="1">
          <a:off x="9639300" y="16450290"/>
          <a:ext cx="838200" cy="9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40048</xdr:rowOff>
    </xdr:from>
    <xdr:ext cx="534377" cy="259045"/>
    <xdr:sp macro="" textlink="">
      <xdr:nvSpPr>
        <xdr:cNvPr id="464" name="土木費平均値テキスト">
          <a:extLst>
            <a:ext uri="{FF2B5EF4-FFF2-40B4-BE49-F238E27FC236}">
              <a16:creationId xmlns="" xmlns:a16="http://schemas.microsoft.com/office/drawing/2014/main" id="{00000000-0008-0000-0700-0000D0010000}"/>
            </a:ext>
          </a:extLst>
        </xdr:cNvPr>
        <xdr:cNvSpPr txBox="1"/>
      </xdr:nvSpPr>
      <xdr:spPr>
        <a:xfrm>
          <a:off x="10528300" y="1649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56890</xdr:rowOff>
    </xdr:from>
    <xdr:to>
      <xdr:col>50</xdr:col>
      <xdr:colOff>114300</xdr:colOff>
      <xdr:row>96</xdr:row>
      <xdr:rowOff>83045</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a:off x="8750300" y="16516090"/>
          <a:ext cx="889000" cy="2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6787</xdr:rowOff>
    </xdr:from>
    <xdr:ext cx="534377"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9372111" y="1663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56890</xdr:rowOff>
    </xdr:from>
    <xdr:to>
      <xdr:col>45</xdr:col>
      <xdr:colOff>177800</xdr:colOff>
      <xdr:row>96</xdr:row>
      <xdr:rowOff>110382</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flipV="1">
          <a:off x="7861300" y="16516090"/>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3128</xdr:rowOff>
    </xdr:from>
    <xdr:ext cx="534377"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8483111" y="1663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110382</xdr:rowOff>
    </xdr:from>
    <xdr:to>
      <xdr:col>41</xdr:col>
      <xdr:colOff>50800</xdr:colOff>
      <xdr:row>96</xdr:row>
      <xdr:rowOff>128288</xdr:rowOff>
    </xdr:to>
    <xdr:cxnSp macro="">
      <xdr:nvCxnSpPr>
        <xdr:cNvPr id="472" name="直線コネクタ 471">
          <a:extLst>
            <a:ext uri="{FF2B5EF4-FFF2-40B4-BE49-F238E27FC236}">
              <a16:creationId xmlns="" xmlns:a16="http://schemas.microsoft.com/office/drawing/2014/main" id="{00000000-0008-0000-0700-0000D8010000}"/>
            </a:ext>
          </a:extLst>
        </xdr:cNvPr>
        <xdr:cNvCxnSpPr/>
      </xdr:nvCxnSpPr>
      <xdr:spPr>
        <a:xfrm flipV="1">
          <a:off x="6972300" y="16569582"/>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3" name="フローチャート: 判断 472">
          <a:extLst>
            <a:ext uri="{FF2B5EF4-FFF2-40B4-BE49-F238E27FC236}">
              <a16:creationId xmlns="" xmlns:a16="http://schemas.microsoft.com/office/drawing/2014/main" id="{00000000-0008-0000-0700-0000D9010000}"/>
            </a:ext>
          </a:extLst>
        </xdr:cNvPr>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16236</xdr:rowOff>
    </xdr:from>
    <xdr:ext cx="534377"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7594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5" name="フローチャート: 判断 474">
          <a:extLst>
            <a:ext uri="{FF2B5EF4-FFF2-40B4-BE49-F238E27FC236}">
              <a16:creationId xmlns="" xmlns:a16="http://schemas.microsoft.com/office/drawing/2014/main" id="{00000000-0008-0000-0700-0000DB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2615</xdr:rowOff>
    </xdr:from>
    <xdr:ext cx="534377"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6705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111740</xdr:rowOff>
    </xdr:from>
    <xdr:to>
      <xdr:col>55</xdr:col>
      <xdr:colOff>50800</xdr:colOff>
      <xdr:row>96</xdr:row>
      <xdr:rowOff>41890</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10426700" y="1639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134617</xdr:rowOff>
    </xdr:from>
    <xdr:ext cx="534377" cy="259045"/>
    <xdr:sp macro="" textlink="">
      <xdr:nvSpPr>
        <xdr:cNvPr id="483" name="土木費該当値テキスト">
          <a:extLst>
            <a:ext uri="{FF2B5EF4-FFF2-40B4-BE49-F238E27FC236}">
              <a16:creationId xmlns="" xmlns:a16="http://schemas.microsoft.com/office/drawing/2014/main" id="{00000000-0008-0000-0700-0000E3010000}"/>
            </a:ext>
          </a:extLst>
        </xdr:cNvPr>
        <xdr:cNvSpPr txBox="1"/>
      </xdr:nvSpPr>
      <xdr:spPr>
        <a:xfrm>
          <a:off x="10528300" y="162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32245</xdr:rowOff>
    </xdr:from>
    <xdr:to>
      <xdr:col>50</xdr:col>
      <xdr:colOff>165100</xdr:colOff>
      <xdr:row>96</xdr:row>
      <xdr:rowOff>133845</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9588500" y="164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150372</xdr:rowOff>
    </xdr:from>
    <xdr:ext cx="534377"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9372111" y="1626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6090</xdr:rowOff>
    </xdr:from>
    <xdr:to>
      <xdr:col>46</xdr:col>
      <xdr:colOff>38100</xdr:colOff>
      <xdr:row>96</xdr:row>
      <xdr:rowOff>107690</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8699500" y="164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124217</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8483111" y="1624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59582</xdr:rowOff>
    </xdr:from>
    <xdr:to>
      <xdr:col>41</xdr:col>
      <xdr:colOff>101600</xdr:colOff>
      <xdr:row>96</xdr:row>
      <xdr:rowOff>161182</xdr:rowOff>
    </xdr:to>
    <xdr:sp macro="" textlink="">
      <xdr:nvSpPr>
        <xdr:cNvPr id="488" name="楕円 487">
          <a:extLst>
            <a:ext uri="{FF2B5EF4-FFF2-40B4-BE49-F238E27FC236}">
              <a16:creationId xmlns="" xmlns:a16="http://schemas.microsoft.com/office/drawing/2014/main" id="{00000000-0008-0000-0700-0000E8010000}"/>
            </a:ext>
          </a:extLst>
        </xdr:cNvPr>
        <xdr:cNvSpPr/>
      </xdr:nvSpPr>
      <xdr:spPr>
        <a:xfrm>
          <a:off x="7810500" y="1651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6259</xdr:rowOff>
    </xdr:from>
    <xdr:ext cx="534377"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7594111" y="1629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77488</xdr:rowOff>
    </xdr:from>
    <xdr:to>
      <xdr:col>36</xdr:col>
      <xdr:colOff>165100</xdr:colOff>
      <xdr:row>97</xdr:row>
      <xdr:rowOff>7638</xdr:rowOff>
    </xdr:to>
    <xdr:sp macro="" textlink="">
      <xdr:nvSpPr>
        <xdr:cNvPr id="490" name="楕円 489">
          <a:extLst>
            <a:ext uri="{FF2B5EF4-FFF2-40B4-BE49-F238E27FC236}">
              <a16:creationId xmlns="" xmlns:a16="http://schemas.microsoft.com/office/drawing/2014/main" id="{00000000-0008-0000-0700-0000EA010000}"/>
            </a:ext>
          </a:extLst>
        </xdr:cNvPr>
        <xdr:cNvSpPr/>
      </xdr:nvSpPr>
      <xdr:spPr>
        <a:xfrm>
          <a:off x="6921500" y="1653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24165</xdr:rowOff>
    </xdr:from>
    <xdr:ext cx="534377"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6705111" y="1631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5" name="消防費最小値テキスト">
          <a:extLst>
            <a:ext uri="{FF2B5EF4-FFF2-40B4-BE49-F238E27FC236}">
              <a16:creationId xmlns="" xmlns:a16="http://schemas.microsoft.com/office/drawing/2014/main" id="{00000000-0008-0000-0700-000003020000}"/>
            </a:ext>
          </a:extLst>
        </xdr:cNvPr>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7" name="消防費最大値テキスト">
          <a:extLst>
            <a:ext uri="{FF2B5EF4-FFF2-40B4-BE49-F238E27FC236}">
              <a16:creationId xmlns="" xmlns:a16="http://schemas.microsoft.com/office/drawing/2014/main" id="{00000000-0008-0000-0700-000005020000}"/>
            </a:ext>
          </a:extLst>
        </xdr:cNvPr>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25766</xdr:rowOff>
    </xdr:from>
    <xdr:to>
      <xdr:col>85</xdr:col>
      <xdr:colOff>127000</xdr:colOff>
      <xdr:row>37</xdr:row>
      <xdr:rowOff>41265</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flipV="1">
          <a:off x="15481300" y="6369416"/>
          <a:ext cx="8382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31995</xdr:rowOff>
    </xdr:from>
    <xdr:ext cx="534377" cy="259045"/>
    <xdr:sp macro="" textlink="">
      <xdr:nvSpPr>
        <xdr:cNvPr id="520" name="消防費平均値テキスト">
          <a:extLst>
            <a:ext uri="{FF2B5EF4-FFF2-40B4-BE49-F238E27FC236}">
              <a16:creationId xmlns="" xmlns:a16="http://schemas.microsoft.com/office/drawing/2014/main" id="{00000000-0008-0000-0700-000008020000}"/>
            </a:ext>
          </a:extLst>
        </xdr:cNvPr>
        <xdr:cNvSpPr txBox="1"/>
      </xdr:nvSpPr>
      <xdr:spPr>
        <a:xfrm>
          <a:off x="16370300" y="60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1" name="フローチャート: 判断 520">
          <a:extLst>
            <a:ext uri="{FF2B5EF4-FFF2-40B4-BE49-F238E27FC236}">
              <a16:creationId xmlns="" xmlns:a16="http://schemas.microsoft.com/office/drawing/2014/main" id="{00000000-0008-0000-0700-000009020000}"/>
            </a:ext>
          </a:extLst>
        </xdr:cNvPr>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41265</xdr:rowOff>
    </xdr:from>
    <xdr:to>
      <xdr:col>81</xdr:col>
      <xdr:colOff>50800</xdr:colOff>
      <xdr:row>37</xdr:row>
      <xdr:rowOff>99146</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flipV="1">
          <a:off x="14592300" y="6384915"/>
          <a:ext cx="889000" cy="5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3" name="フローチャート: 判断 522">
          <a:extLst>
            <a:ext uri="{FF2B5EF4-FFF2-40B4-BE49-F238E27FC236}">
              <a16:creationId xmlns="" xmlns:a16="http://schemas.microsoft.com/office/drawing/2014/main" id="{00000000-0008-0000-0700-00000B020000}"/>
            </a:ext>
          </a:extLst>
        </xdr:cNvPr>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134424</xdr:rowOff>
    </xdr:from>
    <xdr:ext cx="534377" cy="259045"/>
    <xdr:sp macro="" textlink="">
      <xdr:nvSpPr>
        <xdr:cNvPr id="524" name="テキスト ボックス 523">
          <a:extLst>
            <a:ext uri="{FF2B5EF4-FFF2-40B4-BE49-F238E27FC236}">
              <a16:creationId xmlns="" xmlns:a16="http://schemas.microsoft.com/office/drawing/2014/main" id="{00000000-0008-0000-0700-00000C020000}"/>
            </a:ext>
          </a:extLst>
        </xdr:cNvPr>
        <xdr:cNvSpPr txBox="1"/>
      </xdr:nvSpPr>
      <xdr:spPr>
        <a:xfrm>
          <a:off x="15214111" y="596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99146</xdr:rowOff>
    </xdr:from>
    <xdr:to>
      <xdr:col>76</xdr:col>
      <xdr:colOff>114300</xdr:colOff>
      <xdr:row>37</xdr:row>
      <xdr:rowOff>170287</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flipV="1">
          <a:off x="13703300" y="6442796"/>
          <a:ext cx="889000" cy="7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148505</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4325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113228</xdr:rowOff>
    </xdr:from>
    <xdr:to>
      <xdr:col>71</xdr:col>
      <xdr:colOff>177800</xdr:colOff>
      <xdr:row>37</xdr:row>
      <xdr:rowOff>170287</xdr:rowOff>
    </xdr:to>
    <xdr:cxnSp macro="">
      <xdr:nvCxnSpPr>
        <xdr:cNvPr id="528" name="直線コネクタ 527">
          <a:extLst>
            <a:ext uri="{FF2B5EF4-FFF2-40B4-BE49-F238E27FC236}">
              <a16:creationId xmlns="" xmlns:a16="http://schemas.microsoft.com/office/drawing/2014/main" id="{00000000-0008-0000-0700-000010020000}"/>
            </a:ext>
          </a:extLst>
        </xdr:cNvPr>
        <xdr:cNvCxnSpPr/>
      </xdr:nvCxnSpPr>
      <xdr:spPr>
        <a:xfrm>
          <a:off x="12814300" y="6456878"/>
          <a:ext cx="889000" cy="5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29" name="フローチャート: 判断 528">
          <a:extLst>
            <a:ext uri="{FF2B5EF4-FFF2-40B4-BE49-F238E27FC236}">
              <a16:creationId xmlns="" xmlns:a16="http://schemas.microsoft.com/office/drawing/2014/main" id="{00000000-0008-0000-0700-000011020000}"/>
            </a:ext>
          </a:extLst>
        </xdr:cNvPr>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77091</xdr:rowOff>
    </xdr:from>
    <xdr:ext cx="534377"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3436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1" name="フローチャート: 判断 530">
          <a:extLst>
            <a:ext uri="{FF2B5EF4-FFF2-40B4-BE49-F238E27FC236}">
              <a16:creationId xmlns="" xmlns:a16="http://schemas.microsoft.com/office/drawing/2014/main" id="{00000000-0008-0000-0700-000013020000}"/>
            </a:ext>
          </a:extLst>
        </xdr:cNvPr>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135155</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2547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146416</xdr:rowOff>
    </xdr:from>
    <xdr:to>
      <xdr:col>85</xdr:col>
      <xdr:colOff>177800</xdr:colOff>
      <xdr:row>37</xdr:row>
      <xdr:rowOff>76566</xdr:rowOff>
    </xdr:to>
    <xdr:sp macro="" textlink="">
      <xdr:nvSpPr>
        <xdr:cNvPr id="538" name="楕円 537">
          <a:extLst>
            <a:ext uri="{FF2B5EF4-FFF2-40B4-BE49-F238E27FC236}">
              <a16:creationId xmlns="" xmlns:a16="http://schemas.microsoft.com/office/drawing/2014/main" id="{00000000-0008-0000-0700-00001A020000}"/>
            </a:ext>
          </a:extLst>
        </xdr:cNvPr>
        <xdr:cNvSpPr/>
      </xdr:nvSpPr>
      <xdr:spPr>
        <a:xfrm>
          <a:off x="16268700" y="631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124843</xdr:rowOff>
    </xdr:from>
    <xdr:ext cx="534377" cy="259045"/>
    <xdr:sp macro="" textlink="">
      <xdr:nvSpPr>
        <xdr:cNvPr id="539" name="消防費該当値テキスト">
          <a:extLst>
            <a:ext uri="{FF2B5EF4-FFF2-40B4-BE49-F238E27FC236}">
              <a16:creationId xmlns="" xmlns:a16="http://schemas.microsoft.com/office/drawing/2014/main" id="{00000000-0008-0000-0700-00001B020000}"/>
            </a:ext>
          </a:extLst>
        </xdr:cNvPr>
        <xdr:cNvSpPr txBox="1"/>
      </xdr:nvSpPr>
      <xdr:spPr>
        <a:xfrm>
          <a:off x="16370300" y="629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161915</xdr:rowOff>
    </xdr:from>
    <xdr:to>
      <xdr:col>81</xdr:col>
      <xdr:colOff>101600</xdr:colOff>
      <xdr:row>37</xdr:row>
      <xdr:rowOff>92065</xdr:rowOff>
    </xdr:to>
    <xdr:sp macro="" textlink="">
      <xdr:nvSpPr>
        <xdr:cNvPr id="540" name="楕円 539">
          <a:extLst>
            <a:ext uri="{FF2B5EF4-FFF2-40B4-BE49-F238E27FC236}">
              <a16:creationId xmlns="" xmlns:a16="http://schemas.microsoft.com/office/drawing/2014/main" id="{00000000-0008-0000-0700-00001C020000}"/>
            </a:ext>
          </a:extLst>
        </xdr:cNvPr>
        <xdr:cNvSpPr/>
      </xdr:nvSpPr>
      <xdr:spPr>
        <a:xfrm>
          <a:off x="15430500" y="633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83192</xdr:rowOff>
    </xdr:from>
    <xdr:ext cx="534377"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5214111" y="642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48346</xdr:rowOff>
    </xdr:from>
    <xdr:to>
      <xdr:col>76</xdr:col>
      <xdr:colOff>165100</xdr:colOff>
      <xdr:row>37</xdr:row>
      <xdr:rowOff>149946</xdr:rowOff>
    </xdr:to>
    <xdr:sp macro="" textlink="">
      <xdr:nvSpPr>
        <xdr:cNvPr id="542" name="楕円 541">
          <a:extLst>
            <a:ext uri="{FF2B5EF4-FFF2-40B4-BE49-F238E27FC236}">
              <a16:creationId xmlns="" xmlns:a16="http://schemas.microsoft.com/office/drawing/2014/main" id="{00000000-0008-0000-0700-00001E020000}"/>
            </a:ext>
          </a:extLst>
        </xdr:cNvPr>
        <xdr:cNvSpPr/>
      </xdr:nvSpPr>
      <xdr:spPr>
        <a:xfrm>
          <a:off x="14541500" y="639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141074</xdr:rowOff>
    </xdr:from>
    <xdr:ext cx="534377"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4325111" y="648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119487</xdr:rowOff>
    </xdr:from>
    <xdr:to>
      <xdr:col>72</xdr:col>
      <xdr:colOff>38100</xdr:colOff>
      <xdr:row>38</xdr:row>
      <xdr:rowOff>49637</xdr:rowOff>
    </xdr:to>
    <xdr:sp macro="" textlink="">
      <xdr:nvSpPr>
        <xdr:cNvPr id="544" name="楕円 543">
          <a:extLst>
            <a:ext uri="{FF2B5EF4-FFF2-40B4-BE49-F238E27FC236}">
              <a16:creationId xmlns="" xmlns:a16="http://schemas.microsoft.com/office/drawing/2014/main" id="{00000000-0008-0000-0700-000020020000}"/>
            </a:ext>
          </a:extLst>
        </xdr:cNvPr>
        <xdr:cNvSpPr/>
      </xdr:nvSpPr>
      <xdr:spPr>
        <a:xfrm>
          <a:off x="13652500" y="64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40764</xdr:rowOff>
    </xdr:from>
    <xdr:ext cx="534377" cy="259045"/>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3436111" y="655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62428</xdr:rowOff>
    </xdr:from>
    <xdr:to>
      <xdr:col>67</xdr:col>
      <xdr:colOff>101600</xdr:colOff>
      <xdr:row>37</xdr:row>
      <xdr:rowOff>164028</xdr:rowOff>
    </xdr:to>
    <xdr:sp macro="" textlink="">
      <xdr:nvSpPr>
        <xdr:cNvPr id="546" name="楕円 545">
          <a:extLst>
            <a:ext uri="{FF2B5EF4-FFF2-40B4-BE49-F238E27FC236}">
              <a16:creationId xmlns="" xmlns:a16="http://schemas.microsoft.com/office/drawing/2014/main" id="{00000000-0008-0000-0700-000022020000}"/>
            </a:ext>
          </a:extLst>
        </xdr:cNvPr>
        <xdr:cNvSpPr/>
      </xdr:nvSpPr>
      <xdr:spPr>
        <a:xfrm>
          <a:off x="12763500" y="640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155155</xdr:rowOff>
    </xdr:from>
    <xdr:ext cx="534377" cy="259045"/>
    <xdr:sp macro="" textlink="">
      <xdr:nvSpPr>
        <xdr:cNvPr id="547" name="テキスト ボックス 546">
          <a:extLst>
            <a:ext uri="{FF2B5EF4-FFF2-40B4-BE49-F238E27FC236}">
              <a16:creationId xmlns="" xmlns:a16="http://schemas.microsoft.com/office/drawing/2014/main" id="{00000000-0008-0000-0700-000023020000}"/>
            </a:ext>
          </a:extLst>
        </xdr:cNvPr>
        <xdr:cNvSpPr txBox="1"/>
      </xdr:nvSpPr>
      <xdr:spPr>
        <a:xfrm>
          <a:off x="12547111" y="649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5" name="教育費最小値テキスト">
          <a:extLst>
            <a:ext uri="{FF2B5EF4-FFF2-40B4-BE49-F238E27FC236}">
              <a16:creationId xmlns="" xmlns:a16="http://schemas.microsoft.com/office/drawing/2014/main" id="{00000000-0008-0000-0700-00003F020000}"/>
            </a:ext>
          </a:extLst>
        </xdr:cNvPr>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7" name="教育費最大値テキスト">
          <a:extLst>
            <a:ext uri="{FF2B5EF4-FFF2-40B4-BE49-F238E27FC236}">
              <a16:creationId xmlns="" xmlns:a16="http://schemas.microsoft.com/office/drawing/2014/main" id="{00000000-0008-0000-0700-000041020000}"/>
            </a:ext>
          </a:extLst>
        </xdr:cNvPr>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140109</xdr:rowOff>
    </xdr:from>
    <xdr:to>
      <xdr:col>85</xdr:col>
      <xdr:colOff>127000</xdr:colOff>
      <xdr:row>56</xdr:row>
      <xdr:rowOff>156322</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flipV="1">
          <a:off x="15481300" y="9226959"/>
          <a:ext cx="838200" cy="53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56208</xdr:rowOff>
    </xdr:from>
    <xdr:ext cx="534377" cy="259045"/>
    <xdr:sp macro="" textlink="">
      <xdr:nvSpPr>
        <xdr:cNvPr id="580" name="教育費平均値テキスト">
          <a:extLst>
            <a:ext uri="{FF2B5EF4-FFF2-40B4-BE49-F238E27FC236}">
              <a16:creationId xmlns="" xmlns:a16="http://schemas.microsoft.com/office/drawing/2014/main" id="{00000000-0008-0000-0700-000044020000}"/>
            </a:ext>
          </a:extLst>
        </xdr:cNvPr>
        <xdr:cNvSpPr txBox="1"/>
      </xdr:nvSpPr>
      <xdr:spPr>
        <a:xfrm>
          <a:off x="16370300" y="9485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1" name="フローチャート: 判断 580">
          <a:extLst>
            <a:ext uri="{FF2B5EF4-FFF2-40B4-BE49-F238E27FC236}">
              <a16:creationId xmlns="" xmlns:a16="http://schemas.microsoft.com/office/drawing/2014/main" id="{00000000-0008-0000-0700-000045020000}"/>
            </a:ext>
          </a:extLst>
        </xdr:cNvPr>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67315</xdr:rowOff>
    </xdr:from>
    <xdr:to>
      <xdr:col>81</xdr:col>
      <xdr:colOff>50800</xdr:colOff>
      <xdr:row>56</xdr:row>
      <xdr:rowOff>156322</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a:off x="14592300" y="9668515"/>
          <a:ext cx="889000" cy="8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3" name="フローチャート: 判断 582">
          <a:extLst>
            <a:ext uri="{FF2B5EF4-FFF2-40B4-BE49-F238E27FC236}">
              <a16:creationId xmlns="" xmlns:a16="http://schemas.microsoft.com/office/drawing/2014/main" id="{00000000-0008-0000-0700-000047020000}"/>
            </a:ext>
          </a:extLst>
        </xdr:cNvPr>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141240</xdr:rowOff>
    </xdr:from>
    <xdr:ext cx="534377"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5214111" y="93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49011</xdr:rowOff>
    </xdr:from>
    <xdr:to>
      <xdr:col>76</xdr:col>
      <xdr:colOff>114300</xdr:colOff>
      <xdr:row>56</xdr:row>
      <xdr:rowOff>67315</xdr:rowOff>
    </xdr:to>
    <xdr:cxnSp macro="">
      <xdr:nvCxnSpPr>
        <xdr:cNvPr id="585" name="直線コネクタ 584">
          <a:extLst>
            <a:ext uri="{FF2B5EF4-FFF2-40B4-BE49-F238E27FC236}">
              <a16:creationId xmlns="" xmlns:a16="http://schemas.microsoft.com/office/drawing/2014/main" id="{00000000-0008-0000-0700-000049020000}"/>
            </a:ext>
          </a:extLst>
        </xdr:cNvPr>
        <xdr:cNvCxnSpPr/>
      </xdr:nvCxnSpPr>
      <xdr:spPr>
        <a:xfrm>
          <a:off x="13703300" y="9650211"/>
          <a:ext cx="889000" cy="1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6" name="フローチャート: 判断 585">
          <a:extLst>
            <a:ext uri="{FF2B5EF4-FFF2-40B4-BE49-F238E27FC236}">
              <a16:creationId xmlns="" xmlns:a16="http://schemas.microsoft.com/office/drawing/2014/main" id="{00000000-0008-0000-0700-00004A020000}"/>
            </a:ext>
          </a:extLst>
        </xdr:cNvPr>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102295</xdr:rowOff>
    </xdr:from>
    <xdr:ext cx="534377"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4325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49011</xdr:rowOff>
    </xdr:from>
    <xdr:to>
      <xdr:col>71</xdr:col>
      <xdr:colOff>177800</xdr:colOff>
      <xdr:row>57</xdr:row>
      <xdr:rowOff>70352</xdr:rowOff>
    </xdr:to>
    <xdr:cxnSp macro="">
      <xdr:nvCxnSpPr>
        <xdr:cNvPr id="588" name="直線コネクタ 587">
          <a:extLst>
            <a:ext uri="{FF2B5EF4-FFF2-40B4-BE49-F238E27FC236}">
              <a16:creationId xmlns="" xmlns:a16="http://schemas.microsoft.com/office/drawing/2014/main" id="{00000000-0008-0000-0700-00004C020000}"/>
            </a:ext>
          </a:extLst>
        </xdr:cNvPr>
        <xdr:cNvCxnSpPr/>
      </xdr:nvCxnSpPr>
      <xdr:spPr>
        <a:xfrm flipV="1">
          <a:off x="12814300" y="9650211"/>
          <a:ext cx="889000" cy="19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89" name="フローチャート: 判断 588">
          <a:extLst>
            <a:ext uri="{FF2B5EF4-FFF2-40B4-BE49-F238E27FC236}">
              <a16:creationId xmlns="" xmlns:a16="http://schemas.microsoft.com/office/drawing/2014/main" id="{00000000-0008-0000-0700-00004D020000}"/>
            </a:ext>
          </a:extLst>
        </xdr:cNvPr>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86293</xdr:rowOff>
    </xdr:from>
    <xdr:ext cx="534377"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3436111" y="93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1" name="フローチャート: 判断 590">
          <a:extLst>
            <a:ext uri="{FF2B5EF4-FFF2-40B4-BE49-F238E27FC236}">
              <a16:creationId xmlns="" xmlns:a16="http://schemas.microsoft.com/office/drawing/2014/main" id="{00000000-0008-0000-0700-00004F020000}"/>
            </a:ext>
          </a:extLst>
        </xdr:cNvPr>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140880</xdr:rowOff>
    </xdr:from>
    <xdr:ext cx="534377"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2547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89309</xdr:rowOff>
    </xdr:from>
    <xdr:to>
      <xdr:col>85</xdr:col>
      <xdr:colOff>177800</xdr:colOff>
      <xdr:row>54</xdr:row>
      <xdr:rowOff>19459</xdr:rowOff>
    </xdr:to>
    <xdr:sp macro="" textlink="">
      <xdr:nvSpPr>
        <xdr:cNvPr id="598" name="楕円 597">
          <a:extLst>
            <a:ext uri="{FF2B5EF4-FFF2-40B4-BE49-F238E27FC236}">
              <a16:creationId xmlns="" xmlns:a16="http://schemas.microsoft.com/office/drawing/2014/main" id="{00000000-0008-0000-0700-000056020000}"/>
            </a:ext>
          </a:extLst>
        </xdr:cNvPr>
        <xdr:cNvSpPr/>
      </xdr:nvSpPr>
      <xdr:spPr>
        <a:xfrm>
          <a:off x="16268700" y="917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112186</xdr:rowOff>
    </xdr:from>
    <xdr:ext cx="534377" cy="259045"/>
    <xdr:sp macro="" textlink="">
      <xdr:nvSpPr>
        <xdr:cNvPr id="599" name="教育費該当値テキスト">
          <a:extLst>
            <a:ext uri="{FF2B5EF4-FFF2-40B4-BE49-F238E27FC236}">
              <a16:creationId xmlns="" xmlns:a16="http://schemas.microsoft.com/office/drawing/2014/main" id="{00000000-0008-0000-0700-000057020000}"/>
            </a:ext>
          </a:extLst>
        </xdr:cNvPr>
        <xdr:cNvSpPr txBox="1"/>
      </xdr:nvSpPr>
      <xdr:spPr>
        <a:xfrm>
          <a:off x="16370300" y="902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105522</xdr:rowOff>
    </xdr:from>
    <xdr:to>
      <xdr:col>81</xdr:col>
      <xdr:colOff>101600</xdr:colOff>
      <xdr:row>57</xdr:row>
      <xdr:rowOff>35672</xdr:rowOff>
    </xdr:to>
    <xdr:sp macro="" textlink="">
      <xdr:nvSpPr>
        <xdr:cNvPr id="600" name="楕円 599">
          <a:extLst>
            <a:ext uri="{FF2B5EF4-FFF2-40B4-BE49-F238E27FC236}">
              <a16:creationId xmlns="" xmlns:a16="http://schemas.microsoft.com/office/drawing/2014/main" id="{00000000-0008-0000-0700-000058020000}"/>
            </a:ext>
          </a:extLst>
        </xdr:cNvPr>
        <xdr:cNvSpPr/>
      </xdr:nvSpPr>
      <xdr:spPr>
        <a:xfrm>
          <a:off x="15430500" y="97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26799</xdr:rowOff>
    </xdr:from>
    <xdr:ext cx="534377"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5214111" y="979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16515</xdr:rowOff>
    </xdr:from>
    <xdr:to>
      <xdr:col>76</xdr:col>
      <xdr:colOff>165100</xdr:colOff>
      <xdr:row>56</xdr:row>
      <xdr:rowOff>118115</xdr:rowOff>
    </xdr:to>
    <xdr:sp macro="" textlink="">
      <xdr:nvSpPr>
        <xdr:cNvPr id="602" name="楕円 601">
          <a:extLst>
            <a:ext uri="{FF2B5EF4-FFF2-40B4-BE49-F238E27FC236}">
              <a16:creationId xmlns="" xmlns:a16="http://schemas.microsoft.com/office/drawing/2014/main" id="{00000000-0008-0000-0700-00005A020000}"/>
            </a:ext>
          </a:extLst>
        </xdr:cNvPr>
        <xdr:cNvSpPr/>
      </xdr:nvSpPr>
      <xdr:spPr>
        <a:xfrm>
          <a:off x="14541500" y="96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109242</xdr:rowOff>
    </xdr:from>
    <xdr:ext cx="534377"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4325111" y="97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169661</xdr:rowOff>
    </xdr:from>
    <xdr:to>
      <xdr:col>72</xdr:col>
      <xdr:colOff>38100</xdr:colOff>
      <xdr:row>56</xdr:row>
      <xdr:rowOff>99811</xdr:rowOff>
    </xdr:to>
    <xdr:sp macro="" textlink="">
      <xdr:nvSpPr>
        <xdr:cNvPr id="604" name="楕円 603">
          <a:extLst>
            <a:ext uri="{FF2B5EF4-FFF2-40B4-BE49-F238E27FC236}">
              <a16:creationId xmlns="" xmlns:a16="http://schemas.microsoft.com/office/drawing/2014/main" id="{00000000-0008-0000-0700-00005C020000}"/>
            </a:ext>
          </a:extLst>
        </xdr:cNvPr>
        <xdr:cNvSpPr/>
      </xdr:nvSpPr>
      <xdr:spPr>
        <a:xfrm>
          <a:off x="13652500" y="959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90938</xdr:rowOff>
    </xdr:from>
    <xdr:ext cx="534377"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3436111" y="96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19552</xdr:rowOff>
    </xdr:from>
    <xdr:to>
      <xdr:col>67</xdr:col>
      <xdr:colOff>101600</xdr:colOff>
      <xdr:row>57</xdr:row>
      <xdr:rowOff>121152</xdr:rowOff>
    </xdr:to>
    <xdr:sp macro="" textlink="">
      <xdr:nvSpPr>
        <xdr:cNvPr id="606" name="楕円 605">
          <a:extLst>
            <a:ext uri="{FF2B5EF4-FFF2-40B4-BE49-F238E27FC236}">
              <a16:creationId xmlns="" xmlns:a16="http://schemas.microsoft.com/office/drawing/2014/main" id="{00000000-0008-0000-0700-00005E020000}"/>
            </a:ext>
          </a:extLst>
        </xdr:cNvPr>
        <xdr:cNvSpPr/>
      </xdr:nvSpPr>
      <xdr:spPr>
        <a:xfrm>
          <a:off x="12763500" y="979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112279</xdr:rowOff>
    </xdr:from>
    <xdr:ext cx="534377" cy="259045"/>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2547111" y="988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4" name="災害復旧費最小値テキスト">
          <a:extLst>
            <a:ext uri="{FF2B5EF4-FFF2-40B4-BE49-F238E27FC236}">
              <a16:creationId xmlns="" xmlns:a16="http://schemas.microsoft.com/office/drawing/2014/main" id="{00000000-0008-0000-0700-00007A020000}"/>
            </a:ext>
          </a:extLst>
        </xdr:cNvPr>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6" name="災害復旧費最大値テキスト">
          <a:extLst>
            <a:ext uri="{FF2B5EF4-FFF2-40B4-BE49-F238E27FC236}">
              <a16:creationId xmlns="" xmlns:a16="http://schemas.microsoft.com/office/drawing/2014/main" id="{00000000-0008-0000-0700-00007C020000}"/>
            </a:ext>
          </a:extLst>
        </xdr:cNvPr>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98634</xdr:rowOff>
    </xdr:from>
    <xdr:to>
      <xdr:col>85</xdr:col>
      <xdr:colOff>127000</xdr:colOff>
      <xdr:row>79</xdr:row>
      <xdr:rowOff>98879</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a:off x="15481300" y="13643184"/>
          <a:ext cx="8382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21807</xdr:rowOff>
    </xdr:from>
    <xdr:ext cx="469744" cy="259045"/>
    <xdr:sp macro="" textlink="">
      <xdr:nvSpPr>
        <xdr:cNvPr id="639" name="災害復旧費平均値テキスト">
          <a:extLst>
            <a:ext uri="{FF2B5EF4-FFF2-40B4-BE49-F238E27FC236}">
              <a16:creationId xmlns="" xmlns:a16="http://schemas.microsoft.com/office/drawing/2014/main" id="{00000000-0008-0000-0700-00007F020000}"/>
            </a:ext>
          </a:extLst>
        </xdr:cNvPr>
        <xdr:cNvSpPr txBox="1"/>
      </xdr:nvSpPr>
      <xdr:spPr>
        <a:xfrm>
          <a:off x="16370300" y="13394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0" name="フローチャート: 判断 639">
          <a:extLst>
            <a:ext uri="{FF2B5EF4-FFF2-40B4-BE49-F238E27FC236}">
              <a16:creationId xmlns="" xmlns:a16="http://schemas.microsoft.com/office/drawing/2014/main" id="{00000000-0008-0000-0700-000080020000}"/>
            </a:ext>
          </a:extLst>
        </xdr:cNvPr>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95172</xdr:rowOff>
    </xdr:from>
    <xdr:to>
      <xdr:col>81</xdr:col>
      <xdr:colOff>50800</xdr:colOff>
      <xdr:row>79</xdr:row>
      <xdr:rowOff>98634</xdr:rowOff>
    </xdr:to>
    <xdr:cxnSp macro="">
      <xdr:nvCxnSpPr>
        <xdr:cNvPr id="641" name="直線コネクタ 640">
          <a:extLst>
            <a:ext uri="{FF2B5EF4-FFF2-40B4-BE49-F238E27FC236}">
              <a16:creationId xmlns="" xmlns:a16="http://schemas.microsoft.com/office/drawing/2014/main" id="{00000000-0008-0000-0700-000081020000}"/>
            </a:ext>
          </a:extLst>
        </xdr:cNvPr>
        <xdr:cNvCxnSpPr/>
      </xdr:nvCxnSpPr>
      <xdr:spPr>
        <a:xfrm>
          <a:off x="14592300" y="13639722"/>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2" name="フローチャート: 判断 641">
          <a:extLst>
            <a:ext uri="{FF2B5EF4-FFF2-40B4-BE49-F238E27FC236}">
              <a16:creationId xmlns="" xmlns:a16="http://schemas.microsoft.com/office/drawing/2014/main" id="{00000000-0008-0000-0700-000082020000}"/>
            </a:ext>
          </a:extLst>
        </xdr:cNvPr>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122641</xdr:rowOff>
    </xdr:from>
    <xdr:ext cx="469744"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5246428" y="133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95172</xdr:rowOff>
    </xdr:from>
    <xdr:to>
      <xdr:col>76</xdr:col>
      <xdr:colOff>114300</xdr:colOff>
      <xdr:row>79</xdr:row>
      <xdr:rowOff>98879</xdr:rowOff>
    </xdr:to>
    <xdr:cxnSp macro="">
      <xdr:nvCxnSpPr>
        <xdr:cNvPr id="644" name="直線コネクタ 643">
          <a:extLst>
            <a:ext uri="{FF2B5EF4-FFF2-40B4-BE49-F238E27FC236}">
              <a16:creationId xmlns="" xmlns:a16="http://schemas.microsoft.com/office/drawing/2014/main" id="{00000000-0008-0000-0700-000084020000}"/>
            </a:ext>
          </a:extLst>
        </xdr:cNvPr>
        <xdr:cNvCxnSpPr/>
      </xdr:nvCxnSpPr>
      <xdr:spPr>
        <a:xfrm flipV="1">
          <a:off x="13703300" y="13639722"/>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5" name="フローチャート: 判断 644">
          <a:extLst>
            <a:ext uri="{FF2B5EF4-FFF2-40B4-BE49-F238E27FC236}">
              <a16:creationId xmlns="" xmlns:a16="http://schemas.microsoft.com/office/drawing/2014/main" id="{00000000-0008-0000-0700-000085020000}"/>
            </a:ext>
          </a:extLst>
        </xdr:cNvPr>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97899</xdr:rowOff>
    </xdr:from>
    <xdr:to>
      <xdr:col>71</xdr:col>
      <xdr:colOff>177800</xdr:colOff>
      <xdr:row>79</xdr:row>
      <xdr:rowOff>98879</xdr:rowOff>
    </xdr:to>
    <xdr:cxnSp macro="">
      <xdr:nvCxnSpPr>
        <xdr:cNvPr id="647" name="直線コネクタ 646">
          <a:extLst>
            <a:ext uri="{FF2B5EF4-FFF2-40B4-BE49-F238E27FC236}">
              <a16:creationId xmlns="" xmlns:a16="http://schemas.microsoft.com/office/drawing/2014/main" id="{00000000-0008-0000-0700-000087020000}"/>
            </a:ext>
          </a:extLst>
        </xdr:cNvPr>
        <xdr:cNvCxnSpPr/>
      </xdr:nvCxnSpPr>
      <xdr:spPr>
        <a:xfrm>
          <a:off x="12814300" y="13642449"/>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48" name="フローチャート: 判断 647">
          <a:extLst>
            <a:ext uri="{FF2B5EF4-FFF2-40B4-BE49-F238E27FC236}">
              <a16:creationId xmlns="" xmlns:a16="http://schemas.microsoft.com/office/drawing/2014/main" id="{00000000-0008-0000-0700-000088020000}"/>
            </a:ext>
          </a:extLst>
        </xdr:cNvPr>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103815</xdr:rowOff>
    </xdr:from>
    <xdr:ext cx="469744"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3468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0" name="フローチャート: 判断 649">
          <a:extLst>
            <a:ext uri="{FF2B5EF4-FFF2-40B4-BE49-F238E27FC236}">
              <a16:creationId xmlns="" xmlns:a16="http://schemas.microsoft.com/office/drawing/2014/main" id="{00000000-0008-0000-0700-00008A020000}"/>
            </a:ext>
          </a:extLst>
        </xdr:cNvPr>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107194</xdr:rowOff>
    </xdr:from>
    <xdr:ext cx="469744"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2579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148807</xdr:rowOff>
    </xdr:from>
    <xdr:ext cx="249299" cy="259045"/>
    <xdr:sp macro="" textlink="">
      <xdr:nvSpPr>
        <xdr:cNvPr id="658" name="災害復旧費該当値テキスト">
          <a:extLst>
            <a:ext uri="{FF2B5EF4-FFF2-40B4-BE49-F238E27FC236}">
              <a16:creationId xmlns="" xmlns:a16="http://schemas.microsoft.com/office/drawing/2014/main" id="{00000000-0008-0000-0700-000092020000}"/>
            </a:ext>
          </a:extLst>
        </xdr:cNvPr>
        <xdr:cNvSpPr txBox="1"/>
      </xdr:nvSpPr>
      <xdr:spPr>
        <a:xfrm>
          <a:off x="16370300" y="13521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47834</xdr:rowOff>
    </xdr:from>
    <xdr:to>
      <xdr:col>81</xdr:col>
      <xdr:colOff>101600</xdr:colOff>
      <xdr:row>79</xdr:row>
      <xdr:rowOff>149434</xdr:rowOff>
    </xdr:to>
    <xdr:sp macro="" textlink="">
      <xdr:nvSpPr>
        <xdr:cNvPr id="659" name="楕円 658">
          <a:extLst>
            <a:ext uri="{FF2B5EF4-FFF2-40B4-BE49-F238E27FC236}">
              <a16:creationId xmlns="" xmlns:a16="http://schemas.microsoft.com/office/drawing/2014/main" id="{00000000-0008-0000-0700-000093020000}"/>
            </a:ext>
          </a:extLst>
        </xdr:cNvPr>
        <xdr:cNvSpPr/>
      </xdr:nvSpPr>
      <xdr:spPr>
        <a:xfrm>
          <a:off x="15430500" y="1359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140561</xdr:rowOff>
    </xdr:from>
    <xdr:ext cx="313932"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5324333" y="136851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44372</xdr:rowOff>
    </xdr:from>
    <xdr:to>
      <xdr:col>76</xdr:col>
      <xdr:colOff>165100</xdr:colOff>
      <xdr:row>79</xdr:row>
      <xdr:rowOff>145972</xdr:rowOff>
    </xdr:to>
    <xdr:sp macro="" textlink="">
      <xdr:nvSpPr>
        <xdr:cNvPr id="661" name="楕円 660">
          <a:extLst>
            <a:ext uri="{FF2B5EF4-FFF2-40B4-BE49-F238E27FC236}">
              <a16:creationId xmlns="" xmlns:a16="http://schemas.microsoft.com/office/drawing/2014/main" id="{00000000-0008-0000-0700-000095020000}"/>
            </a:ext>
          </a:extLst>
        </xdr:cNvPr>
        <xdr:cNvSpPr/>
      </xdr:nvSpPr>
      <xdr:spPr>
        <a:xfrm>
          <a:off x="14541500" y="1358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137099</xdr:rowOff>
    </xdr:from>
    <xdr:ext cx="378565"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4403017" y="13681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47099</xdr:rowOff>
    </xdr:from>
    <xdr:to>
      <xdr:col>67</xdr:col>
      <xdr:colOff>101600</xdr:colOff>
      <xdr:row>79</xdr:row>
      <xdr:rowOff>148699</xdr:rowOff>
    </xdr:to>
    <xdr:sp macro="" textlink="">
      <xdr:nvSpPr>
        <xdr:cNvPr id="665" name="楕円 664">
          <a:extLst>
            <a:ext uri="{FF2B5EF4-FFF2-40B4-BE49-F238E27FC236}">
              <a16:creationId xmlns="" xmlns:a16="http://schemas.microsoft.com/office/drawing/2014/main" id="{00000000-0008-0000-0700-000099020000}"/>
            </a:ext>
          </a:extLst>
        </xdr:cNvPr>
        <xdr:cNvSpPr/>
      </xdr:nvSpPr>
      <xdr:spPr>
        <a:xfrm>
          <a:off x="12763500" y="1359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139826</xdr:rowOff>
    </xdr:from>
    <xdr:ext cx="313932"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2657333" y="13684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1" name="公債費最小値テキスト">
          <a:extLst>
            <a:ext uri="{FF2B5EF4-FFF2-40B4-BE49-F238E27FC236}">
              <a16:creationId xmlns="" xmlns:a16="http://schemas.microsoft.com/office/drawing/2014/main" id="{00000000-0008-0000-0700-0000B3020000}"/>
            </a:ext>
          </a:extLst>
        </xdr:cNvPr>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3" name="公債費最大値テキスト">
          <a:extLst>
            <a:ext uri="{FF2B5EF4-FFF2-40B4-BE49-F238E27FC236}">
              <a16:creationId xmlns="" xmlns:a16="http://schemas.microsoft.com/office/drawing/2014/main" id="{00000000-0008-0000-0700-0000B5020000}"/>
            </a:ext>
          </a:extLst>
        </xdr:cNvPr>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103467</xdr:rowOff>
    </xdr:from>
    <xdr:to>
      <xdr:col>85</xdr:col>
      <xdr:colOff>127000</xdr:colOff>
      <xdr:row>95</xdr:row>
      <xdr:rowOff>111201</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flipV="1">
          <a:off x="15481300" y="16391217"/>
          <a:ext cx="8382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36682</xdr:rowOff>
    </xdr:from>
    <xdr:ext cx="534377" cy="259045"/>
    <xdr:sp macro="" textlink="">
      <xdr:nvSpPr>
        <xdr:cNvPr id="696" name="公債費平均値テキスト">
          <a:extLst>
            <a:ext uri="{FF2B5EF4-FFF2-40B4-BE49-F238E27FC236}">
              <a16:creationId xmlns="" xmlns:a16="http://schemas.microsoft.com/office/drawing/2014/main" id="{00000000-0008-0000-0700-0000B8020000}"/>
            </a:ext>
          </a:extLst>
        </xdr:cNvPr>
        <xdr:cNvSpPr txBox="1"/>
      </xdr:nvSpPr>
      <xdr:spPr>
        <a:xfrm>
          <a:off x="16370300" y="1615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7" name="フローチャート: 判断 696">
          <a:extLst>
            <a:ext uri="{FF2B5EF4-FFF2-40B4-BE49-F238E27FC236}">
              <a16:creationId xmlns="" xmlns:a16="http://schemas.microsoft.com/office/drawing/2014/main" id="{00000000-0008-0000-0700-0000B9020000}"/>
            </a:ext>
          </a:extLst>
        </xdr:cNvPr>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111201</xdr:rowOff>
    </xdr:from>
    <xdr:to>
      <xdr:col>81</xdr:col>
      <xdr:colOff>50800</xdr:colOff>
      <xdr:row>95</xdr:row>
      <xdr:rowOff>124079</xdr:rowOff>
    </xdr:to>
    <xdr:cxnSp macro="">
      <xdr:nvCxnSpPr>
        <xdr:cNvPr id="698" name="直線コネクタ 697">
          <a:extLst>
            <a:ext uri="{FF2B5EF4-FFF2-40B4-BE49-F238E27FC236}">
              <a16:creationId xmlns="" xmlns:a16="http://schemas.microsoft.com/office/drawing/2014/main" id="{00000000-0008-0000-0700-0000BA020000}"/>
            </a:ext>
          </a:extLst>
        </xdr:cNvPr>
        <xdr:cNvCxnSpPr/>
      </xdr:nvCxnSpPr>
      <xdr:spPr>
        <a:xfrm flipV="1">
          <a:off x="14592300" y="16398951"/>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699" name="フローチャート: 判断 698">
          <a:extLst>
            <a:ext uri="{FF2B5EF4-FFF2-40B4-BE49-F238E27FC236}">
              <a16:creationId xmlns="" xmlns:a16="http://schemas.microsoft.com/office/drawing/2014/main" id="{00000000-0008-0000-0700-0000BB020000}"/>
            </a:ext>
          </a:extLst>
        </xdr:cNvPr>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119282</xdr:rowOff>
    </xdr:from>
    <xdr:ext cx="534377"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5214111" y="160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106992</xdr:rowOff>
    </xdr:from>
    <xdr:to>
      <xdr:col>76</xdr:col>
      <xdr:colOff>114300</xdr:colOff>
      <xdr:row>95</xdr:row>
      <xdr:rowOff>124079</xdr:rowOff>
    </xdr:to>
    <xdr:cxnSp macro="">
      <xdr:nvCxnSpPr>
        <xdr:cNvPr id="701" name="直線コネクタ 700">
          <a:extLst>
            <a:ext uri="{FF2B5EF4-FFF2-40B4-BE49-F238E27FC236}">
              <a16:creationId xmlns="" xmlns:a16="http://schemas.microsoft.com/office/drawing/2014/main" id="{00000000-0008-0000-0700-0000BD020000}"/>
            </a:ext>
          </a:extLst>
        </xdr:cNvPr>
        <xdr:cNvCxnSpPr/>
      </xdr:nvCxnSpPr>
      <xdr:spPr>
        <a:xfrm>
          <a:off x="13703300" y="16394742"/>
          <a:ext cx="889000" cy="1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2" name="フローチャート: 判断 701">
          <a:extLst>
            <a:ext uri="{FF2B5EF4-FFF2-40B4-BE49-F238E27FC236}">
              <a16:creationId xmlns="" xmlns:a16="http://schemas.microsoft.com/office/drawing/2014/main" id="{00000000-0008-0000-0700-0000BE020000}"/>
            </a:ext>
          </a:extLst>
        </xdr:cNvPr>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148829</xdr:rowOff>
    </xdr:from>
    <xdr:ext cx="534377"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4325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104457</xdr:rowOff>
    </xdr:from>
    <xdr:to>
      <xdr:col>71</xdr:col>
      <xdr:colOff>177800</xdr:colOff>
      <xdr:row>95</xdr:row>
      <xdr:rowOff>106992</xdr:rowOff>
    </xdr:to>
    <xdr:cxnSp macro="">
      <xdr:nvCxnSpPr>
        <xdr:cNvPr id="704" name="直線コネクタ 703">
          <a:extLst>
            <a:ext uri="{FF2B5EF4-FFF2-40B4-BE49-F238E27FC236}">
              <a16:creationId xmlns="" xmlns:a16="http://schemas.microsoft.com/office/drawing/2014/main" id="{00000000-0008-0000-0700-0000C0020000}"/>
            </a:ext>
          </a:extLst>
        </xdr:cNvPr>
        <xdr:cNvCxnSpPr/>
      </xdr:nvCxnSpPr>
      <xdr:spPr>
        <a:xfrm>
          <a:off x="12814300" y="16220757"/>
          <a:ext cx="889000" cy="17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5" name="フローチャート: 判断 704">
          <a:extLst>
            <a:ext uri="{FF2B5EF4-FFF2-40B4-BE49-F238E27FC236}">
              <a16:creationId xmlns="" xmlns:a16="http://schemas.microsoft.com/office/drawing/2014/main" id="{00000000-0008-0000-0700-0000C1020000}"/>
            </a:ext>
          </a:extLst>
        </xdr:cNvPr>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5987</xdr:rowOff>
    </xdr:from>
    <xdr:ext cx="534377"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3436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7" name="フローチャート: 判断 706">
          <a:extLst>
            <a:ext uri="{FF2B5EF4-FFF2-40B4-BE49-F238E27FC236}">
              <a16:creationId xmlns="" xmlns:a16="http://schemas.microsoft.com/office/drawing/2014/main" id="{00000000-0008-0000-0700-0000C3020000}"/>
            </a:ext>
          </a:extLst>
        </xdr:cNvPr>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106056</xdr:rowOff>
    </xdr:from>
    <xdr:ext cx="534377"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2547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52667</xdr:rowOff>
    </xdr:from>
    <xdr:to>
      <xdr:col>85</xdr:col>
      <xdr:colOff>177800</xdr:colOff>
      <xdr:row>95</xdr:row>
      <xdr:rowOff>154267</xdr:rowOff>
    </xdr:to>
    <xdr:sp macro="" textlink="">
      <xdr:nvSpPr>
        <xdr:cNvPr id="714" name="楕円 713">
          <a:extLst>
            <a:ext uri="{FF2B5EF4-FFF2-40B4-BE49-F238E27FC236}">
              <a16:creationId xmlns="" xmlns:a16="http://schemas.microsoft.com/office/drawing/2014/main" id="{00000000-0008-0000-0700-0000CA020000}"/>
            </a:ext>
          </a:extLst>
        </xdr:cNvPr>
        <xdr:cNvSpPr/>
      </xdr:nvSpPr>
      <xdr:spPr>
        <a:xfrm>
          <a:off x="16268700" y="163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31094</xdr:rowOff>
    </xdr:from>
    <xdr:ext cx="534377" cy="259045"/>
    <xdr:sp macro="" textlink="">
      <xdr:nvSpPr>
        <xdr:cNvPr id="715" name="公債費該当値テキスト">
          <a:extLst>
            <a:ext uri="{FF2B5EF4-FFF2-40B4-BE49-F238E27FC236}">
              <a16:creationId xmlns="" xmlns:a16="http://schemas.microsoft.com/office/drawing/2014/main" id="{00000000-0008-0000-0700-0000CB020000}"/>
            </a:ext>
          </a:extLst>
        </xdr:cNvPr>
        <xdr:cNvSpPr txBox="1"/>
      </xdr:nvSpPr>
      <xdr:spPr>
        <a:xfrm>
          <a:off x="16370300" y="16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60401</xdr:rowOff>
    </xdr:from>
    <xdr:to>
      <xdr:col>81</xdr:col>
      <xdr:colOff>101600</xdr:colOff>
      <xdr:row>95</xdr:row>
      <xdr:rowOff>162001</xdr:rowOff>
    </xdr:to>
    <xdr:sp macro="" textlink="">
      <xdr:nvSpPr>
        <xdr:cNvPr id="716" name="楕円 715">
          <a:extLst>
            <a:ext uri="{FF2B5EF4-FFF2-40B4-BE49-F238E27FC236}">
              <a16:creationId xmlns="" xmlns:a16="http://schemas.microsoft.com/office/drawing/2014/main" id="{00000000-0008-0000-0700-0000CC020000}"/>
            </a:ext>
          </a:extLst>
        </xdr:cNvPr>
        <xdr:cNvSpPr/>
      </xdr:nvSpPr>
      <xdr:spPr>
        <a:xfrm>
          <a:off x="15430500" y="1634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153128</xdr:rowOff>
    </xdr:from>
    <xdr:ext cx="534377"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5214111" y="1644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73279</xdr:rowOff>
    </xdr:from>
    <xdr:to>
      <xdr:col>76</xdr:col>
      <xdr:colOff>165100</xdr:colOff>
      <xdr:row>96</xdr:row>
      <xdr:rowOff>3429</xdr:rowOff>
    </xdr:to>
    <xdr:sp macro="" textlink="">
      <xdr:nvSpPr>
        <xdr:cNvPr id="718" name="楕円 717">
          <a:extLst>
            <a:ext uri="{FF2B5EF4-FFF2-40B4-BE49-F238E27FC236}">
              <a16:creationId xmlns="" xmlns:a16="http://schemas.microsoft.com/office/drawing/2014/main" id="{00000000-0008-0000-0700-0000CE020000}"/>
            </a:ext>
          </a:extLst>
        </xdr:cNvPr>
        <xdr:cNvSpPr/>
      </xdr:nvSpPr>
      <xdr:spPr>
        <a:xfrm>
          <a:off x="14541500" y="163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166006</xdr:rowOff>
    </xdr:from>
    <xdr:ext cx="534377"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4325111" y="1645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56192</xdr:rowOff>
    </xdr:from>
    <xdr:to>
      <xdr:col>72</xdr:col>
      <xdr:colOff>38100</xdr:colOff>
      <xdr:row>95</xdr:row>
      <xdr:rowOff>157792</xdr:rowOff>
    </xdr:to>
    <xdr:sp macro="" textlink="">
      <xdr:nvSpPr>
        <xdr:cNvPr id="720" name="楕円 719">
          <a:extLst>
            <a:ext uri="{FF2B5EF4-FFF2-40B4-BE49-F238E27FC236}">
              <a16:creationId xmlns="" xmlns:a16="http://schemas.microsoft.com/office/drawing/2014/main" id="{00000000-0008-0000-0700-0000D0020000}"/>
            </a:ext>
          </a:extLst>
        </xdr:cNvPr>
        <xdr:cNvSpPr/>
      </xdr:nvSpPr>
      <xdr:spPr>
        <a:xfrm>
          <a:off x="13652500" y="1634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2869</xdr:rowOff>
    </xdr:from>
    <xdr:ext cx="534377"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3436111" y="1611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53657</xdr:rowOff>
    </xdr:from>
    <xdr:to>
      <xdr:col>67</xdr:col>
      <xdr:colOff>101600</xdr:colOff>
      <xdr:row>94</xdr:row>
      <xdr:rowOff>155257</xdr:rowOff>
    </xdr:to>
    <xdr:sp macro="" textlink="">
      <xdr:nvSpPr>
        <xdr:cNvPr id="722" name="楕円 721">
          <a:extLst>
            <a:ext uri="{FF2B5EF4-FFF2-40B4-BE49-F238E27FC236}">
              <a16:creationId xmlns="" xmlns:a16="http://schemas.microsoft.com/office/drawing/2014/main" id="{00000000-0008-0000-0700-0000D2020000}"/>
            </a:ext>
          </a:extLst>
        </xdr:cNvPr>
        <xdr:cNvSpPr/>
      </xdr:nvSpPr>
      <xdr:spPr>
        <a:xfrm>
          <a:off x="12763500" y="161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334</xdr:rowOff>
    </xdr:from>
    <xdr:ext cx="534377"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2547111" y="1594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1" name="テキスト ボックス 740">
          <a:extLst>
            <a:ext uri="{FF2B5EF4-FFF2-40B4-BE49-F238E27FC236}">
              <a16:creationId xmlns="" xmlns:a16="http://schemas.microsoft.com/office/drawing/2014/main" id="{00000000-0008-0000-0700-0000E5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3" name="テキスト ボックス 742">
          <a:extLst>
            <a:ext uri="{FF2B5EF4-FFF2-40B4-BE49-F238E27FC236}">
              <a16:creationId xmlns="" xmlns:a16="http://schemas.microsoft.com/office/drawing/2014/main" id="{00000000-0008-0000-0700-0000E7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5" name="テキスト ボックス 744">
          <a:extLst>
            <a:ext uri="{FF2B5EF4-FFF2-40B4-BE49-F238E27FC236}">
              <a16:creationId xmlns="" xmlns:a16="http://schemas.microsoft.com/office/drawing/2014/main" id="{00000000-0008-0000-0700-0000E9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62864</xdr:colOff>
      <xdr:row>39</xdr:row>
      <xdr:rowOff>44450</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flipV="1">
          <a:off x="22159595" y="59309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macro="" textlink="">
      <xdr:nvSpPr>
        <xdr:cNvPr id="748" name="諸支出金最小値テキスト">
          <a:extLst>
            <a:ext uri="{FF2B5EF4-FFF2-40B4-BE49-F238E27FC236}">
              <a16:creationId xmlns="" xmlns:a16="http://schemas.microsoft.com/office/drawing/2014/main" id="{00000000-0008-0000-0700-0000EC020000}"/>
            </a:ext>
          </a:extLst>
        </xdr:cNvPr>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48277</xdr:rowOff>
    </xdr:from>
    <xdr:ext cx="313932" cy="259045"/>
    <xdr:sp macro="" textlink="">
      <xdr:nvSpPr>
        <xdr:cNvPr id="750" name="諸支出金最大値テキスト">
          <a:extLst>
            <a:ext uri="{FF2B5EF4-FFF2-40B4-BE49-F238E27FC236}">
              <a16:creationId xmlns="" xmlns:a16="http://schemas.microsoft.com/office/drawing/2014/main" id="{00000000-0008-0000-0700-0000EE020000}"/>
            </a:ext>
          </a:extLst>
        </xdr:cNvPr>
        <xdr:cNvSpPr txBox="1"/>
      </xdr:nvSpPr>
      <xdr:spPr>
        <a:xfrm>
          <a:off x="22212300"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1" name="直線コネクタ 750">
          <a:extLst>
            <a:ext uri="{FF2B5EF4-FFF2-40B4-BE49-F238E27FC236}">
              <a16:creationId xmlns="" xmlns:a16="http://schemas.microsoft.com/office/drawing/2014/main" id="{00000000-0008-0000-0700-0000EF020000}"/>
            </a:ext>
          </a:extLst>
        </xdr:cNvPr>
        <xdr:cNvCxnSpPr/>
      </xdr:nvCxnSpPr>
      <xdr:spPr>
        <a:xfrm>
          <a:off x="22072600" y="59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249299" cy="259045"/>
    <xdr:sp macro="" textlink="">
      <xdr:nvSpPr>
        <xdr:cNvPr id="753" name="諸支出金平均値テキスト">
          <a:extLst>
            <a:ext uri="{FF2B5EF4-FFF2-40B4-BE49-F238E27FC236}">
              <a16:creationId xmlns="" xmlns:a16="http://schemas.microsoft.com/office/drawing/2014/main" id="{00000000-0008-0000-0700-0000F1020000}"/>
            </a:ext>
          </a:extLst>
        </xdr:cNvPr>
        <xdr:cNvSpPr txBox="1"/>
      </xdr:nvSpPr>
      <xdr:spPr>
        <a:xfrm>
          <a:off x="22212300" y="6493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4" name="フローチャート: 判断 753">
          <a:extLst>
            <a:ext uri="{FF2B5EF4-FFF2-40B4-BE49-F238E27FC236}">
              <a16:creationId xmlns="" xmlns:a16="http://schemas.microsoft.com/office/drawing/2014/main" id="{00000000-0008-0000-0700-0000F2020000}"/>
            </a:ext>
          </a:extLst>
        </xdr:cNvPr>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macro="" textlink="">
      <xdr:nvSpPr>
        <xdr:cNvPr id="756" name="フローチャート: 判断 755">
          <a:extLst>
            <a:ext uri="{FF2B5EF4-FFF2-40B4-BE49-F238E27FC236}">
              <a16:creationId xmlns="" xmlns:a16="http://schemas.microsoft.com/office/drawing/2014/main" id="{00000000-0008-0000-0700-0000F4020000}"/>
            </a:ext>
          </a:extLst>
        </xdr:cNvPr>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29</xdr:row>
      <xdr:rowOff>73677</xdr:rowOff>
    </xdr:from>
    <xdr:ext cx="313932"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21166333" y="504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2" name="フローチャート: 判断 761">
          <a:extLst>
            <a:ext uri="{FF2B5EF4-FFF2-40B4-BE49-F238E27FC236}">
              <a16:creationId xmlns="" xmlns:a16="http://schemas.microsoft.com/office/drawing/2014/main" id="{00000000-0008-0000-0700-0000FA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50800</xdr:rowOff>
    </xdr:from>
    <xdr:to>
      <xdr:col>98</xdr:col>
      <xdr:colOff>38100</xdr:colOff>
      <xdr:row>30</xdr:row>
      <xdr:rowOff>152400</xdr:rowOff>
    </xdr:to>
    <xdr:sp macro="" textlink="">
      <xdr:nvSpPr>
        <xdr:cNvPr id="764" name="フローチャート: 判断 763">
          <a:extLst>
            <a:ext uri="{FF2B5EF4-FFF2-40B4-BE49-F238E27FC236}">
              <a16:creationId xmlns="" xmlns:a16="http://schemas.microsoft.com/office/drawing/2014/main" id="{00000000-0008-0000-0700-0000FC020000}"/>
            </a:ext>
          </a:extLst>
        </xdr:cNvPr>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168927</xdr:rowOff>
    </xdr:from>
    <xdr:ext cx="313932"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18499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105427</xdr:rowOff>
    </xdr:from>
    <xdr:ext cx="249299" cy="259045"/>
    <xdr:sp macro="" textlink="">
      <xdr:nvSpPr>
        <xdr:cNvPr id="772" name="諸支出金該当値テキスト">
          <a:extLst>
            <a:ext uri="{FF2B5EF4-FFF2-40B4-BE49-F238E27FC236}">
              <a16:creationId xmlns="" xmlns:a16="http://schemas.microsoft.com/office/drawing/2014/main" id="{00000000-0008-0000-0700-000004030000}"/>
            </a:ext>
          </a:extLst>
        </xdr:cNvPr>
        <xdr:cNvSpPr txBox="1"/>
      </xdr:nvSpPr>
      <xdr:spPr>
        <a:xfrm>
          <a:off x="22212300" y="6620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類似団体平均と比較して高い主な項目は、教育費（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+20,294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円）、衛生費（+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8,896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円）、土木費（+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6,369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円）、民生費（+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1,469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教育費は、総合体育館改修事業や苅田中学校長寿命化改修事業の事業費が増加したことなどにより、類似団体平均を上回っている。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衛生費は、ごみ処理業務を本町単独で実施しているため例年、類似団体平均を上回っているが</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、新型コロナウイルス対策として実施していた水道基本料金減免事業が終了したこと等により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前年度からは大きく減少している。
土木費は、下水道事業会計への繰出金が増加したことや、南原殿川線道路改良事業の事業費が増加したことなどにより、類似団体平均を上回っている。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民生費は、類似団体の中でも人口が多く、15歳未満人口比率割合も高いため社会福祉サービスや子育て支援に係る経費が高くなっていると考えられる。また、前年度と比べて増加に転じているのは、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価格高騰重点支援給付金にかかる経費が増加したこと</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が主な要因である。
類似団体平均よりは低いが、前年度に比べて増加している主な項目は、農林水産業費（+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777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円）、消防費（+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339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円）である。農林水産業費は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下水道事業会計（農業集落排水事業）繰出金の増</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、消防費は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はしご車共同運用負担金の増</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福岡県苅田町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令和</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5</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年度の実質収支比率は、剰余金は財政調整基金に積み立て、また今年度は取り崩しを行わなかったことにより、実質収支額が増加し、</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6.49</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％増加した。
　同様の理由で、実質単年度収支比率は、</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12.6</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％増加し、財政調整基金残高比率も</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0.47</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福岡県苅田町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国民健康保険特別会計において、令和</a:t>
          </a: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4</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年度の歳入不足を補うため、令和</a:t>
          </a: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5</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年度より</a:t>
          </a: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10</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百万円の繰上充用を行ったことが赤字の主な原因である。
　また、令和</a:t>
          </a: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5</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年度の実質収支赤字額は</a:t>
          </a: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18</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百万円で、繰上充用額</a:t>
          </a: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10</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百万円に対して、</a:t>
          </a: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8</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百万円増加している。増加の主な要因は、歳入の減として被保険者の減少による保険税の減（▲</a:t>
          </a: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39</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百万円）、保険給付費減少による県補助金の減（▲</a:t>
          </a: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31</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百万円）並びに歳出の増として国保事業納付金の増（</a:t>
          </a: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7</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百万円）及び保険事業費の増（</a:t>
          </a: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5</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百万円）である。
　ここ数年、赤字額の圧縮が順調に進んでいる状況であったが、令和</a:t>
          </a: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5</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年度は大きく増加に転じてしまった。今後は、赤字解消に向けて国保税収納率の上昇による歳入確保や疾病予防対策等による歳出抑制に努めていく。
　国民健康保険特別会計以外の会計は、例年と同程度の黒字額を維持している。今後も歳入歳出のバランスに注視し、保険料、使用料等の見直しを適宜検討していく。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福岡県苅田町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元利償還金等（A）の元利償還金は</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、一般会計では</a:t>
          </a: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42</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百万円減少したが、土地区画整理事業特別会計では</a:t>
          </a: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59</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百万円増加した</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ため、合計で</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17</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百万円増加している。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一方で、分子の減少要素である算入公債費等（B）は、補正係数の減や平成13年度同意債の算入終了により</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30</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百万円減少となったため分子全体では</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61</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百万円の増加となった。
　計画的に基金に積み立て活用する等地方債残高の減少に努め、過度に地方債に依存しない財政運営を行っていく。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福岡県苅田町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将来負担額（A）の一般会計等に係る地方債の現在高は、</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令和</a:t>
          </a: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6</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年度にピークを迎える土地区画整理事業の推進等により</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42</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百万円の増となり、今年度は増加に転じた。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一方、分子の減少要素である充当可能財源等（B）の充当可能基金は、</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567</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百万円の増加となった。これは、</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将来の財政需要や公共施設の整備費用に対応するため、財政調整基金や公共施設整備基金への積立てを行ったこと</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等によるものである。
　最終的な将来負担比率の分子は、前年度と比べて</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17</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百万円の減少となり、過去</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6</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年間で最も低い1,</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695</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百万円となった。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本町の財政は、景気動向の影響を大きく受けやすいため、今後も過度に地方債や基金の取崩に依存することのない健全な財政運営に取り組んでいく。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福岡県苅田町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公共施設整備基金は、公共施設の老朽化対策の財源として</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271</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百万円積立て、企業立地等奨励金基金は、企業立地奨励金の財源として2</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3</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百万円取り崩した。財政調整基金は、この数年、新型コロナウイルス感染症対策のため財政調整基金を取り崩していたが、令和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5</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年度は税収が増加したこともあり、取崩しを行わず、将来の財政需要に対応するため</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265</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百万円を積み立てた。基金全体では</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565</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百万円の増額となった。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老朽化した公共施設の更新や長寿命化、非耐震化の本庁舎建替えの財源として公共施設整備基金を中心に、財政調整基金とのバランスを取りながら積立を行っていく予定である。また、町内進出企業への奨励金財源として企業立地等奨励金基金の残高を約600百万円とするため計画的に積立を行っていく予定であ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公共施設整備基金　　：公共施設の老朽化対策のため、施設の新築や改修、設備の更新等の財源に充当する。
企業立地等奨励金基金：苅田町企業立地促進条例等に基づく奨励金の財源に充当する。
まちづくり基金　　　：ふるさと寄附金やまちづくり自販機の売上を積み立て、本町の発展やまちづくりの推進を図る事業の財源に充当する。
宿泊税交付金基金　　：福岡県宿泊税交付金を積立て、苅田町の観光資源の魅力向上、旅行者の受入環境の充実その他の観光の振興を図る事業に充当する。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霊園管理基金　　　　：霊園の管理料を積み立て、霊園管理に要する経費の財源に充当する。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公共施設整備基金は、公共施設の老朽化対策の財源として</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271</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百万円積立を行ったことにより増額となった。
企業立地等奨励金基金は、奨励金の歳出に充てるため</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23</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百万円の取崩を行い、今年度は減額となった。
</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まちづくり基金は、ふるさと応援寄附金の返礼品等の経費に充てるため、</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48</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百万円の取崩、過去に積み立てたふるさと応援寄附金を活用し消防指令車購入に充てるため、</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百万円の取崩を行った一方で、ふるさと応援寄附金の受入等による</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103</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百万円の積立を行ったため</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50</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百万円の増額となった。</a:t>
          </a:r>
          <a:r>
            <a:rPr kumimoji="1" lang="ja-JP" altLang="en-US" sz="1300" b="0" i="0" u="none" strike="noStrike" kern="0" cap="none" spc="0" normalizeH="0" baseline="0" noProof="0">
              <a:ln>
                <a:noFill/>
              </a:ln>
              <a:solidFill>
                <a:srgbClr val="FF0000"/>
              </a:solidFill>
              <a:effectLst/>
              <a:uLnTx/>
              <a:uFillTx/>
              <a:latin typeface="ＭＳ ゴシック"/>
              <a:ea typeface="ＭＳ 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宿泊税交付金基金は、福岡県宿泊税交付金の受入より、観光の振興を図る事業に要した経費が多かったため</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百万円の減額となった。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霊園管理基金は、管理費に要した経費より管理料の受入の方が多かったため百万円の増額となった。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公共施設整備基金は、今後老朽化の進む公共施設の改修や長寿命化、庁舎の建替え等多くの財源が必要となることから、前年度決算余剰金の1/2を中心に地方税の増収や歳出の削減により捻出した一般財源を計画的に積み立てる予定となっている。
企業立地等奨励金基金は、町内進出企業等へ令和9年度までに約600百万円の奨励金支払が見込まれているため、地方税の増収や歳出の削減により捻出した一般財源を計画的に積み立てる予定となっている。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この数年、新型コロナウイルス感染症対策のため財政調整基金を取り崩していたが、令和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5</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年度は税収が増加したこともあり、取崩しを行わず、将来の財政需要に対応するため</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265</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財政調整基金は、平成25年度から平成27年度まで1,250百万円取崩を行ったため、残高が減少していたが、平成29年度より積立を行い、残高水準が平成24年度末時点と同程度まで増加した。今後は、債券の購入等を行い、債券から得た利息や純繰越金等を計画的に積み立てていく予定であ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積立、取崩ともに行っていないため現在高に変動なし。</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中期的に歳出が確実に見込まれている特定目的基金（公共施設整備基金、企業立地等奨励金基金）を中心にバランスと取りながら積立てを行っていく予定である。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2" t="s">
        <v>76</v>
      </c>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92"/>
      <c r="BN1" s="592"/>
      <c r="BO1" s="592"/>
      <c r="BP1" s="592"/>
      <c r="BQ1" s="592"/>
      <c r="BR1" s="592"/>
      <c r="BS1" s="592"/>
      <c r="BT1" s="592"/>
      <c r="BU1" s="592"/>
      <c r="BV1" s="592"/>
      <c r="BW1" s="592"/>
      <c r="BX1" s="592"/>
      <c r="BY1" s="592"/>
      <c r="BZ1" s="592"/>
      <c r="CA1" s="592"/>
      <c r="CB1" s="592"/>
      <c r="CC1" s="592"/>
      <c r="CD1" s="592"/>
      <c r="CE1" s="592"/>
      <c r="CF1" s="592"/>
      <c r="CG1" s="592"/>
      <c r="CH1" s="592"/>
      <c r="CI1" s="592"/>
      <c r="CJ1" s="592"/>
      <c r="CK1" s="592"/>
      <c r="CL1" s="592"/>
      <c r="CM1" s="592"/>
      <c r="CN1" s="592"/>
      <c r="CO1" s="592"/>
      <c r="CP1" s="592"/>
      <c r="CQ1" s="592"/>
      <c r="CR1" s="592"/>
      <c r="CS1" s="592"/>
      <c r="CT1" s="592"/>
      <c r="CU1" s="592"/>
      <c r="CV1" s="592"/>
      <c r="CW1" s="592"/>
      <c r="CX1" s="592"/>
      <c r="CY1" s="592"/>
      <c r="CZ1" s="592"/>
      <c r="DA1" s="592"/>
      <c r="DB1" s="592"/>
      <c r="DC1" s="592"/>
      <c r="DD1" s="592"/>
      <c r="DE1" s="592"/>
      <c r="DF1" s="592"/>
      <c r="DG1" s="592"/>
      <c r="DH1" s="592"/>
      <c r="DI1" s="592"/>
      <c r="DJ1" s="181"/>
      <c r="DK1" s="181"/>
      <c r="DL1" s="181"/>
      <c r="DM1" s="181"/>
      <c r="DN1" s="181"/>
      <c r="DO1" s="181"/>
    </row>
    <row r="2" spans="1:119" ht="24.75" thickBot="1">
      <c r="B2" s="182" t="s">
        <v>77</v>
      </c>
      <c r="C2" s="182"/>
      <c r="D2" s="183"/>
    </row>
    <row r="3" spans="1:119" ht="18.75" customHeight="1" thickBot="1">
      <c r="A3" s="181"/>
      <c r="B3" s="593" t="s">
        <v>78</v>
      </c>
      <c r="C3" s="594"/>
      <c r="D3" s="594"/>
      <c r="E3" s="595"/>
      <c r="F3" s="595"/>
      <c r="G3" s="595"/>
      <c r="H3" s="595"/>
      <c r="I3" s="595"/>
      <c r="J3" s="595"/>
      <c r="K3" s="595"/>
      <c r="L3" s="595" t="s">
        <v>79</v>
      </c>
      <c r="M3" s="595"/>
      <c r="N3" s="595"/>
      <c r="O3" s="595"/>
      <c r="P3" s="595"/>
      <c r="Q3" s="595"/>
      <c r="R3" s="598"/>
      <c r="S3" s="598"/>
      <c r="T3" s="598"/>
      <c r="U3" s="598"/>
      <c r="V3" s="599"/>
      <c r="W3" s="489" t="s">
        <v>80</v>
      </c>
      <c r="X3" s="490"/>
      <c r="Y3" s="490"/>
      <c r="Z3" s="490"/>
      <c r="AA3" s="490"/>
      <c r="AB3" s="594"/>
      <c r="AC3" s="598" t="s">
        <v>81</v>
      </c>
      <c r="AD3" s="490"/>
      <c r="AE3" s="490"/>
      <c r="AF3" s="490"/>
      <c r="AG3" s="490"/>
      <c r="AH3" s="490"/>
      <c r="AI3" s="490"/>
      <c r="AJ3" s="490"/>
      <c r="AK3" s="490"/>
      <c r="AL3" s="560"/>
      <c r="AM3" s="489" t="s">
        <v>82</v>
      </c>
      <c r="AN3" s="490"/>
      <c r="AO3" s="490"/>
      <c r="AP3" s="490"/>
      <c r="AQ3" s="490"/>
      <c r="AR3" s="490"/>
      <c r="AS3" s="490"/>
      <c r="AT3" s="490"/>
      <c r="AU3" s="490"/>
      <c r="AV3" s="490"/>
      <c r="AW3" s="490"/>
      <c r="AX3" s="560"/>
      <c r="AY3" s="552" t="s">
        <v>1</v>
      </c>
      <c r="AZ3" s="553"/>
      <c r="BA3" s="553"/>
      <c r="BB3" s="553"/>
      <c r="BC3" s="553"/>
      <c r="BD3" s="553"/>
      <c r="BE3" s="553"/>
      <c r="BF3" s="553"/>
      <c r="BG3" s="553"/>
      <c r="BH3" s="553"/>
      <c r="BI3" s="553"/>
      <c r="BJ3" s="553"/>
      <c r="BK3" s="553"/>
      <c r="BL3" s="553"/>
      <c r="BM3" s="602"/>
      <c r="BN3" s="489" t="s">
        <v>83</v>
      </c>
      <c r="BO3" s="490"/>
      <c r="BP3" s="490"/>
      <c r="BQ3" s="490"/>
      <c r="BR3" s="490"/>
      <c r="BS3" s="490"/>
      <c r="BT3" s="490"/>
      <c r="BU3" s="560"/>
      <c r="BV3" s="489" t="s">
        <v>84</v>
      </c>
      <c r="BW3" s="490"/>
      <c r="BX3" s="490"/>
      <c r="BY3" s="490"/>
      <c r="BZ3" s="490"/>
      <c r="CA3" s="490"/>
      <c r="CB3" s="490"/>
      <c r="CC3" s="560"/>
      <c r="CD3" s="552" t="s">
        <v>1</v>
      </c>
      <c r="CE3" s="553"/>
      <c r="CF3" s="553"/>
      <c r="CG3" s="553"/>
      <c r="CH3" s="553"/>
      <c r="CI3" s="553"/>
      <c r="CJ3" s="553"/>
      <c r="CK3" s="553"/>
      <c r="CL3" s="553"/>
      <c r="CM3" s="553"/>
      <c r="CN3" s="553"/>
      <c r="CO3" s="553"/>
      <c r="CP3" s="553"/>
      <c r="CQ3" s="553"/>
      <c r="CR3" s="553"/>
      <c r="CS3" s="602"/>
      <c r="CT3" s="489" t="s">
        <v>85</v>
      </c>
      <c r="CU3" s="490"/>
      <c r="CV3" s="490"/>
      <c r="CW3" s="490"/>
      <c r="CX3" s="490"/>
      <c r="CY3" s="490"/>
      <c r="CZ3" s="490"/>
      <c r="DA3" s="560"/>
      <c r="DB3" s="489" t="s">
        <v>86</v>
      </c>
      <c r="DC3" s="490"/>
      <c r="DD3" s="490"/>
      <c r="DE3" s="490"/>
      <c r="DF3" s="490"/>
      <c r="DG3" s="490"/>
      <c r="DH3" s="490"/>
      <c r="DI3" s="560"/>
    </row>
    <row r="4" spans="1:119" ht="18.75" customHeight="1">
      <c r="A4" s="181"/>
      <c r="B4" s="568"/>
      <c r="C4" s="569"/>
      <c r="D4" s="569"/>
      <c r="E4" s="570"/>
      <c r="F4" s="570"/>
      <c r="G4" s="570"/>
      <c r="H4" s="570"/>
      <c r="I4" s="570"/>
      <c r="J4" s="570"/>
      <c r="K4" s="570"/>
      <c r="L4" s="570"/>
      <c r="M4" s="570"/>
      <c r="N4" s="570"/>
      <c r="O4" s="570"/>
      <c r="P4" s="570"/>
      <c r="Q4" s="570"/>
      <c r="R4" s="574"/>
      <c r="S4" s="574"/>
      <c r="T4" s="574"/>
      <c r="U4" s="574"/>
      <c r="V4" s="575"/>
      <c r="W4" s="561"/>
      <c r="X4" s="371"/>
      <c r="Y4" s="371"/>
      <c r="Z4" s="371"/>
      <c r="AA4" s="371"/>
      <c r="AB4" s="569"/>
      <c r="AC4" s="574"/>
      <c r="AD4" s="371"/>
      <c r="AE4" s="371"/>
      <c r="AF4" s="371"/>
      <c r="AG4" s="371"/>
      <c r="AH4" s="371"/>
      <c r="AI4" s="371"/>
      <c r="AJ4" s="371"/>
      <c r="AK4" s="371"/>
      <c r="AL4" s="562"/>
      <c r="AM4" s="511"/>
      <c r="AN4" s="409"/>
      <c r="AO4" s="409"/>
      <c r="AP4" s="409"/>
      <c r="AQ4" s="409"/>
      <c r="AR4" s="409"/>
      <c r="AS4" s="409"/>
      <c r="AT4" s="409"/>
      <c r="AU4" s="409"/>
      <c r="AV4" s="409"/>
      <c r="AW4" s="409"/>
      <c r="AX4" s="601"/>
      <c r="AY4" s="446" t="s">
        <v>87</v>
      </c>
      <c r="AZ4" s="447"/>
      <c r="BA4" s="447"/>
      <c r="BB4" s="447"/>
      <c r="BC4" s="447"/>
      <c r="BD4" s="447"/>
      <c r="BE4" s="447"/>
      <c r="BF4" s="447"/>
      <c r="BG4" s="447"/>
      <c r="BH4" s="447"/>
      <c r="BI4" s="447"/>
      <c r="BJ4" s="447"/>
      <c r="BK4" s="447"/>
      <c r="BL4" s="447"/>
      <c r="BM4" s="448"/>
      <c r="BN4" s="449">
        <v>18754145</v>
      </c>
      <c r="BO4" s="450"/>
      <c r="BP4" s="450"/>
      <c r="BQ4" s="450"/>
      <c r="BR4" s="450"/>
      <c r="BS4" s="450"/>
      <c r="BT4" s="450"/>
      <c r="BU4" s="451"/>
      <c r="BV4" s="449">
        <v>17057863</v>
      </c>
      <c r="BW4" s="450"/>
      <c r="BX4" s="450"/>
      <c r="BY4" s="450"/>
      <c r="BZ4" s="450"/>
      <c r="CA4" s="450"/>
      <c r="CB4" s="450"/>
      <c r="CC4" s="451"/>
      <c r="CD4" s="586" t="s">
        <v>88</v>
      </c>
      <c r="CE4" s="587"/>
      <c r="CF4" s="587"/>
      <c r="CG4" s="587"/>
      <c r="CH4" s="587"/>
      <c r="CI4" s="587"/>
      <c r="CJ4" s="587"/>
      <c r="CK4" s="587"/>
      <c r="CL4" s="587"/>
      <c r="CM4" s="587"/>
      <c r="CN4" s="587"/>
      <c r="CO4" s="587"/>
      <c r="CP4" s="587"/>
      <c r="CQ4" s="587"/>
      <c r="CR4" s="587"/>
      <c r="CS4" s="588"/>
      <c r="CT4" s="589">
        <v>11.8</v>
      </c>
      <c r="CU4" s="590"/>
      <c r="CV4" s="590"/>
      <c r="CW4" s="590"/>
      <c r="CX4" s="590"/>
      <c r="CY4" s="590"/>
      <c r="CZ4" s="590"/>
      <c r="DA4" s="591"/>
      <c r="DB4" s="589">
        <v>5.3</v>
      </c>
      <c r="DC4" s="590"/>
      <c r="DD4" s="590"/>
      <c r="DE4" s="590"/>
      <c r="DF4" s="590"/>
      <c r="DG4" s="590"/>
      <c r="DH4" s="590"/>
      <c r="DI4" s="591"/>
    </row>
    <row r="5" spans="1:119" ht="18.75" customHeight="1">
      <c r="A5" s="181"/>
      <c r="B5" s="596"/>
      <c r="C5" s="410"/>
      <c r="D5" s="410"/>
      <c r="E5" s="597"/>
      <c r="F5" s="597"/>
      <c r="G5" s="597"/>
      <c r="H5" s="597"/>
      <c r="I5" s="597"/>
      <c r="J5" s="597"/>
      <c r="K5" s="597"/>
      <c r="L5" s="597"/>
      <c r="M5" s="597"/>
      <c r="N5" s="597"/>
      <c r="O5" s="597"/>
      <c r="P5" s="597"/>
      <c r="Q5" s="597"/>
      <c r="R5" s="408"/>
      <c r="S5" s="408"/>
      <c r="T5" s="408"/>
      <c r="U5" s="408"/>
      <c r="V5" s="600"/>
      <c r="W5" s="511"/>
      <c r="X5" s="409"/>
      <c r="Y5" s="409"/>
      <c r="Z5" s="409"/>
      <c r="AA5" s="409"/>
      <c r="AB5" s="410"/>
      <c r="AC5" s="408"/>
      <c r="AD5" s="409"/>
      <c r="AE5" s="409"/>
      <c r="AF5" s="409"/>
      <c r="AG5" s="409"/>
      <c r="AH5" s="409"/>
      <c r="AI5" s="409"/>
      <c r="AJ5" s="409"/>
      <c r="AK5" s="409"/>
      <c r="AL5" s="601"/>
      <c r="AM5" s="477" t="s">
        <v>89</v>
      </c>
      <c r="AN5" s="377"/>
      <c r="AO5" s="377"/>
      <c r="AP5" s="377"/>
      <c r="AQ5" s="377"/>
      <c r="AR5" s="377"/>
      <c r="AS5" s="377"/>
      <c r="AT5" s="378"/>
      <c r="AU5" s="478" t="s">
        <v>90</v>
      </c>
      <c r="AV5" s="479"/>
      <c r="AW5" s="479"/>
      <c r="AX5" s="479"/>
      <c r="AY5" s="434" t="s">
        <v>91</v>
      </c>
      <c r="AZ5" s="435"/>
      <c r="BA5" s="435"/>
      <c r="BB5" s="435"/>
      <c r="BC5" s="435"/>
      <c r="BD5" s="435"/>
      <c r="BE5" s="435"/>
      <c r="BF5" s="435"/>
      <c r="BG5" s="435"/>
      <c r="BH5" s="435"/>
      <c r="BI5" s="435"/>
      <c r="BJ5" s="435"/>
      <c r="BK5" s="435"/>
      <c r="BL5" s="435"/>
      <c r="BM5" s="436"/>
      <c r="BN5" s="420">
        <v>17330969</v>
      </c>
      <c r="BO5" s="421"/>
      <c r="BP5" s="421"/>
      <c r="BQ5" s="421"/>
      <c r="BR5" s="421"/>
      <c r="BS5" s="421"/>
      <c r="BT5" s="421"/>
      <c r="BU5" s="422"/>
      <c r="BV5" s="420">
        <v>16359658</v>
      </c>
      <c r="BW5" s="421"/>
      <c r="BX5" s="421"/>
      <c r="BY5" s="421"/>
      <c r="BZ5" s="421"/>
      <c r="CA5" s="421"/>
      <c r="CB5" s="421"/>
      <c r="CC5" s="422"/>
      <c r="CD5" s="460" t="s">
        <v>92</v>
      </c>
      <c r="CE5" s="380"/>
      <c r="CF5" s="380"/>
      <c r="CG5" s="380"/>
      <c r="CH5" s="380"/>
      <c r="CI5" s="380"/>
      <c r="CJ5" s="380"/>
      <c r="CK5" s="380"/>
      <c r="CL5" s="380"/>
      <c r="CM5" s="380"/>
      <c r="CN5" s="380"/>
      <c r="CO5" s="380"/>
      <c r="CP5" s="380"/>
      <c r="CQ5" s="380"/>
      <c r="CR5" s="380"/>
      <c r="CS5" s="461"/>
      <c r="CT5" s="417">
        <v>80.5</v>
      </c>
      <c r="CU5" s="418"/>
      <c r="CV5" s="418"/>
      <c r="CW5" s="418"/>
      <c r="CX5" s="418"/>
      <c r="CY5" s="418"/>
      <c r="CZ5" s="418"/>
      <c r="DA5" s="419"/>
      <c r="DB5" s="417">
        <v>82.7</v>
      </c>
      <c r="DC5" s="418"/>
      <c r="DD5" s="418"/>
      <c r="DE5" s="418"/>
      <c r="DF5" s="418"/>
      <c r="DG5" s="418"/>
      <c r="DH5" s="418"/>
      <c r="DI5" s="419"/>
    </row>
    <row r="6" spans="1:119" ht="18.75" customHeight="1">
      <c r="A6" s="181"/>
      <c r="B6" s="566" t="s">
        <v>93</v>
      </c>
      <c r="C6" s="407"/>
      <c r="D6" s="407"/>
      <c r="E6" s="567"/>
      <c r="F6" s="567"/>
      <c r="G6" s="567"/>
      <c r="H6" s="567"/>
      <c r="I6" s="567"/>
      <c r="J6" s="567"/>
      <c r="K6" s="567"/>
      <c r="L6" s="567" t="s">
        <v>94</v>
      </c>
      <c r="M6" s="567"/>
      <c r="N6" s="567"/>
      <c r="O6" s="567"/>
      <c r="P6" s="567"/>
      <c r="Q6" s="567"/>
      <c r="R6" s="405"/>
      <c r="S6" s="405"/>
      <c r="T6" s="405"/>
      <c r="U6" s="405"/>
      <c r="V6" s="573"/>
      <c r="W6" s="510" t="s">
        <v>95</v>
      </c>
      <c r="X6" s="406"/>
      <c r="Y6" s="406"/>
      <c r="Z6" s="406"/>
      <c r="AA6" s="406"/>
      <c r="AB6" s="407"/>
      <c r="AC6" s="578" t="s">
        <v>96</v>
      </c>
      <c r="AD6" s="579"/>
      <c r="AE6" s="579"/>
      <c r="AF6" s="579"/>
      <c r="AG6" s="579"/>
      <c r="AH6" s="579"/>
      <c r="AI6" s="579"/>
      <c r="AJ6" s="579"/>
      <c r="AK6" s="579"/>
      <c r="AL6" s="580"/>
      <c r="AM6" s="477" t="s">
        <v>97</v>
      </c>
      <c r="AN6" s="377"/>
      <c r="AO6" s="377"/>
      <c r="AP6" s="377"/>
      <c r="AQ6" s="377"/>
      <c r="AR6" s="377"/>
      <c r="AS6" s="377"/>
      <c r="AT6" s="378"/>
      <c r="AU6" s="478" t="s">
        <v>132</v>
      </c>
      <c r="AV6" s="479"/>
      <c r="AW6" s="479"/>
      <c r="AX6" s="479"/>
      <c r="AY6" s="434" t="s">
        <v>98</v>
      </c>
      <c r="AZ6" s="435"/>
      <c r="BA6" s="435"/>
      <c r="BB6" s="435"/>
      <c r="BC6" s="435"/>
      <c r="BD6" s="435"/>
      <c r="BE6" s="435"/>
      <c r="BF6" s="435"/>
      <c r="BG6" s="435"/>
      <c r="BH6" s="435"/>
      <c r="BI6" s="435"/>
      <c r="BJ6" s="435"/>
      <c r="BK6" s="435"/>
      <c r="BL6" s="435"/>
      <c r="BM6" s="436"/>
      <c r="BN6" s="420">
        <v>1423176</v>
      </c>
      <c r="BO6" s="421"/>
      <c r="BP6" s="421"/>
      <c r="BQ6" s="421"/>
      <c r="BR6" s="421"/>
      <c r="BS6" s="421"/>
      <c r="BT6" s="421"/>
      <c r="BU6" s="422"/>
      <c r="BV6" s="420">
        <v>698205</v>
      </c>
      <c r="BW6" s="421"/>
      <c r="BX6" s="421"/>
      <c r="BY6" s="421"/>
      <c r="BZ6" s="421"/>
      <c r="CA6" s="421"/>
      <c r="CB6" s="421"/>
      <c r="CC6" s="422"/>
      <c r="CD6" s="460" t="s">
        <v>99</v>
      </c>
      <c r="CE6" s="380"/>
      <c r="CF6" s="380"/>
      <c r="CG6" s="380"/>
      <c r="CH6" s="380"/>
      <c r="CI6" s="380"/>
      <c r="CJ6" s="380"/>
      <c r="CK6" s="380"/>
      <c r="CL6" s="380"/>
      <c r="CM6" s="380"/>
      <c r="CN6" s="380"/>
      <c r="CO6" s="380"/>
      <c r="CP6" s="380"/>
      <c r="CQ6" s="380"/>
      <c r="CR6" s="380"/>
      <c r="CS6" s="461"/>
      <c r="CT6" s="563">
        <v>80.5</v>
      </c>
      <c r="CU6" s="564"/>
      <c r="CV6" s="564"/>
      <c r="CW6" s="564"/>
      <c r="CX6" s="564"/>
      <c r="CY6" s="564"/>
      <c r="CZ6" s="564"/>
      <c r="DA6" s="565"/>
      <c r="DB6" s="563">
        <v>82.7</v>
      </c>
      <c r="DC6" s="564"/>
      <c r="DD6" s="564"/>
      <c r="DE6" s="564"/>
      <c r="DF6" s="564"/>
      <c r="DG6" s="564"/>
      <c r="DH6" s="564"/>
      <c r="DI6" s="565"/>
    </row>
    <row r="7" spans="1:119" ht="18.75" customHeight="1">
      <c r="A7" s="181"/>
      <c r="B7" s="568"/>
      <c r="C7" s="569"/>
      <c r="D7" s="569"/>
      <c r="E7" s="570"/>
      <c r="F7" s="570"/>
      <c r="G7" s="570"/>
      <c r="H7" s="570"/>
      <c r="I7" s="570"/>
      <c r="J7" s="570"/>
      <c r="K7" s="570"/>
      <c r="L7" s="570"/>
      <c r="M7" s="570"/>
      <c r="N7" s="570"/>
      <c r="O7" s="570"/>
      <c r="P7" s="570"/>
      <c r="Q7" s="570"/>
      <c r="R7" s="574"/>
      <c r="S7" s="574"/>
      <c r="T7" s="574"/>
      <c r="U7" s="574"/>
      <c r="V7" s="575"/>
      <c r="W7" s="561"/>
      <c r="X7" s="371"/>
      <c r="Y7" s="371"/>
      <c r="Z7" s="371"/>
      <c r="AA7" s="371"/>
      <c r="AB7" s="569"/>
      <c r="AC7" s="581"/>
      <c r="AD7" s="372"/>
      <c r="AE7" s="372"/>
      <c r="AF7" s="372"/>
      <c r="AG7" s="372"/>
      <c r="AH7" s="372"/>
      <c r="AI7" s="372"/>
      <c r="AJ7" s="372"/>
      <c r="AK7" s="372"/>
      <c r="AL7" s="582"/>
      <c r="AM7" s="477" t="s">
        <v>100</v>
      </c>
      <c r="AN7" s="377"/>
      <c r="AO7" s="377"/>
      <c r="AP7" s="377"/>
      <c r="AQ7" s="377"/>
      <c r="AR7" s="377"/>
      <c r="AS7" s="377"/>
      <c r="AT7" s="378"/>
      <c r="AU7" s="478" t="s">
        <v>90</v>
      </c>
      <c r="AV7" s="479"/>
      <c r="AW7" s="479"/>
      <c r="AX7" s="479"/>
      <c r="AY7" s="434" t="s">
        <v>101</v>
      </c>
      <c r="AZ7" s="435"/>
      <c r="BA7" s="435"/>
      <c r="BB7" s="435"/>
      <c r="BC7" s="435"/>
      <c r="BD7" s="435"/>
      <c r="BE7" s="435"/>
      <c r="BF7" s="435"/>
      <c r="BG7" s="435"/>
      <c r="BH7" s="435"/>
      <c r="BI7" s="435"/>
      <c r="BJ7" s="435"/>
      <c r="BK7" s="435"/>
      <c r="BL7" s="435"/>
      <c r="BM7" s="436"/>
      <c r="BN7" s="420">
        <v>146262</v>
      </c>
      <c r="BO7" s="421"/>
      <c r="BP7" s="421"/>
      <c r="BQ7" s="421"/>
      <c r="BR7" s="421"/>
      <c r="BS7" s="421"/>
      <c r="BT7" s="421"/>
      <c r="BU7" s="422"/>
      <c r="BV7" s="420">
        <v>155278</v>
      </c>
      <c r="BW7" s="421"/>
      <c r="BX7" s="421"/>
      <c r="BY7" s="421"/>
      <c r="BZ7" s="421"/>
      <c r="CA7" s="421"/>
      <c r="CB7" s="421"/>
      <c r="CC7" s="422"/>
      <c r="CD7" s="460" t="s">
        <v>102</v>
      </c>
      <c r="CE7" s="380"/>
      <c r="CF7" s="380"/>
      <c r="CG7" s="380"/>
      <c r="CH7" s="380"/>
      <c r="CI7" s="380"/>
      <c r="CJ7" s="380"/>
      <c r="CK7" s="380"/>
      <c r="CL7" s="380"/>
      <c r="CM7" s="380"/>
      <c r="CN7" s="380"/>
      <c r="CO7" s="380"/>
      <c r="CP7" s="380"/>
      <c r="CQ7" s="380"/>
      <c r="CR7" s="380"/>
      <c r="CS7" s="461"/>
      <c r="CT7" s="420">
        <v>10851912</v>
      </c>
      <c r="CU7" s="421"/>
      <c r="CV7" s="421"/>
      <c r="CW7" s="421"/>
      <c r="CX7" s="421"/>
      <c r="CY7" s="421"/>
      <c r="CZ7" s="421"/>
      <c r="DA7" s="422"/>
      <c r="DB7" s="420">
        <v>10282608</v>
      </c>
      <c r="DC7" s="421"/>
      <c r="DD7" s="421"/>
      <c r="DE7" s="421"/>
      <c r="DF7" s="421"/>
      <c r="DG7" s="421"/>
      <c r="DH7" s="421"/>
      <c r="DI7" s="422"/>
    </row>
    <row r="8" spans="1:119" ht="18.75" customHeight="1" thickBot="1">
      <c r="A8" s="181"/>
      <c r="B8" s="571"/>
      <c r="C8" s="516"/>
      <c r="D8" s="516"/>
      <c r="E8" s="572"/>
      <c r="F8" s="572"/>
      <c r="G8" s="572"/>
      <c r="H8" s="572"/>
      <c r="I8" s="572"/>
      <c r="J8" s="572"/>
      <c r="K8" s="572"/>
      <c r="L8" s="572"/>
      <c r="M8" s="572"/>
      <c r="N8" s="572"/>
      <c r="O8" s="572"/>
      <c r="P8" s="572"/>
      <c r="Q8" s="572"/>
      <c r="R8" s="576"/>
      <c r="S8" s="576"/>
      <c r="T8" s="576"/>
      <c r="U8" s="576"/>
      <c r="V8" s="577"/>
      <c r="W8" s="491"/>
      <c r="X8" s="492"/>
      <c r="Y8" s="492"/>
      <c r="Z8" s="492"/>
      <c r="AA8" s="492"/>
      <c r="AB8" s="516"/>
      <c r="AC8" s="583"/>
      <c r="AD8" s="584"/>
      <c r="AE8" s="584"/>
      <c r="AF8" s="584"/>
      <c r="AG8" s="584"/>
      <c r="AH8" s="584"/>
      <c r="AI8" s="584"/>
      <c r="AJ8" s="584"/>
      <c r="AK8" s="584"/>
      <c r="AL8" s="585"/>
      <c r="AM8" s="477" t="s">
        <v>103</v>
      </c>
      <c r="AN8" s="377"/>
      <c r="AO8" s="377"/>
      <c r="AP8" s="377"/>
      <c r="AQ8" s="377"/>
      <c r="AR8" s="377"/>
      <c r="AS8" s="377"/>
      <c r="AT8" s="378"/>
      <c r="AU8" s="478" t="s">
        <v>90</v>
      </c>
      <c r="AV8" s="479"/>
      <c r="AW8" s="479"/>
      <c r="AX8" s="479"/>
      <c r="AY8" s="434" t="s">
        <v>104</v>
      </c>
      <c r="AZ8" s="435"/>
      <c r="BA8" s="435"/>
      <c r="BB8" s="435"/>
      <c r="BC8" s="435"/>
      <c r="BD8" s="435"/>
      <c r="BE8" s="435"/>
      <c r="BF8" s="435"/>
      <c r="BG8" s="435"/>
      <c r="BH8" s="435"/>
      <c r="BI8" s="435"/>
      <c r="BJ8" s="435"/>
      <c r="BK8" s="435"/>
      <c r="BL8" s="435"/>
      <c r="BM8" s="436"/>
      <c r="BN8" s="420">
        <v>1276914</v>
      </c>
      <c r="BO8" s="421"/>
      <c r="BP8" s="421"/>
      <c r="BQ8" s="421"/>
      <c r="BR8" s="421"/>
      <c r="BS8" s="421"/>
      <c r="BT8" s="421"/>
      <c r="BU8" s="422"/>
      <c r="BV8" s="420">
        <v>542927</v>
      </c>
      <c r="BW8" s="421"/>
      <c r="BX8" s="421"/>
      <c r="BY8" s="421"/>
      <c r="BZ8" s="421"/>
      <c r="CA8" s="421"/>
      <c r="CB8" s="421"/>
      <c r="CC8" s="422"/>
      <c r="CD8" s="460" t="s">
        <v>105</v>
      </c>
      <c r="CE8" s="380"/>
      <c r="CF8" s="380"/>
      <c r="CG8" s="380"/>
      <c r="CH8" s="380"/>
      <c r="CI8" s="380"/>
      <c r="CJ8" s="380"/>
      <c r="CK8" s="380"/>
      <c r="CL8" s="380"/>
      <c r="CM8" s="380"/>
      <c r="CN8" s="380"/>
      <c r="CO8" s="380"/>
      <c r="CP8" s="380"/>
      <c r="CQ8" s="380"/>
      <c r="CR8" s="380"/>
      <c r="CS8" s="461"/>
      <c r="CT8" s="523">
        <v>1.25</v>
      </c>
      <c r="CU8" s="524"/>
      <c r="CV8" s="524"/>
      <c r="CW8" s="524"/>
      <c r="CX8" s="524"/>
      <c r="CY8" s="524"/>
      <c r="CZ8" s="524"/>
      <c r="DA8" s="525"/>
      <c r="DB8" s="523">
        <v>1.24</v>
      </c>
      <c r="DC8" s="524"/>
      <c r="DD8" s="524"/>
      <c r="DE8" s="524"/>
      <c r="DF8" s="524"/>
      <c r="DG8" s="524"/>
      <c r="DH8" s="524"/>
      <c r="DI8" s="525"/>
    </row>
    <row r="9" spans="1:119" ht="18.75" customHeight="1" thickBot="1">
      <c r="A9" s="181"/>
      <c r="B9" s="552" t="s">
        <v>106</v>
      </c>
      <c r="C9" s="553"/>
      <c r="D9" s="553"/>
      <c r="E9" s="553"/>
      <c r="F9" s="553"/>
      <c r="G9" s="553"/>
      <c r="H9" s="553"/>
      <c r="I9" s="553"/>
      <c r="J9" s="553"/>
      <c r="K9" s="471"/>
      <c r="L9" s="554" t="s">
        <v>107</v>
      </c>
      <c r="M9" s="555"/>
      <c r="N9" s="555"/>
      <c r="O9" s="555"/>
      <c r="P9" s="555"/>
      <c r="Q9" s="556"/>
      <c r="R9" s="557">
        <v>37684</v>
      </c>
      <c r="S9" s="558"/>
      <c r="T9" s="558"/>
      <c r="U9" s="558"/>
      <c r="V9" s="559"/>
      <c r="W9" s="489" t="s">
        <v>108</v>
      </c>
      <c r="X9" s="490"/>
      <c r="Y9" s="490"/>
      <c r="Z9" s="490"/>
      <c r="AA9" s="490"/>
      <c r="AB9" s="490"/>
      <c r="AC9" s="490"/>
      <c r="AD9" s="490"/>
      <c r="AE9" s="490"/>
      <c r="AF9" s="490"/>
      <c r="AG9" s="490"/>
      <c r="AH9" s="490"/>
      <c r="AI9" s="490"/>
      <c r="AJ9" s="490"/>
      <c r="AK9" s="490"/>
      <c r="AL9" s="560"/>
      <c r="AM9" s="477" t="s">
        <v>109</v>
      </c>
      <c r="AN9" s="377"/>
      <c r="AO9" s="377"/>
      <c r="AP9" s="377"/>
      <c r="AQ9" s="377"/>
      <c r="AR9" s="377"/>
      <c r="AS9" s="377"/>
      <c r="AT9" s="378"/>
      <c r="AU9" s="478" t="s">
        <v>90</v>
      </c>
      <c r="AV9" s="479"/>
      <c r="AW9" s="479"/>
      <c r="AX9" s="479"/>
      <c r="AY9" s="434" t="s">
        <v>110</v>
      </c>
      <c r="AZ9" s="435"/>
      <c r="BA9" s="435"/>
      <c r="BB9" s="435"/>
      <c r="BC9" s="435"/>
      <c r="BD9" s="435"/>
      <c r="BE9" s="435"/>
      <c r="BF9" s="435"/>
      <c r="BG9" s="435"/>
      <c r="BH9" s="435"/>
      <c r="BI9" s="435"/>
      <c r="BJ9" s="435"/>
      <c r="BK9" s="435"/>
      <c r="BL9" s="435"/>
      <c r="BM9" s="436"/>
      <c r="BN9" s="420">
        <v>733987</v>
      </c>
      <c r="BO9" s="421"/>
      <c r="BP9" s="421"/>
      <c r="BQ9" s="421"/>
      <c r="BR9" s="421"/>
      <c r="BS9" s="421"/>
      <c r="BT9" s="421"/>
      <c r="BU9" s="422"/>
      <c r="BV9" s="420">
        <v>-294617</v>
      </c>
      <c r="BW9" s="421"/>
      <c r="BX9" s="421"/>
      <c r="BY9" s="421"/>
      <c r="BZ9" s="421"/>
      <c r="CA9" s="421"/>
      <c r="CB9" s="421"/>
      <c r="CC9" s="422"/>
      <c r="CD9" s="460" t="s">
        <v>111</v>
      </c>
      <c r="CE9" s="380"/>
      <c r="CF9" s="380"/>
      <c r="CG9" s="380"/>
      <c r="CH9" s="380"/>
      <c r="CI9" s="380"/>
      <c r="CJ9" s="380"/>
      <c r="CK9" s="380"/>
      <c r="CL9" s="380"/>
      <c r="CM9" s="380"/>
      <c r="CN9" s="380"/>
      <c r="CO9" s="380"/>
      <c r="CP9" s="380"/>
      <c r="CQ9" s="380"/>
      <c r="CR9" s="380"/>
      <c r="CS9" s="461"/>
      <c r="CT9" s="417">
        <v>9.3000000000000007</v>
      </c>
      <c r="CU9" s="418"/>
      <c r="CV9" s="418"/>
      <c r="CW9" s="418"/>
      <c r="CX9" s="418"/>
      <c r="CY9" s="418"/>
      <c r="CZ9" s="418"/>
      <c r="DA9" s="419"/>
      <c r="DB9" s="417">
        <v>10.1</v>
      </c>
      <c r="DC9" s="418"/>
      <c r="DD9" s="418"/>
      <c r="DE9" s="418"/>
      <c r="DF9" s="418"/>
      <c r="DG9" s="418"/>
      <c r="DH9" s="418"/>
      <c r="DI9" s="419"/>
    </row>
    <row r="10" spans="1:119" ht="18.75" customHeight="1" thickBot="1">
      <c r="A10" s="181"/>
      <c r="B10" s="552"/>
      <c r="C10" s="553"/>
      <c r="D10" s="553"/>
      <c r="E10" s="553"/>
      <c r="F10" s="553"/>
      <c r="G10" s="553"/>
      <c r="H10" s="553"/>
      <c r="I10" s="553"/>
      <c r="J10" s="553"/>
      <c r="K10" s="471"/>
      <c r="L10" s="376" t="s">
        <v>112</v>
      </c>
      <c r="M10" s="377"/>
      <c r="N10" s="377"/>
      <c r="O10" s="377"/>
      <c r="P10" s="377"/>
      <c r="Q10" s="378"/>
      <c r="R10" s="373">
        <v>34963</v>
      </c>
      <c r="S10" s="374"/>
      <c r="T10" s="374"/>
      <c r="U10" s="374"/>
      <c r="V10" s="433"/>
      <c r="W10" s="561"/>
      <c r="X10" s="371"/>
      <c r="Y10" s="371"/>
      <c r="Z10" s="371"/>
      <c r="AA10" s="371"/>
      <c r="AB10" s="371"/>
      <c r="AC10" s="371"/>
      <c r="AD10" s="371"/>
      <c r="AE10" s="371"/>
      <c r="AF10" s="371"/>
      <c r="AG10" s="371"/>
      <c r="AH10" s="371"/>
      <c r="AI10" s="371"/>
      <c r="AJ10" s="371"/>
      <c r="AK10" s="371"/>
      <c r="AL10" s="562"/>
      <c r="AM10" s="477" t="s">
        <v>113</v>
      </c>
      <c r="AN10" s="377"/>
      <c r="AO10" s="377"/>
      <c r="AP10" s="377"/>
      <c r="AQ10" s="377"/>
      <c r="AR10" s="377"/>
      <c r="AS10" s="377"/>
      <c r="AT10" s="378"/>
      <c r="AU10" s="478" t="s">
        <v>90</v>
      </c>
      <c r="AV10" s="479"/>
      <c r="AW10" s="479"/>
      <c r="AX10" s="479"/>
      <c r="AY10" s="434" t="s">
        <v>114</v>
      </c>
      <c r="AZ10" s="435"/>
      <c r="BA10" s="435"/>
      <c r="BB10" s="435"/>
      <c r="BC10" s="435"/>
      <c r="BD10" s="435"/>
      <c r="BE10" s="435"/>
      <c r="BF10" s="435"/>
      <c r="BG10" s="435"/>
      <c r="BH10" s="435"/>
      <c r="BI10" s="435"/>
      <c r="BJ10" s="435"/>
      <c r="BK10" s="435"/>
      <c r="BL10" s="435"/>
      <c r="BM10" s="436"/>
      <c r="BN10" s="420">
        <v>266239</v>
      </c>
      <c r="BO10" s="421"/>
      <c r="BP10" s="421"/>
      <c r="BQ10" s="421"/>
      <c r="BR10" s="421"/>
      <c r="BS10" s="421"/>
      <c r="BT10" s="421"/>
      <c r="BU10" s="422"/>
      <c r="BV10" s="420">
        <v>3656</v>
      </c>
      <c r="BW10" s="421"/>
      <c r="BX10" s="421"/>
      <c r="BY10" s="421"/>
      <c r="BZ10" s="421"/>
      <c r="CA10" s="421"/>
      <c r="CB10" s="421"/>
      <c r="CC10" s="422"/>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2"/>
      <c r="C11" s="553"/>
      <c r="D11" s="553"/>
      <c r="E11" s="553"/>
      <c r="F11" s="553"/>
      <c r="G11" s="553"/>
      <c r="H11" s="553"/>
      <c r="I11" s="553"/>
      <c r="J11" s="553"/>
      <c r="K11" s="471"/>
      <c r="L11" s="381" t="s">
        <v>116</v>
      </c>
      <c r="M11" s="382"/>
      <c r="N11" s="382"/>
      <c r="O11" s="382"/>
      <c r="P11" s="382"/>
      <c r="Q11" s="383"/>
      <c r="R11" s="549" t="s">
        <v>117</v>
      </c>
      <c r="S11" s="550"/>
      <c r="T11" s="550"/>
      <c r="U11" s="550"/>
      <c r="V11" s="551"/>
      <c r="W11" s="561"/>
      <c r="X11" s="371"/>
      <c r="Y11" s="371"/>
      <c r="Z11" s="371"/>
      <c r="AA11" s="371"/>
      <c r="AB11" s="371"/>
      <c r="AC11" s="371"/>
      <c r="AD11" s="371"/>
      <c r="AE11" s="371"/>
      <c r="AF11" s="371"/>
      <c r="AG11" s="371"/>
      <c r="AH11" s="371"/>
      <c r="AI11" s="371"/>
      <c r="AJ11" s="371"/>
      <c r="AK11" s="371"/>
      <c r="AL11" s="562"/>
      <c r="AM11" s="477" t="s">
        <v>118</v>
      </c>
      <c r="AN11" s="377"/>
      <c r="AO11" s="377"/>
      <c r="AP11" s="377"/>
      <c r="AQ11" s="377"/>
      <c r="AR11" s="377"/>
      <c r="AS11" s="377"/>
      <c r="AT11" s="378"/>
      <c r="AU11" s="478" t="s">
        <v>90</v>
      </c>
      <c r="AV11" s="479"/>
      <c r="AW11" s="479"/>
      <c r="AX11" s="479"/>
      <c r="AY11" s="434" t="s">
        <v>119</v>
      </c>
      <c r="AZ11" s="435"/>
      <c r="BA11" s="435"/>
      <c r="BB11" s="435"/>
      <c r="BC11" s="435"/>
      <c r="BD11" s="435"/>
      <c r="BE11" s="435"/>
      <c r="BF11" s="435"/>
      <c r="BG11" s="435"/>
      <c r="BH11" s="435"/>
      <c r="BI11" s="435"/>
      <c r="BJ11" s="435"/>
      <c r="BK11" s="435"/>
      <c r="BL11" s="435"/>
      <c r="BM11" s="436"/>
      <c r="BN11" s="420">
        <v>0</v>
      </c>
      <c r="BO11" s="421"/>
      <c r="BP11" s="421"/>
      <c r="BQ11" s="421"/>
      <c r="BR11" s="421"/>
      <c r="BS11" s="421"/>
      <c r="BT11" s="421"/>
      <c r="BU11" s="422"/>
      <c r="BV11" s="420">
        <v>0</v>
      </c>
      <c r="BW11" s="421"/>
      <c r="BX11" s="421"/>
      <c r="BY11" s="421"/>
      <c r="BZ11" s="421"/>
      <c r="CA11" s="421"/>
      <c r="CB11" s="421"/>
      <c r="CC11" s="422"/>
      <c r="CD11" s="460" t="s">
        <v>120</v>
      </c>
      <c r="CE11" s="380"/>
      <c r="CF11" s="380"/>
      <c r="CG11" s="380"/>
      <c r="CH11" s="380"/>
      <c r="CI11" s="380"/>
      <c r="CJ11" s="380"/>
      <c r="CK11" s="380"/>
      <c r="CL11" s="380"/>
      <c r="CM11" s="380"/>
      <c r="CN11" s="380"/>
      <c r="CO11" s="380"/>
      <c r="CP11" s="380"/>
      <c r="CQ11" s="380"/>
      <c r="CR11" s="380"/>
      <c r="CS11" s="461"/>
      <c r="CT11" s="523" t="s">
        <v>121</v>
      </c>
      <c r="CU11" s="524"/>
      <c r="CV11" s="524"/>
      <c r="CW11" s="524"/>
      <c r="CX11" s="524"/>
      <c r="CY11" s="524"/>
      <c r="CZ11" s="524"/>
      <c r="DA11" s="525"/>
      <c r="DB11" s="523" t="s">
        <v>121</v>
      </c>
      <c r="DC11" s="524"/>
      <c r="DD11" s="524"/>
      <c r="DE11" s="524"/>
      <c r="DF11" s="524"/>
      <c r="DG11" s="524"/>
      <c r="DH11" s="524"/>
      <c r="DI11" s="525"/>
    </row>
    <row r="12" spans="1:119" ht="18.75" customHeight="1">
      <c r="A12" s="181"/>
      <c r="B12" s="526" t="s">
        <v>122</v>
      </c>
      <c r="C12" s="527"/>
      <c r="D12" s="527"/>
      <c r="E12" s="527"/>
      <c r="F12" s="527"/>
      <c r="G12" s="527"/>
      <c r="H12" s="527"/>
      <c r="I12" s="527"/>
      <c r="J12" s="527"/>
      <c r="K12" s="528"/>
      <c r="L12" s="535" t="s">
        <v>123</v>
      </c>
      <c r="M12" s="536"/>
      <c r="N12" s="536"/>
      <c r="O12" s="536"/>
      <c r="P12" s="536"/>
      <c r="Q12" s="537"/>
      <c r="R12" s="538">
        <v>37824</v>
      </c>
      <c r="S12" s="539"/>
      <c r="T12" s="539"/>
      <c r="U12" s="539"/>
      <c r="V12" s="540"/>
      <c r="W12" s="541" t="s">
        <v>1</v>
      </c>
      <c r="X12" s="479"/>
      <c r="Y12" s="479"/>
      <c r="Z12" s="479"/>
      <c r="AA12" s="479"/>
      <c r="AB12" s="542"/>
      <c r="AC12" s="543" t="s">
        <v>124</v>
      </c>
      <c r="AD12" s="544"/>
      <c r="AE12" s="544"/>
      <c r="AF12" s="544"/>
      <c r="AG12" s="545"/>
      <c r="AH12" s="543" t="s">
        <v>125</v>
      </c>
      <c r="AI12" s="544"/>
      <c r="AJ12" s="544"/>
      <c r="AK12" s="544"/>
      <c r="AL12" s="546"/>
      <c r="AM12" s="477" t="s">
        <v>126</v>
      </c>
      <c r="AN12" s="377"/>
      <c r="AO12" s="377"/>
      <c r="AP12" s="377"/>
      <c r="AQ12" s="377"/>
      <c r="AR12" s="377"/>
      <c r="AS12" s="377"/>
      <c r="AT12" s="378"/>
      <c r="AU12" s="478" t="s">
        <v>90</v>
      </c>
      <c r="AV12" s="479"/>
      <c r="AW12" s="479"/>
      <c r="AX12" s="479"/>
      <c r="AY12" s="434" t="s">
        <v>127</v>
      </c>
      <c r="AZ12" s="435"/>
      <c r="BA12" s="435"/>
      <c r="BB12" s="435"/>
      <c r="BC12" s="435"/>
      <c r="BD12" s="435"/>
      <c r="BE12" s="435"/>
      <c r="BF12" s="435"/>
      <c r="BG12" s="435"/>
      <c r="BH12" s="435"/>
      <c r="BI12" s="435"/>
      <c r="BJ12" s="435"/>
      <c r="BK12" s="435"/>
      <c r="BL12" s="435"/>
      <c r="BM12" s="436"/>
      <c r="BN12" s="420">
        <v>0</v>
      </c>
      <c r="BO12" s="421"/>
      <c r="BP12" s="421"/>
      <c r="BQ12" s="421"/>
      <c r="BR12" s="421"/>
      <c r="BS12" s="421"/>
      <c r="BT12" s="421"/>
      <c r="BU12" s="422"/>
      <c r="BV12" s="420">
        <v>56415</v>
      </c>
      <c r="BW12" s="421"/>
      <c r="BX12" s="421"/>
      <c r="BY12" s="421"/>
      <c r="BZ12" s="421"/>
      <c r="CA12" s="421"/>
      <c r="CB12" s="421"/>
      <c r="CC12" s="422"/>
      <c r="CD12" s="460" t="s">
        <v>128</v>
      </c>
      <c r="CE12" s="380"/>
      <c r="CF12" s="380"/>
      <c r="CG12" s="380"/>
      <c r="CH12" s="380"/>
      <c r="CI12" s="380"/>
      <c r="CJ12" s="380"/>
      <c r="CK12" s="380"/>
      <c r="CL12" s="380"/>
      <c r="CM12" s="380"/>
      <c r="CN12" s="380"/>
      <c r="CO12" s="380"/>
      <c r="CP12" s="380"/>
      <c r="CQ12" s="380"/>
      <c r="CR12" s="380"/>
      <c r="CS12" s="461"/>
      <c r="CT12" s="523" t="s">
        <v>121</v>
      </c>
      <c r="CU12" s="524"/>
      <c r="CV12" s="524"/>
      <c r="CW12" s="524"/>
      <c r="CX12" s="524"/>
      <c r="CY12" s="524"/>
      <c r="CZ12" s="524"/>
      <c r="DA12" s="525"/>
      <c r="DB12" s="523" t="s">
        <v>121</v>
      </c>
      <c r="DC12" s="524"/>
      <c r="DD12" s="524"/>
      <c r="DE12" s="524"/>
      <c r="DF12" s="524"/>
      <c r="DG12" s="524"/>
      <c r="DH12" s="524"/>
      <c r="DI12" s="525"/>
    </row>
    <row r="13" spans="1:119" ht="18.75" customHeight="1">
      <c r="A13" s="181"/>
      <c r="B13" s="529"/>
      <c r="C13" s="530"/>
      <c r="D13" s="530"/>
      <c r="E13" s="530"/>
      <c r="F13" s="530"/>
      <c r="G13" s="530"/>
      <c r="H13" s="530"/>
      <c r="I13" s="530"/>
      <c r="J13" s="530"/>
      <c r="K13" s="531"/>
      <c r="L13" s="190"/>
      <c r="M13" s="504" t="s">
        <v>129</v>
      </c>
      <c r="N13" s="505"/>
      <c r="O13" s="505"/>
      <c r="P13" s="505"/>
      <c r="Q13" s="506"/>
      <c r="R13" s="507">
        <v>36407</v>
      </c>
      <c r="S13" s="508"/>
      <c r="T13" s="508"/>
      <c r="U13" s="508"/>
      <c r="V13" s="509"/>
      <c r="W13" s="510" t="s">
        <v>130</v>
      </c>
      <c r="X13" s="406"/>
      <c r="Y13" s="406"/>
      <c r="Z13" s="406"/>
      <c r="AA13" s="406"/>
      <c r="AB13" s="407"/>
      <c r="AC13" s="373">
        <v>194</v>
      </c>
      <c r="AD13" s="374"/>
      <c r="AE13" s="374"/>
      <c r="AF13" s="374"/>
      <c r="AG13" s="375"/>
      <c r="AH13" s="373">
        <v>205</v>
      </c>
      <c r="AI13" s="374"/>
      <c r="AJ13" s="374"/>
      <c r="AK13" s="374"/>
      <c r="AL13" s="433"/>
      <c r="AM13" s="477" t="s">
        <v>131</v>
      </c>
      <c r="AN13" s="377"/>
      <c r="AO13" s="377"/>
      <c r="AP13" s="377"/>
      <c r="AQ13" s="377"/>
      <c r="AR13" s="377"/>
      <c r="AS13" s="377"/>
      <c r="AT13" s="378"/>
      <c r="AU13" s="478" t="s">
        <v>132</v>
      </c>
      <c r="AV13" s="479"/>
      <c r="AW13" s="479"/>
      <c r="AX13" s="479"/>
      <c r="AY13" s="434" t="s">
        <v>133</v>
      </c>
      <c r="AZ13" s="435"/>
      <c r="BA13" s="435"/>
      <c r="BB13" s="435"/>
      <c r="BC13" s="435"/>
      <c r="BD13" s="435"/>
      <c r="BE13" s="435"/>
      <c r="BF13" s="435"/>
      <c r="BG13" s="435"/>
      <c r="BH13" s="435"/>
      <c r="BI13" s="435"/>
      <c r="BJ13" s="435"/>
      <c r="BK13" s="435"/>
      <c r="BL13" s="435"/>
      <c r="BM13" s="436"/>
      <c r="BN13" s="420">
        <v>1000226</v>
      </c>
      <c r="BO13" s="421"/>
      <c r="BP13" s="421"/>
      <c r="BQ13" s="421"/>
      <c r="BR13" s="421"/>
      <c r="BS13" s="421"/>
      <c r="BT13" s="421"/>
      <c r="BU13" s="422"/>
      <c r="BV13" s="420">
        <v>-347376</v>
      </c>
      <c r="BW13" s="421"/>
      <c r="BX13" s="421"/>
      <c r="BY13" s="421"/>
      <c r="BZ13" s="421"/>
      <c r="CA13" s="421"/>
      <c r="CB13" s="421"/>
      <c r="CC13" s="422"/>
      <c r="CD13" s="460" t="s">
        <v>134</v>
      </c>
      <c r="CE13" s="380"/>
      <c r="CF13" s="380"/>
      <c r="CG13" s="380"/>
      <c r="CH13" s="380"/>
      <c r="CI13" s="380"/>
      <c r="CJ13" s="380"/>
      <c r="CK13" s="380"/>
      <c r="CL13" s="380"/>
      <c r="CM13" s="380"/>
      <c r="CN13" s="380"/>
      <c r="CO13" s="380"/>
      <c r="CP13" s="380"/>
      <c r="CQ13" s="380"/>
      <c r="CR13" s="380"/>
      <c r="CS13" s="461"/>
      <c r="CT13" s="417">
        <v>9.5</v>
      </c>
      <c r="CU13" s="418"/>
      <c r="CV13" s="418"/>
      <c r="CW13" s="418"/>
      <c r="CX13" s="418"/>
      <c r="CY13" s="418"/>
      <c r="CZ13" s="418"/>
      <c r="DA13" s="419"/>
      <c r="DB13" s="417">
        <v>9.3000000000000007</v>
      </c>
      <c r="DC13" s="418"/>
      <c r="DD13" s="418"/>
      <c r="DE13" s="418"/>
      <c r="DF13" s="418"/>
      <c r="DG13" s="418"/>
      <c r="DH13" s="418"/>
      <c r="DI13" s="419"/>
    </row>
    <row r="14" spans="1:119" ht="18.75" customHeight="1" thickBot="1">
      <c r="A14" s="181"/>
      <c r="B14" s="529"/>
      <c r="C14" s="530"/>
      <c r="D14" s="530"/>
      <c r="E14" s="530"/>
      <c r="F14" s="530"/>
      <c r="G14" s="530"/>
      <c r="H14" s="530"/>
      <c r="I14" s="530"/>
      <c r="J14" s="530"/>
      <c r="K14" s="531"/>
      <c r="L14" s="494" t="s">
        <v>135</v>
      </c>
      <c r="M14" s="547"/>
      <c r="N14" s="547"/>
      <c r="O14" s="547"/>
      <c r="P14" s="547"/>
      <c r="Q14" s="548"/>
      <c r="R14" s="507">
        <v>37767</v>
      </c>
      <c r="S14" s="508"/>
      <c r="T14" s="508"/>
      <c r="U14" s="508"/>
      <c r="V14" s="509"/>
      <c r="W14" s="511"/>
      <c r="X14" s="409"/>
      <c r="Y14" s="409"/>
      <c r="Z14" s="409"/>
      <c r="AA14" s="409"/>
      <c r="AB14" s="410"/>
      <c r="AC14" s="500">
        <v>1.2</v>
      </c>
      <c r="AD14" s="501"/>
      <c r="AE14" s="501"/>
      <c r="AF14" s="501"/>
      <c r="AG14" s="502"/>
      <c r="AH14" s="500">
        <v>1.4</v>
      </c>
      <c r="AI14" s="501"/>
      <c r="AJ14" s="501"/>
      <c r="AK14" s="501"/>
      <c r="AL14" s="503"/>
      <c r="AM14" s="477"/>
      <c r="AN14" s="377"/>
      <c r="AO14" s="377"/>
      <c r="AP14" s="377"/>
      <c r="AQ14" s="377"/>
      <c r="AR14" s="377"/>
      <c r="AS14" s="377"/>
      <c r="AT14" s="378"/>
      <c r="AU14" s="478"/>
      <c r="AV14" s="479"/>
      <c r="AW14" s="479"/>
      <c r="AX14" s="479"/>
      <c r="AY14" s="434"/>
      <c r="AZ14" s="435"/>
      <c r="BA14" s="435"/>
      <c r="BB14" s="435"/>
      <c r="BC14" s="435"/>
      <c r="BD14" s="435"/>
      <c r="BE14" s="435"/>
      <c r="BF14" s="435"/>
      <c r="BG14" s="435"/>
      <c r="BH14" s="435"/>
      <c r="BI14" s="435"/>
      <c r="BJ14" s="435"/>
      <c r="BK14" s="435"/>
      <c r="BL14" s="435"/>
      <c r="BM14" s="436"/>
      <c r="BN14" s="420"/>
      <c r="BO14" s="421"/>
      <c r="BP14" s="421"/>
      <c r="BQ14" s="421"/>
      <c r="BR14" s="421"/>
      <c r="BS14" s="421"/>
      <c r="BT14" s="421"/>
      <c r="BU14" s="422"/>
      <c r="BV14" s="420"/>
      <c r="BW14" s="421"/>
      <c r="BX14" s="421"/>
      <c r="BY14" s="421"/>
      <c r="BZ14" s="421"/>
      <c r="CA14" s="421"/>
      <c r="CB14" s="421"/>
      <c r="CC14" s="422"/>
      <c r="CD14" s="457" t="s">
        <v>136</v>
      </c>
      <c r="CE14" s="458"/>
      <c r="CF14" s="458"/>
      <c r="CG14" s="458"/>
      <c r="CH14" s="458"/>
      <c r="CI14" s="458"/>
      <c r="CJ14" s="458"/>
      <c r="CK14" s="458"/>
      <c r="CL14" s="458"/>
      <c r="CM14" s="458"/>
      <c r="CN14" s="458"/>
      <c r="CO14" s="458"/>
      <c r="CP14" s="458"/>
      <c r="CQ14" s="458"/>
      <c r="CR14" s="458"/>
      <c r="CS14" s="459"/>
      <c r="CT14" s="517">
        <v>16.399999999999999</v>
      </c>
      <c r="CU14" s="518"/>
      <c r="CV14" s="518"/>
      <c r="CW14" s="518"/>
      <c r="CX14" s="518"/>
      <c r="CY14" s="518"/>
      <c r="CZ14" s="518"/>
      <c r="DA14" s="519"/>
      <c r="DB14" s="517">
        <v>17.600000000000001</v>
      </c>
      <c r="DC14" s="518"/>
      <c r="DD14" s="518"/>
      <c r="DE14" s="518"/>
      <c r="DF14" s="518"/>
      <c r="DG14" s="518"/>
      <c r="DH14" s="518"/>
      <c r="DI14" s="519"/>
    </row>
    <row r="15" spans="1:119" ht="18.75" customHeight="1">
      <c r="A15" s="181"/>
      <c r="B15" s="529"/>
      <c r="C15" s="530"/>
      <c r="D15" s="530"/>
      <c r="E15" s="530"/>
      <c r="F15" s="530"/>
      <c r="G15" s="530"/>
      <c r="H15" s="530"/>
      <c r="I15" s="530"/>
      <c r="J15" s="530"/>
      <c r="K15" s="531"/>
      <c r="L15" s="190"/>
      <c r="M15" s="504" t="s">
        <v>129</v>
      </c>
      <c r="N15" s="505"/>
      <c r="O15" s="505"/>
      <c r="P15" s="505"/>
      <c r="Q15" s="506"/>
      <c r="R15" s="507">
        <v>36647</v>
      </c>
      <c r="S15" s="508"/>
      <c r="T15" s="508"/>
      <c r="U15" s="508"/>
      <c r="V15" s="509"/>
      <c r="W15" s="510" t="s">
        <v>137</v>
      </c>
      <c r="X15" s="406"/>
      <c r="Y15" s="406"/>
      <c r="Z15" s="406"/>
      <c r="AA15" s="406"/>
      <c r="AB15" s="407"/>
      <c r="AC15" s="373">
        <v>6705</v>
      </c>
      <c r="AD15" s="374"/>
      <c r="AE15" s="374"/>
      <c r="AF15" s="374"/>
      <c r="AG15" s="375"/>
      <c r="AH15" s="373">
        <v>5831</v>
      </c>
      <c r="AI15" s="374"/>
      <c r="AJ15" s="374"/>
      <c r="AK15" s="374"/>
      <c r="AL15" s="433"/>
      <c r="AM15" s="477"/>
      <c r="AN15" s="377"/>
      <c r="AO15" s="377"/>
      <c r="AP15" s="377"/>
      <c r="AQ15" s="377"/>
      <c r="AR15" s="377"/>
      <c r="AS15" s="377"/>
      <c r="AT15" s="378"/>
      <c r="AU15" s="478"/>
      <c r="AV15" s="479"/>
      <c r="AW15" s="479"/>
      <c r="AX15" s="479"/>
      <c r="AY15" s="446" t="s">
        <v>138</v>
      </c>
      <c r="AZ15" s="447"/>
      <c r="BA15" s="447"/>
      <c r="BB15" s="447"/>
      <c r="BC15" s="447"/>
      <c r="BD15" s="447"/>
      <c r="BE15" s="447"/>
      <c r="BF15" s="447"/>
      <c r="BG15" s="447"/>
      <c r="BH15" s="447"/>
      <c r="BI15" s="447"/>
      <c r="BJ15" s="447"/>
      <c r="BK15" s="447"/>
      <c r="BL15" s="447"/>
      <c r="BM15" s="448"/>
      <c r="BN15" s="449">
        <v>8430111</v>
      </c>
      <c r="BO15" s="450"/>
      <c r="BP15" s="450"/>
      <c r="BQ15" s="450"/>
      <c r="BR15" s="450"/>
      <c r="BS15" s="450"/>
      <c r="BT15" s="450"/>
      <c r="BU15" s="451"/>
      <c r="BV15" s="449">
        <v>7995664</v>
      </c>
      <c r="BW15" s="450"/>
      <c r="BX15" s="450"/>
      <c r="BY15" s="450"/>
      <c r="BZ15" s="450"/>
      <c r="CA15" s="450"/>
      <c r="CB15" s="450"/>
      <c r="CC15" s="451"/>
      <c r="CD15" s="520" t="s">
        <v>139</v>
      </c>
      <c r="CE15" s="521"/>
      <c r="CF15" s="521"/>
      <c r="CG15" s="521"/>
      <c r="CH15" s="521"/>
      <c r="CI15" s="521"/>
      <c r="CJ15" s="521"/>
      <c r="CK15" s="521"/>
      <c r="CL15" s="521"/>
      <c r="CM15" s="521"/>
      <c r="CN15" s="521"/>
      <c r="CO15" s="521"/>
      <c r="CP15" s="521"/>
      <c r="CQ15" s="521"/>
      <c r="CR15" s="521"/>
      <c r="CS15" s="522"/>
      <c r="CT15" s="191"/>
      <c r="CU15" s="192"/>
      <c r="CV15" s="192"/>
      <c r="CW15" s="192"/>
      <c r="CX15" s="192"/>
      <c r="CY15" s="192"/>
      <c r="CZ15" s="192"/>
      <c r="DA15" s="193"/>
      <c r="DB15" s="191"/>
      <c r="DC15" s="192"/>
      <c r="DD15" s="192"/>
      <c r="DE15" s="192"/>
      <c r="DF15" s="192"/>
      <c r="DG15" s="192"/>
      <c r="DH15" s="192"/>
      <c r="DI15" s="193"/>
    </row>
    <row r="16" spans="1:119" ht="18.75" customHeight="1">
      <c r="A16" s="181"/>
      <c r="B16" s="529"/>
      <c r="C16" s="530"/>
      <c r="D16" s="530"/>
      <c r="E16" s="530"/>
      <c r="F16" s="530"/>
      <c r="G16" s="530"/>
      <c r="H16" s="530"/>
      <c r="I16" s="530"/>
      <c r="J16" s="530"/>
      <c r="K16" s="531"/>
      <c r="L16" s="494" t="s">
        <v>140</v>
      </c>
      <c r="M16" s="495"/>
      <c r="N16" s="495"/>
      <c r="O16" s="495"/>
      <c r="P16" s="495"/>
      <c r="Q16" s="496"/>
      <c r="R16" s="497" t="s">
        <v>141</v>
      </c>
      <c r="S16" s="498"/>
      <c r="T16" s="498"/>
      <c r="U16" s="498"/>
      <c r="V16" s="499"/>
      <c r="W16" s="511"/>
      <c r="X16" s="409"/>
      <c r="Y16" s="409"/>
      <c r="Z16" s="409"/>
      <c r="AA16" s="409"/>
      <c r="AB16" s="410"/>
      <c r="AC16" s="500">
        <v>41.1</v>
      </c>
      <c r="AD16" s="501"/>
      <c r="AE16" s="501"/>
      <c r="AF16" s="501"/>
      <c r="AG16" s="502"/>
      <c r="AH16" s="500">
        <v>38.799999999999997</v>
      </c>
      <c r="AI16" s="501"/>
      <c r="AJ16" s="501"/>
      <c r="AK16" s="501"/>
      <c r="AL16" s="503"/>
      <c r="AM16" s="477"/>
      <c r="AN16" s="377"/>
      <c r="AO16" s="377"/>
      <c r="AP16" s="377"/>
      <c r="AQ16" s="377"/>
      <c r="AR16" s="377"/>
      <c r="AS16" s="377"/>
      <c r="AT16" s="378"/>
      <c r="AU16" s="478"/>
      <c r="AV16" s="479"/>
      <c r="AW16" s="479"/>
      <c r="AX16" s="479"/>
      <c r="AY16" s="434" t="s">
        <v>142</v>
      </c>
      <c r="AZ16" s="435"/>
      <c r="BA16" s="435"/>
      <c r="BB16" s="435"/>
      <c r="BC16" s="435"/>
      <c r="BD16" s="435"/>
      <c r="BE16" s="435"/>
      <c r="BF16" s="435"/>
      <c r="BG16" s="435"/>
      <c r="BH16" s="435"/>
      <c r="BI16" s="435"/>
      <c r="BJ16" s="435"/>
      <c r="BK16" s="435"/>
      <c r="BL16" s="435"/>
      <c r="BM16" s="436"/>
      <c r="BN16" s="420">
        <v>6397829</v>
      </c>
      <c r="BO16" s="421"/>
      <c r="BP16" s="421"/>
      <c r="BQ16" s="421"/>
      <c r="BR16" s="421"/>
      <c r="BS16" s="421"/>
      <c r="BT16" s="421"/>
      <c r="BU16" s="422"/>
      <c r="BV16" s="420">
        <v>6282739</v>
      </c>
      <c r="BW16" s="421"/>
      <c r="BX16" s="421"/>
      <c r="BY16" s="421"/>
      <c r="BZ16" s="421"/>
      <c r="CA16" s="421"/>
      <c r="CB16" s="421"/>
      <c r="CC16" s="422"/>
      <c r="CD16" s="194"/>
      <c r="CE16" s="452"/>
      <c r="CF16" s="452"/>
      <c r="CG16" s="452"/>
      <c r="CH16" s="452"/>
      <c r="CI16" s="452"/>
      <c r="CJ16" s="452"/>
      <c r="CK16" s="452"/>
      <c r="CL16" s="452"/>
      <c r="CM16" s="452"/>
      <c r="CN16" s="452"/>
      <c r="CO16" s="452"/>
      <c r="CP16" s="452"/>
      <c r="CQ16" s="452"/>
      <c r="CR16" s="452"/>
      <c r="CS16" s="453"/>
      <c r="CT16" s="417"/>
      <c r="CU16" s="418"/>
      <c r="CV16" s="418"/>
      <c r="CW16" s="418"/>
      <c r="CX16" s="418"/>
      <c r="CY16" s="418"/>
      <c r="CZ16" s="418"/>
      <c r="DA16" s="419"/>
      <c r="DB16" s="417"/>
      <c r="DC16" s="418"/>
      <c r="DD16" s="418"/>
      <c r="DE16" s="418"/>
      <c r="DF16" s="418"/>
      <c r="DG16" s="418"/>
      <c r="DH16" s="418"/>
      <c r="DI16" s="419"/>
    </row>
    <row r="17" spans="1:113" ht="18.75" customHeight="1" thickBot="1">
      <c r="A17" s="181"/>
      <c r="B17" s="532"/>
      <c r="C17" s="533"/>
      <c r="D17" s="533"/>
      <c r="E17" s="533"/>
      <c r="F17" s="533"/>
      <c r="G17" s="533"/>
      <c r="H17" s="533"/>
      <c r="I17" s="533"/>
      <c r="J17" s="533"/>
      <c r="K17" s="534"/>
      <c r="L17" s="195"/>
      <c r="M17" s="513" t="s">
        <v>143</v>
      </c>
      <c r="N17" s="514"/>
      <c r="O17" s="514"/>
      <c r="P17" s="514"/>
      <c r="Q17" s="515"/>
      <c r="R17" s="497" t="s">
        <v>144</v>
      </c>
      <c r="S17" s="498"/>
      <c r="T17" s="498"/>
      <c r="U17" s="498"/>
      <c r="V17" s="499"/>
      <c r="W17" s="510" t="s">
        <v>145</v>
      </c>
      <c r="X17" s="406"/>
      <c r="Y17" s="406"/>
      <c r="Z17" s="406"/>
      <c r="AA17" s="406"/>
      <c r="AB17" s="407"/>
      <c r="AC17" s="373">
        <v>9406</v>
      </c>
      <c r="AD17" s="374"/>
      <c r="AE17" s="374"/>
      <c r="AF17" s="374"/>
      <c r="AG17" s="375"/>
      <c r="AH17" s="373">
        <v>8988</v>
      </c>
      <c r="AI17" s="374"/>
      <c r="AJ17" s="374"/>
      <c r="AK17" s="374"/>
      <c r="AL17" s="433"/>
      <c r="AM17" s="477"/>
      <c r="AN17" s="377"/>
      <c r="AO17" s="377"/>
      <c r="AP17" s="377"/>
      <c r="AQ17" s="377"/>
      <c r="AR17" s="377"/>
      <c r="AS17" s="377"/>
      <c r="AT17" s="378"/>
      <c r="AU17" s="478"/>
      <c r="AV17" s="479"/>
      <c r="AW17" s="479"/>
      <c r="AX17" s="479"/>
      <c r="AY17" s="434" t="s">
        <v>146</v>
      </c>
      <c r="AZ17" s="435"/>
      <c r="BA17" s="435"/>
      <c r="BB17" s="435"/>
      <c r="BC17" s="435"/>
      <c r="BD17" s="435"/>
      <c r="BE17" s="435"/>
      <c r="BF17" s="435"/>
      <c r="BG17" s="435"/>
      <c r="BH17" s="435"/>
      <c r="BI17" s="435"/>
      <c r="BJ17" s="435"/>
      <c r="BK17" s="435"/>
      <c r="BL17" s="435"/>
      <c r="BM17" s="436"/>
      <c r="BN17" s="420">
        <v>10851912</v>
      </c>
      <c r="BO17" s="421"/>
      <c r="BP17" s="421"/>
      <c r="BQ17" s="421"/>
      <c r="BR17" s="421"/>
      <c r="BS17" s="421"/>
      <c r="BT17" s="421"/>
      <c r="BU17" s="422"/>
      <c r="BV17" s="420">
        <v>10282608</v>
      </c>
      <c r="BW17" s="421"/>
      <c r="BX17" s="421"/>
      <c r="BY17" s="421"/>
      <c r="BZ17" s="421"/>
      <c r="CA17" s="421"/>
      <c r="CB17" s="421"/>
      <c r="CC17" s="422"/>
      <c r="CD17" s="194"/>
      <c r="CE17" s="452"/>
      <c r="CF17" s="452"/>
      <c r="CG17" s="452"/>
      <c r="CH17" s="452"/>
      <c r="CI17" s="452"/>
      <c r="CJ17" s="452"/>
      <c r="CK17" s="452"/>
      <c r="CL17" s="452"/>
      <c r="CM17" s="452"/>
      <c r="CN17" s="452"/>
      <c r="CO17" s="452"/>
      <c r="CP17" s="452"/>
      <c r="CQ17" s="452"/>
      <c r="CR17" s="452"/>
      <c r="CS17" s="453"/>
      <c r="CT17" s="417"/>
      <c r="CU17" s="418"/>
      <c r="CV17" s="418"/>
      <c r="CW17" s="418"/>
      <c r="CX17" s="418"/>
      <c r="CY17" s="418"/>
      <c r="CZ17" s="418"/>
      <c r="DA17" s="419"/>
      <c r="DB17" s="417"/>
      <c r="DC17" s="418"/>
      <c r="DD17" s="418"/>
      <c r="DE17" s="418"/>
      <c r="DF17" s="418"/>
      <c r="DG17" s="418"/>
      <c r="DH17" s="418"/>
      <c r="DI17" s="419"/>
    </row>
    <row r="18" spans="1:113" ht="18.75" customHeight="1" thickBot="1">
      <c r="A18" s="181"/>
      <c r="B18" s="470" t="s">
        <v>147</v>
      </c>
      <c r="C18" s="471"/>
      <c r="D18" s="471"/>
      <c r="E18" s="472"/>
      <c r="F18" s="472"/>
      <c r="G18" s="472"/>
      <c r="H18" s="472"/>
      <c r="I18" s="472"/>
      <c r="J18" s="472"/>
      <c r="K18" s="472"/>
      <c r="L18" s="473">
        <v>49.58</v>
      </c>
      <c r="M18" s="473"/>
      <c r="N18" s="473"/>
      <c r="O18" s="473"/>
      <c r="P18" s="473"/>
      <c r="Q18" s="473"/>
      <c r="R18" s="474"/>
      <c r="S18" s="474"/>
      <c r="T18" s="474"/>
      <c r="U18" s="474"/>
      <c r="V18" s="475"/>
      <c r="W18" s="491"/>
      <c r="X18" s="492"/>
      <c r="Y18" s="492"/>
      <c r="Z18" s="492"/>
      <c r="AA18" s="492"/>
      <c r="AB18" s="516"/>
      <c r="AC18" s="390">
        <v>57.7</v>
      </c>
      <c r="AD18" s="391"/>
      <c r="AE18" s="391"/>
      <c r="AF18" s="391"/>
      <c r="AG18" s="476"/>
      <c r="AH18" s="390">
        <v>59.8</v>
      </c>
      <c r="AI18" s="391"/>
      <c r="AJ18" s="391"/>
      <c r="AK18" s="391"/>
      <c r="AL18" s="392"/>
      <c r="AM18" s="477"/>
      <c r="AN18" s="377"/>
      <c r="AO18" s="377"/>
      <c r="AP18" s="377"/>
      <c r="AQ18" s="377"/>
      <c r="AR18" s="377"/>
      <c r="AS18" s="377"/>
      <c r="AT18" s="378"/>
      <c r="AU18" s="478"/>
      <c r="AV18" s="479"/>
      <c r="AW18" s="479"/>
      <c r="AX18" s="479"/>
      <c r="AY18" s="434" t="s">
        <v>148</v>
      </c>
      <c r="AZ18" s="435"/>
      <c r="BA18" s="435"/>
      <c r="BB18" s="435"/>
      <c r="BC18" s="435"/>
      <c r="BD18" s="435"/>
      <c r="BE18" s="435"/>
      <c r="BF18" s="435"/>
      <c r="BG18" s="435"/>
      <c r="BH18" s="435"/>
      <c r="BI18" s="435"/>
      <c r="BJ18" s="435"/>
      <c r="BK18" s="435"/>
      <c r="BL18" s="435"/>
      <c r="BM18" s="436"/>
      <c r="BN18" s="420">
        <v>9141147</v>
      </c>
      <c r="BO18" s="421"/>
      <c r="BP18" s="421"/>
      <c r="BQ18" s="421"/>
      <c r="BR18" s="421"/>
      <c r="BS18" s="421"/>
      <c r="BT18" s="421"/>
      <c r="BU18" s="422"/>
      <c r="BV18" s="420">
        <v>8764365</v>
      </c>
      <c r="BW18" s="421"/>
      <c r="BX18" s="421"/>
      <c r="BY18" s="421"/>
      <c r="BZ18" s="421"/>
      <c r="CA18" s="421"/>
      <c r="CB18" s="421"/>
      <c r="CC18" s="422"/>
      <c r="CD18" s="194"/>
      <c r="CE18" s="452"/>
      <c r="CF18" s="452"/>
      <c r="CG18" s="452"/>
      <c r="CH18" s="452"/>
      <c r="CI18" s="452"/>
      <c r="CJ18" s="452"/>
      <c r="CK18" s="452"/>
      <c r="CL18" s="452"/>
      <c r="CM18" s="452"/>
      <c r="CN18" s="452"/>
      <c r="CO18" s="452"/>
      <c r="CP18" s="452"/>
      <c r="CQ18" s="452"/>
      <c r="CR18" s="452"/>
      <c r="CS18" s="453"/>
      <c r="CT18" s="417"/>
      <c r="CU18" s="418"/>
      <c r="CV18" s="418"/>
      <c r="CW18" s="418"/>
      <c r="CX18" s="418"/>
      <c r="CY18" s="418"/>
      <c r="CZ18" s="418"/>
      <c r="DA18" s="419"/>
      <c r="DB18" s="417"/>
      <c r="DC18" s="418"/>
      <c r="DD18" s="418"/>
      <c r="DE18" s="418"/>
      <c r="DF18" s="418"/>
      <c r="DG18" s="418"/>
      <c r="DH18" s="418"/>
      <c r="DI18" s="419"/>
    </row>
    <row r="19" spans="1:113" ht="18.75" customHeight="1" thickBot="1">
      <c r="A19" s="181"/>
      <c r="B19" s="470" t="s">
        <v>149</v>
      </c>
      <c r="C19" s="471"/>
      <c r="D19" s="471"/>
      <c r="E19" s="472"/>
      <c r="F19" s="472"/>
      <c r="G19" s="472"/>
      <c r="H19" s="472"/>
      <c r="I19" s="472"/>
      <c r="J19" s="472"/>
      <c r="K19" s="472"/>
      <c r="L19" s="480">
        <v>760</v>
      </c>
      <c r="M19" s="480"/>
      <c r="N19" s="480"/>
      <c r="O19" s="480"/>
      <c r="P19" s="480"/>
      <c r="Q19" s="480"/>
      <c r="R19" s="481"/>
      <c r="S19" s="481"/>
      <c r="T19" s="481"/>
      <c r="U19" s="481"/>
      <c r="V19" s="482"/>
      <c r="W19" s="489"/>
      <c r="X19" s="490"/>
      <c r="Y19" s="490"/>
      <c r="Z19" s="490"/>
      <c r="AA19" s="490"/>
      <c r="AB19" s="490"/>
      <c r="AC19" s="493"/>
      <c r="AD19" s="493"/>
      <c r="AE19" s="493"/>
      <c r="AF19" s="493"/>
      <c r="AG19" s="493"/>
      <c r="AH19" s="493"/>
      <c r="AI19" s="493"/>
      <c r="AJ19" s="493"/>
      <c r="AK19" s="493"/>
      <c r="AL19" s="512"/>
      <c r="AM19" s="477"/>
      <c r="AN19" s="377"/>
      <c r="AO19" s="377"/>
      <c r="AP19" s="377"/>
      <c r="AQ19" s="377"/>
      <c r="AR19" s="377"/>
      <c r="AS19" s="377"/>
      <c r="AT19" s="378"/>
      <c r="AU19" s="478"/>
      <c r="AV19" s="479"/>
      <c r="AW19" s="479"/>
      <c r="AX19" s="479"/>
      <c r="AY19" s="434" t="s">
        <v>150</v>
      </c>
      <c r="AZ19" s="435"/>
      <c r="BA19" s="435"/>
      <c r="BB19" s="435"/>
      <c r="BC19" s="435"/>
      <c r="BD19" s="435"/>
      <c r="BE19" s="435"/>
      <c r="BF19" s="435"/>
      <c r="BG19" s="435"/>
      <c r="BH19" s="435"/>
      <c r="BI19" s="435"/>
      <c r="BJ19" s="435"/>
      <c r="BK19" s="435"/>
      <c r="BL19" s="435"/>
      <c r="BM19" s="436"/>
      <c r="BN19" s="420">
        <v>13016922</v>
      </c>
      <c r="BO19" s="421"/>
      <c r="BP19" s="421"/>
      <c r="BQ19" s="421"/>
      <c r="BR19" s="421"/>
      <c r="BS19" s="421"/>
      <c r="BT19" s="421"/>
      <c r="BU19" s="422"/>
      <c r="BV19" s="420">
        <v>12059242</v>
      </c>
      <c r="BW19" s="421"/>
      <c r="BX19" s="421"/>
      <c r="BY19" s="421"/>
      <c r="BZ19" s="421"/>
      <c r="CA19" s="421"/>
      <c r="CB19" s="421"/>
      <c r="CC19" s="422"/>
      <c r="CD19" s="194"/>
      <c r="CE19" s="452"/>
      <c r="CF19" s="452"/>
      <c r="CG19" s="452"/>
      <c r="CH19" s="452"/>
      <c r="CI19" s="452"/>
      <c r="CJ19" s="452"/>
      <c r="CK19" s="452"/>
      <c r="CL19" s="452"/>
      <c r="CM19" s="452"/>
      <c r="CN19" s="452"/>
      <c r="CO19" s="452"/>
      <c r="CP19" s="452"/>
      <c r="CQ19" s="452"/>
      <c r="CR19" s="452"/>
      <c r="CS19" s="453"/>
      <c r="CT19" s="417"/>
      <c r="CU19" s="418"/>
      <c r="CV19" s="418"/>
      <c r="CW19" s="418"/>
      <c r="CX19" s="418"/>
      <c r="CY19" s="418"/>
      <c r="CZ19" s="418"/>
      <c r="DA19" s="419"/>
      <c r="DB19" s="417"/>
      <c r="DC19" s="418"/>
      <c r="DD19" s="418"/>
      <c r="DE19" s="418"/>
      <c r="DF19" s="418"/>
      <c r="DG19" s="418"/>
      <c r="DH19" s="418"/>
      <c r="DI19" s="419"/>
    </row>
    <row r="20" spans="1:113" ht="18.75" customHeight="1" thickBot="1">
      <c r="A20" s="181"/>
      <c r="B20" s="470" t="s">
        <v>151</v>
      </c>
      <c r="C20" s="471"/>
      <c r="D20" s="471"/>
      <c r="E20" s="472"/>
      <c r="F20" s="472"/>
      <c r="G20" s="472"/>
      <c r="H20" s="472"/>
      <c r="I20" s="472"/>
      <c r="J20" s="472"/>
      <c r="K20" s="472"/>
      <c r="L20" s="480">
        <v>17722</v>
      </c>
      <c r="M20" s="480"/>
      <c r="N20" s="480"/>
      <c r="O20" s="480"/>
      <c r="P20" s="480"/>
      <c r="Q20" s="480"/>
      <c r="R20" s="481"/>
      <c r="S20" s="481"/>
      <c r="T20" s="481"/>
      <c r="U20" s="481"/>
      <c r="V20" s="482"/>
      <c r="W20" s="491"/>
      <c r="X20" s="492"/>
      <c r="Y20" s="492"/>
      <c r="Z20" s="492"/>
      <c r="AA20" s="492"/>
      <c r="AB20" s="492"/>
      <c r="AC20" s="483"/>
      <c r="AD20" s="483"/>
      <c r="AE20" s="483"/>
      <c r="AF20" s="483"/>
      <c r="AG20" s="483"/>
      <c r="AH20" s="483"/>
      <c r="AI20" s="483"/>
      <c r="AJ20" s="483"/>
      <c r="AK20" s="483"/>
      <c r="AL20" s="484"/>
      <c r="AM20" s="485"/>
      <c r="AN20" s="382"/>
      <c r="AO20" s="382"/>
      <c r="AP20" s="382"/>
      <c r="AQ20" s="382"/>
      <c r="AR20" s="382"/>
      <c r="AS20" s="382"/>
      <c r="AT20" s="383"/>
      <c r="AU20" s="486"/>
      <c r="AV20" s="487"/>
      <c r="AW20" s="487"/>
      <c r="AX20" s="488"/>
      <c r="AY20" s="434"/>
      <c r="AZ20" s="435"/>
      <c r="BA20" s="435"/>
      <c r="BB20" s="435"/>
      <c r="BC20" s="435"/>
      <c r="BD20" s="435"/>
      <c r="BE20" s="435"/>
      <c r="BF20" s="435"/>
      <c r="BG20" s="435"/>
      <c r="BH20" s="435"/>
      <c r="BI20" s="435"/>
      <c r="BJ20" s="435"/>
      <c r="BK20" s="435"/>
      <c r="BL20" s="435"/>
      <c r="BM20" s="436"/>
      <c r="BN20" s="420"/>
      <c r="BO20" s="421"/>
      <c r="BP20" s="421"/>
      <c r="BQ20" s="421"/>
      <c r="BR20" s="421"/>
      <c r="BS20" s="421"/>
      <c r="BT20" s="421"/>
      <c r="BU20" s="422"/>
      <c r="BV20" s="420"/>
      <c r="BW20" s="421"/>
      <c r="BX20" s="421"/>
      <c r="BY20" s="421"/>
      <c r="BZ20" s="421"/>
      <c r="CA20" s="421"/>
      <c r="CB20" s="421"/>
      <c r="CC20" s="422"/>
      <c r="CD20" s="194"/>
      <c r="CE20" s="452"/>
      <c r="CF20" s="452"/>
      <c r="CG20" s="452"/>
      <c r="CH20" s="452"/>
      <c r="CI20" s="452"/>
      <c r="CJ20" s="452"/>
      <c r="CK20" s="452"/>
      <c r="CL20" s="452"/>
      <c r="CM20" s="452"/>
      <c r="CN20" s="452"/>
      <c r="CO20" s="452"/>
      <c r="CP20" s="452"/>
      <c r="CQ20" s="452"/>
      <c r="CR20" s="452"/>
      <c r="CS20" s="453"/>
      <c r="CT20" s="417"/>
      <c r="CU20" s="418"/>
      <c r="CV20" s="418"/>
      <c r="CW20" s="418"/>
      <c r="CX20" s="418"/>
      <c r="CY20" s="418"/>
      <c r="CZ20" s="418"/>
      <c r="DA20" s="419"/>
      <c r="DB20" s="417"/>
      <c r="DC20" s="418"/>
      <c r="DD20" s="418"/>
      <c r="DE20" s="418"/>
      <c r="DF20" s="418"/>
      <c r="DG20" s="418"/>
      <c r="DH20" s="418"/>
      <c r="DI20" s="419"/>
    </row>
    <row r="21" spans="1:113" ht="18.75" customHeight="1" thickBot="1">
      <c r="A21" s="181"/>
      <c r="B21" s="467" t="s">
        <v>152</v>
      </c>
      <c r="C21" s="468"/>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U21" s="468"/>
      <c r="AV21" s="468"/>
      <c r="AW21" s="468"/>
      <c r="AX21" s="469"/>
      <c r="AY21" s="393"/>
      <c r="AZ21" s="394"/>
      <c r="BA21" s="394"/>
      <c r="BB21" s="394"/>
      <c r="BC21" s="394"/>
      <c r="BD21" s="394"/>
      <c r="BE21" s="394"/>
      <c r="BF21" s="394"/>
      <c r="BG21" s="394"/>
      <c r="BH21" s="394"/>
      <c r="BI21" s="394"/>
      <c r="BJ21" s="394"/>
      <c r="BK21" s="394"/>
      <c r="BL21" s="394"/>
      <c r="BM21" s="395"/>
      <c r="BN21" s="454"/>
      <c r="BO21" s="455"/>
      <c r="BP21" s="455"/>
      <c r="BQ21" s="455"/>
      <c r="BR21" s="455"/>
      <c r="BS21" s="455"/>
      <c r="BT21" s="455"/>
      <c r="BU21" s="456"/>
      <c r="BV21" s="454"/>
      <c r="BW21" s="455"/>
      <c r="BX21" s="455"/>
      <c r="BY21" s="455"/>
      <c r="BZ21" s="455"/>
      <c r="CA21" s="455"/>
      <c r="CB21" s="455"/>
      <c r="CC21" s="456"/>
      <c r="CD21" s="194"/>
      <c r="CE21" s="452"/>
      <c r="CF21" s="452"/>
      <c r="CG21" s="452"/>
      <c r="CH21" s="452"/>
      <c r="CI21" s="452"/>
      <c r="CJ21" s="452"/>
      <c r="CK21" s="452"/>
      <c r="CL21" s="452"/>
      <c r="CM21" s="452"/>
      <c r="CN21" s="452"/>
      <c r="CO21" s="452"/>
      <c r="CP21" s="452"/>
      <c r="CQ21" s="452"/>
      <c r="CR21" s="452"/>
      <c r="CS21" s="453"/>
      <c r="CT21" s="417"/>
      <c r="CU21" s="418"/>
      <c r="CV21" s="418"/>
      <c r="CW21" s="418"/>
      <c r="CX21" s="418"/>
      <c r="CY21" s="418"/>
      <c r="CZ21" s="418"/>
      <c r="DA21" s="419"/>
      <c r="DB21" s="417"/>
      <c r="DC21" s="418"/>
      <c r="DD21" s="418"/>
      <c r="DE21" s="418"/>
      <c r="DF21" s="418"/>
      <c r="DG21" s="418"/>
      <c r="DH21" s="418"/>
      <c r="DI21" s="419"/>
    </row>
    <row r="22" spans="1:113" ht="18.75" customHeight="1">
      <c r="A22" s="181"/>
      <c r="B22" s="396" t="s">
        <v>153</v>
      </c>
      <c r="C22" s="397"/>
      <c r="D22" s="398"/>
      <c r="E22" s="405" t="s">
        <v>1</v>
      </c>
      <c r="F22" s="406"/>
      <c r="G22" s="406"/>
      <c r="H22" s="406"/>
      <c r="I22" s="406"/>
      <c r="J22" s="406"/>
      <c r="K22" s="407"/>
      <c r="L22" s="405" t="s">
        <v>154</v>
      </c>
      <c r="M22" s="406"/>
      <c r="N22" s="406"/>
      <c r="O22" s="406"/>
      <c r="P22" s="407"/>
      <c r="Q22" s="411" t="s">
        <v>155</v>
      </c>
      <c r="R22" s="412"/>
      <c r="S22" s="412"/>
      <c r="T22" s="412"/>
      <c r="U22" s="412"/>
      <c r="V22" s="413"/>
      <c r="W22" s="462" t="s">
        <v>156</v>
      </c>
      <c r="X22" s="397"/>
      <c r="Y22" s="398"/>
      <c r="Z22" s="405" t="s">
        <v>1</v>
      </c>
      <c r="AA22" s="406"/>
      <c r="AB22" s="406"/>
      <c r="AC22" s="406"/>
      <c r="AD22" s="406"/>
      <c r="AE22" s="406"/>
      <c r="AF22" s="406"/>
      <c r="AG22" s="407"/>
      <c r="AH22" s="423" t="s">
        <v>157</v>
      </c>
      <c r="AI22" s="406"/>
      <c r="AJ22" s="406"/>
      <c r="AK22" s="406"/>
      <c r="AL22" s="407"/>
      <c r="AM22" s="423" t="s">
        <v>158</v>
      </c>
      <c r="AN22" s="424"/>
      <c r="AO22" s="424"/>
      <c r="AP22" s="424"/>
      <c r="AQ22" s="424"/>
      <c r="AR22" s="425"/>
      <c r="AS22" s="411" t="s">
        <v>155</v>
      </c>
      <c r="AT22" s="412"/>
      <c r="AU22" s="412"/>
      <c r="AV22" s="412"/>
      <c r="AW22" s="412"/>
      <c r="AX22" s="429"/>
      <c r="AY22" s="446" t="s">
        <v>159</v>
      </c>
      <c r="AZ22" s="447"/>
      <c r="BA22" s="447"/>
      <c r="BB22" s="447"/>
      <c r="BC22" s="447"/>
      <c r="BD22" s="447"/>
      <c r="BE22" s="447"/>
      <c r="BF22" s="447"/>
      <c r="BG22" s="447"/>
      <c r="BH22" s="447"/>
      <c r="BI22" s="447"/>
      <c r="BJ22" s="447"/>
      <c r="BK22" s="447"/>
      <c r="BL22" s="447"/>
      <c r="BM22" s="448"/>
      <c r="BN22" s="449">
        <v>8112403</v>
      </c>
      <c r="BO22" s="450"/>
      <c r="BP22" s="450"/>
      <c r="BQ22" s="450"/>
      <c r="BR22" s="450"/>
      <c r="BS22" s="450"/>
      <c r="BT22" s="450"/>
      <c r="BU22" s="451"/>
      <c r="BV22" s="449">
        <v>8070055</v>
      </c>
      <c r="BW22" s="450"/>
      <c r="BX22" s="450"/>
      <c r="BY22" s="450"/>
      <c r="BZ22" s="450"/>
      <c r="CA22" s="450"/>
      <c r="CB22" s="450"/>
      <c r="CC22" s="451"/>
      <c r="CD22" s="194"/>
      <c r="CE22" s="452"/>
      <c r="CF22" s="452"/>
      <c r="CG22" s="452"/>
      <c r="CH22" s="452"/>
      <c r="CI22" s="452"/>
      <c r="CJ22" s="452"/>
      <c r="CK22" s="452"/>
      <c r="CL22" s="452"/>
      <c r="CM22" s="452"/>
      <c r="CN22" s="452"/>
      <c r="CO22" s="452"/>
      <c r="CP22" s="452"/>
      <c r="CQ22" s="452"/>
      <c r="CR22" s="452"/>
      <c r="CS22" s="453"/>
      <c r="CT22" s="417"/>
      <c r="CU22" s="418"/>
      <c r="CV22" s="418"/>
      <c r="CW22" s="418"/>
      <c r="CX22" s="418"/>
      <c r="CY22" s="418"/>
      <c r="CZ22" s="418"/>
      <c r="DA22" s="419"/>
      <c r="DB22" s="417"/>
      <c r="DC22" s="418"/>
      <c r="DD22" s="418"/>
      <c r="DE22" s="418"/>
      <c r="DF22" s="418"/>
      <c r="DG22" s="418"/>
      <c r="DH22" s="418"/>
      <c r="DI22" s="419"/>
    </row>
    <row r="23" spans="1:113" ht="18.75" customHeight="1">
      <c r="A23" s="181"/>
      <c r="B23" s="399"/>
      <c r="C23" s="400"/>
      <c r="D23" s="401"/>
      <c r="E23" s="408"/>
      <c r="F23" s="409"/>
      <c r="G23" s="409"/>
      <c r="H23" s="409"/>
      <c r="I23" s="409"/>
      <c r="J23" s="409"/>
      <c r="K23" s="410"/>
      <c r="L23" s="408"/>
      <c r="M23" s="409"/>
      <c r="N23" s="409"/>
      <c r="O23" s="409"/>
      <c r="P23" s="410"/>
      <c r="Q23" s="414"/>
      <c r="R23" s="415"/>
      <c r="S23" s="415"/>
      <c r="T23" s="415"/>
      <c r="U23" s="415"/>
      <c r="V23" s="416"/>
      <c r="W23" s="463"/>
      <c r="X23" s="400"/>
      <c r="Y23" s="401"/>
      <c r="Z23" s="408"/>
      <c r="AA23" s="409"/>
      <c r="AB23" s="409"/>
      <c r="AC23" s="409"/>
      <c r="AD23" s="409"/>
      <c r="AE23" s="409"/>
      <c r="AF23" s="409"/>
      <c r="AG23" s="410"/>
      <c r="AH23" s="408"/>
      <c r="AI23" s="409"/>
      <c r="AJ23" s="409"/>
      <c r="AK23" s="409"/>
      <c r="AL23" s="410"/>
      <c r="AM23" s="426"/>
      <c r="AN23" s="427"/>
      <c r="AO23" s="427"/>
      <c r="AP23" s="427"/>
      <c r="AQ23" s="427"/>
      <c r="AR23" s="428"/>
      <c r="AS23" s="414"/>
      <c r="AT23" s="415"/>
      <c r="AU23" s="415"/>
      <c r="AV23" s="415"/>
      <c r="AW23" s="415"/>
      <c r="AX23" s="430"/>
      <c r="AY23" s="434" t="s">
        <v>160</v>
      </c>
      <c r="AZ23" s="435"/>
      <c r="BA23" s="435"/>
      <c r="BB23" s="435"/>
      <c r="BC23" s="435"/>
      <c r="BD23" s="435"/>
      <c r="BE23" s="435"/>
      <c r="BF23" s="435"/>
      <c r="BG23" s="435"/>
      <c r="BH23" s="435"/>
      <c r="BI23" s="435"/>
      <c r="BJ23" s="435"/>
      <c r="BK23" s="435"/>
      <c r="BL23" s="435"/>
      <c r="BM23" s="436"/>
      <c r="BN23" s="420">
        <v>5596214</v>
      </c>
      <c r="BO23" s="421"/>
      <c r="BP23" s="421"/>
      <c r="BQ23" s="421"/>
      <c r="BR23" s="421"/>
      <c r="BS23" s="421"/>
      <c r="BT23" s="421"/>
      <c r="BU23" s="422"/>
      <c r="BV23" s="420">
        <v>5856263</v>
      </c>
      <c r="BW23" s="421"/>
      <c r="BX23" s="421"/>
      <c r="BY23" s="421"/>
      <c r="BZ23" s="421"/>
      <c r="CA23" s="421"/>
      <c r="CB23" s="421"/>
      <c r="CC23" s="422"/>
      <c r="CD23" s="194"/>
      <c r="CE23" s="452"/>
      <c r="CF23" s="452"/>
      <c r="CG23" s="452"/>
      <c r="CH23" s="452"/>
      <c r="CI23" s="452"/>
      <c r="CJ23" s="452"/>
      <c r="CK23" s="452"/>
      <c r="CL23" s="452"/>
      <c r="CM23" s="452"/>
      <c r="CN23" s="452"/>
      <c r="CO23" s="452"/>
      <c r="CP23" s="452"/>
      <c r="CQ23" s="452"/>
      <c r="CR23" s="452"/>
      <c r="CS23" s="453"/>
      <c r="CT23" s="417"/>
      <c r="CU23" s="418"/>
      <c r="CV23" s="418"/>
      <c r="CW23" s="418"/>
      <c r="CX23" s="418"/>
      <c r="CY23" s="418"/>
      <c r="CZ23" s="418"/>
      <c r="DA23" s="419"/>
      <c r="DB23" s="417"/>
      <c r="DC23" s="418"/>
      <c r="DD23" s="418"/>
      <c r="DE23" s="418"/>
      <c r="DF23" s="418"/>
      <c r="DG23" s="418"/>
      <c r="DH23" s="418"/>
      <c r="DI23" s="419"/>
    </row>
    <row r="24" spans="1:113" ht="18.75" customHeight="1" thickBot="1">
      <c r="A24" s="181"/>
      <c r="B24" s="399"/>
      <c r="C24" s="400"/>
      <c r="D24" s="401"/>
      <c r="E24" s="376" t="s">
        <v>161</v>
      </c>
      <c r="F24" s="377"/>
      <c r="G24" s="377"/>
      <c r="H24" s="377"/>
      <c r="I24" s="377"/>
      <c r="J24" s="377"/>
      <c r="K24" s="378"/>
      <c r="L24" s="373">
        <v>1</v>
      </c>
      <c r="M24" s="374"/>
      <c r="N24" s="374"/>
      <c r="O24" s="374"/>
      <c r="P24" s="375"/>
      <c r="Q24" s="373">
        <v>8290</v>
      </c>
      <c r="R24" s="374"/>
      <c r="S24" s="374"/>
      <c r="T24" s="374"/>
      <c r="U24" s="374"/>
      <c r="V24" s="375"/>
      <c r="W24" s="463"/>
      <c r="X24" s="400"/>
      <c r="Y24" s="401"/>
      <c r="Z24" s="376" t="s">
        <v>162</v>
      </c>
      <c r="AA24" s="377"/>
      <c r="AB24" s="377"/>
      <c r="AC24" s="377"/>
      <c r="AD24" s="377"/>
      <c r="AE24" s="377"/>
      <c r="AF24" s="377"/>
      <c r="AG24" s="378"/>
      <c r="AH24" s="373">
        <v>278</v>
      </c>
      <c r="AI24" s="374"/>
      <c r="AJ24" s="374"/>
      <c r="AK24" s="374"/>
      <c r="AL24" s="375"/>
      <c r="AM24" s="373">
        <v>893492</v>
      </c>
      <c r="AN24" s="374"/>
      <c r="AO24" s="374"/>
      <c r="AP24" s="374"/>
      <c r="AQ24" s="374"/>
      <c r="AR24" s="375"/>
      <c r="AS24" s="373">
        <v>3214</v>
      </c>
      <c r="AT24" s="374"/>
      <c r="AU24" s="374"/>
      <c r="AV24" s="374"/>
      <c r="AW24" s="374"/>
      <c r="AX24" s="433"/>
      <c r="AY24" s="393" t="s">
        <v>163</v>
      </c>
      <c r="AZ24" s="394"/>
      <c r="BA24" s="394"/>
      <c r="BB24" s="394"/>
      <c r="BC24" s="394"/>
      <c r="BD24" s="394"/>
      <c r="BE24" s="394"/>
      <c r="BF24" s="394"/>
      <c r="BG24" s="394"/>
      <c r="BH24" s="394"/>
      <c r="BI24" s="394"/>
      <c r="BJ24" s="394"/>
      <c r="BK24" s="394"/>
      <c r="BL24" s="394"/>
      <c r="BM24" s="395"/>
      <c r="BN24" s="420">
        <v>7278593</v>
      </c>
      <c r="BO24" s="421"/>
      <c r="BP24" s="421"/>
      <c r="BQ24" s="421"/>
      <c r="BR24" s="421"/>
      <c r="BS24" s="421"/>
      <c r="BT24" s="421"/>
      <c r="BU24" s="422"/>
      <c r="BV24" s="420">
        <v>7003301</v>
      </c>
      <c r="BW24" s="421"/>
      <c r="BX24" s="421"/>
      <c r="BY24" s="421"/>
      <c r="BZ24" s="421"/>
      <c r="CA24" s="421"/>
      <c r="CB24" s="421"/>
      <c r="CC24" s="422"/>
      <c r="CD24" s="194"/>
      <c r="CE24" s="452"/>
      <c r="CF24" s="452"/>
      <c r="CG24" s="452"/>
      <c r="CH24" s="452"/>
      <c r="CI24" s="452"/>
      <c r="CJ24" s="452"/>
      <c r="CK24" s="452"/>
      <c r="CL24" s="452"/>
      <c r="CM24" s="452"/>
      <c r="CN24" s="452"/>
      <c r="CO24" s="452"/>
      <c r="CP24" s="452"/>
      <c r="CQ24" s="452"/>
      <c r="CR24" s="452"/>
      <c r="CS24" s="453"/>
      <c r="CT24" s="417"/>
      <c r="CU24" s="418"/>
      <c r="CV24" s="418"/>
      <c r="CW24" s="418"/>
      <c r="CX24" s="418"/>
      <c r="CY24" s="418"/>
      <c r="CZ24" s="418"/>
      <c r="DA24" s="419"/>
      <c r="DB24" s="417"/>
      <c r="DC24" s="418"/>
      <c r="DD24" s="418"/>
      <c r="DE24" s="418"/>
      <c r="DF24" s="418"/>
      <c r="DG24" s="418"/>
      <c r="DH24" s="418"/>
      <c r="DI24" s="419"/>
    </row>
    <row r="25" spans="1:113" ht="18.75" customHeight="1">
      <c r="A25" s="181"/>
      <c r="B25" s="399"/>
      <c r="C25" s="400"/>
      <c r="D25" s="401"/>
      <c r="E25" s="376" t="s">
        <v>164</v>
      </c>
      <c r="F25" s="377"/>
      <c r="G25" s="377"/>
      <c r="H25" s="377"/>
      <c r="I25" s="377"/>
      <c r="J25" s="377"/>
      <c r="K25" s="378"/>
      <c r="L25" s="373">
        <v>1</v>
      </c>
      <c r="M25" s="374"/>
      <c r="N25" s="374"/>
      <c r="O25" s="374"/>
      <c r="P25" s="375"/>
      <c r="Q25" s="373">
        <v>6630</v>
      </c>
      <c r="R25" s="374"/>
      <c r="S25" s="374"/>
      <c r="T25" s="374"/>
      <c r="U25" s="374"/>
      <c r="V25" s="375"/>
      <c r="W25" s="463"/>
      <c r="X25" s="400"/>
      <c r="Y25" s="401"/>
      <c r="Z25" s="376" t="s">
        <v>165</v>
      </c>
      <c r="AA25" s="377"/>
      <c r="AB25" s="377"/>
      <c r="AC25" s="377"/>
      <c r="AD25" s="377"/>
      <c r="AE25" s="377"/>
      <c r="AF25" s="377"/>
      <c r="AG25" s="378"/>
      <c r="AH25" s="373">
        <v>48</v>
      </c>
      <c r="AI25" s="374"/>
      <c r="AJ25" s="374"/>
      <c r="AK25" s="374"/>
      <c r="AL25" s="375"/>
      <c r="AM25" s="373">
        <v>158976</v>
      </c>
      <c r="AN25" s="374"/>
      <c r="AO25" s="374"/>
      <c r="AP25" s="374"/>
      <c r="AQ25" s="374"/>
      <c r="AR25" s="375"/>
      <c r="AS25" s="373">
        <v>3312</v>
      </c>
      <c r="AT25" s="374"/>
      <c r="AU25" s="374"/>
      <c r="AV25" s="374"/>
      <c r="AW25" s="374"/>
      <c r="AX25" s="433"/>
      <c r="AY25" s="446" t="s">
        <v>166</v>
      </c>
      <c r="AZ25" s="447"/>
      <c r="BA25" s="447"/>
      <c r="BB25" s="447"/>
      <c r="BC25" s="447"/>
      <c r="BD25" s="447"/>
      <c r="BE25" s="447"/>
      <c r="BF25" s="447"/>
      <c r="BG25" s="447"/>
      <c r="BH25" s="447"/>
      <c r="BI25" s="447"/>
      <c r="BJ25" s="447"/>
      <c r="BK25" s="447"/>
      <c r="BL25" s="447"/>
      <c r="BM25" s="448"/>
      <c r="BN25" s="449">
        <v>3016271</v>
      </c>
      <c r="BO25" s="450"/>
      <c r="BP25" s="450"/>
      <c r="BQ25" s="450"/>
      <c r="BR25" s="450"/>
      <c r="BS25" s="450"/>
      <c r="BT25" s="450"/>
      <c r="BU25" s="451"/>
      <c r="BV25" s="449">
        <v>1469155</v>
      </c>
      <c r="BW25" s="450"/>
      <c r="BX25" s="450"/>
      <c r="BY25" s="450"/>
      <c r="BZ25" s="450"/>
      <c r="CA25" s="450"/>
      <c r="CB25" s="450"/>
      <c r="CC25" s="451"/>
      <c r="CD25" s="194"/>
      <c r="CE25" s="452"/>
      <c r="CF25" s="452"/>
      <c r="CG25" s="452"/>
      <c r="CH25" s="452"/>
      <c r="CI25" s="452"/>
      <c r="CJ25" s="452"/>
      <c r="CK25" s="452"/>
      <c r="CL25" s="452"/>
      <c r="CM25" s="452"/>
      <c r="CN25" s="452"/>
      <c r="CO25" s="452"/>
      <c r="CP25" s="452"/>
      <c r="CQ25" s="452"/>
      <c r="CR25" s="452"/>
      <c r="CS25" s="453"/>
      <c r="CT25" s="417"/>
      <c r="CU25" s="418"/>
      <c r="CV25" s="418"/>
      <c r="CW25" s="418"/>
      <c r="CX25" s="418"/>
      <c r="CY25" s="418"/>
      <c r="CZ25" s="418"/>
      <c r="DA25" s="419"/>
      <c r="DB25" s="417"/>
      <c r="DC25" s="418"/>
      <c r="DD25" s="418"/>
      <c r="DE25" s="418"/>
      <c r="DF25" s="418"/>
      <c r="DG25" s="418"/>
      <c r="DH25" s="418"/>
      <c r="DI25" s="419"/>
    </row>
    <row r="26" spans="1:113" ht="18.75" customHeight="1">
      <c r="A26" s="181"/>
      <c r="B26" s="399"/>
      <c r="C26" s="400"/>
      <c r="D26" s="401"/>
      <c r="E26" s="376" t="s">
        <v>167</v>
      </c>
      <c r="F26" s="377"/>
      <c r="G26" s="377"/>
      <c r="H26" s="377"/>
      <c r="I26" s="377"/>
      <c r="J26" s="377"/>
      <c r="K26" s="378"/>
      <c r="L26" s="373">
        <v>1</v>
      </c>
      <c r="M26" s="374"/>
      <c r="N26" s="374"/>
      <c r="O26" s="374"/>
      <c r="P26" s="375"/>
      <c r="Q26" s="373">
        <v>6050</v>
      </c>
      <c r="R26" s="374"/>
      <c r="S26" s="374"/>
      <c r="T26" s="374"/>
      <c r="U26" s="374"/>
      <c r="V26" s="375"/>
      <c r="W26" s="463"/>
      <c r="X26" s="400"/>
      <c r="Y26" s="401"/>
      <c r="Z26" s="376" t="s">
        <v>168</v>
      </c>
      <c r="AA26" s="431"/>
      <c r="AB26" s="431"/>
      <c r="AC26" s="431"/>
      <c r="AD26" s="431"/>
      <c r="AE26" s="431"/>
      <c r="AF26" s="431"/>
      <c r="AG26" s="432"/>
      <c r="AH26" s="373" t="s">
        <v>121</v>
      </c>
      <c r="AI26" s="374"/>
      <c r="AJ26" s="374"/>
      <c r="AK26" s="374"/>
      <c r="AL26" s="375"/>
      <c r="AM26" s="373" t="s">
        <v>121</v>
      </c>
      <c r="AN26" s="374"/>
      <c r="AO26" s="374"/>
      <c r="AP26" s="374"/>
      <c r="AQ26" s="374"/>
      <c r="AR26" s="375"/>
      <c r="AS26" s="373" t="s">
        <v>121</v>
      </c>
      <c r="AT26" s="374"/>
      <c r="AU26" s="374"/>
      <c r="AV26" s="374"/>
      <c r="AW26" s="374"/>
      <c r="AX26" s="433"/>
      <c r="AY26" s="460" t="s">
        <v>169</v>
      </c>
      <c r="AZ26" s="380"/>
      <c r="BA26" s="380"/>
      <c r="BB26" s="380"/>
      <c r="BC26" s="380"/>
      <c r="BD26" s="380"/>
      <c r="BE26" s="380"/>
      <c r="BF26" s="380"/>
      <c r="BG26" s="380"/>
      <c r="BH26" s="380"/>
      <c r="BI26" s="380"/>
      <c r="BJ26" s="380"/>
      <c r="BK26" s="380"/>
      <c r="BL26" s="380"/>
      <c r="BM26" s="461"/>
      <c r="BN26" s="420" t="s">
        <v>121</v>
      </c>
      <c r="BO26" s="421"/>
      <c r="BP26" s="421"/>
      <c r="BQ26" s="421"/>
      <c r="BR26" s="421"/>
      <c r="BS26" s="421"/>
      <c r="BT26" s="421"/>
      <c r="BU26" s="422"/>
      <c r="BV26" s="420" t="s">
        <v>121</v>
      </c>
      <c r="BW26" s="421"/>
      <c r="BX26" s="421"/>
      <c r="BY26" s="421"/>
      <c r="BZ26" s="421"/>
      <c r="CA26" s="421"/>
      <c r="CB26" s="421"/>
      <c r="CC26" s="422"/>
      <c r="CD26" s="194"/>
      <c r="CE26" s="452"/>
      <c r="CF26" s="452"/>
      <c r="CG26" s="452"/>
      <c r="CH26" s="452"/>
      <c r="CI26" s="452"/>
      <c r="CJ26" s="452"/>
      <c r="CK26" s="452"/>
      <c r="CL26" s="452"/>
      <c r="CM26" s="452"/>
      <c r="CN26" s="452"/>
      <c r="CO26" s="452"/>
      <c r="CP26" s="452"/>
      <c r="CQ26" s="452"/>
      <c r="CR26" s="452"/>
      <c r="CS26" s="453"/>
      <c r="CT26" s="417"/>
      <c r="CU26" s="418"/>
      <c r="CV26" s="418"/>
      <c r="CW26" s="418"/>
      <c r="CX26" s="418"/>
      <c r="CY26" s="418"/>
      <c r="CZ26" s="418"/>
      <c r="DA26" s="419"/>
      <c r="DB26" s="417"/>
      <c r="DC26" s="418"/>
      <c r="DD26" s="418"/>
      <c r="DE26" s="418"/>
      <c r="DF26" s="418"/>
      <c r="DG26" s="418"/>
      <c r="DH26" s="418"/>
      <c r="DI26" s="419"/>
    </row>
    <row r="27" spans="1:113" ht="18.75" customHeight="1" thickBot="1">
      <c r="A27" s="181"/>
      <c r="B27" s="399"/>
      <c r="C27" s="400"/>
      <c r="D27" s="401"/>
      <c r="E27" s="376" t="s">
        <v>170</v>
      </c>
      <c r="F27" s="377"/>
      <c r="G27" s="377"/>
      <c r="H27" s="377"/>
      <c r="I27" s="377"/>
      <c r="J27" s="377"/>
      <c r="K27" s="378"/>
      <c r="L27" s="373">
        <v>1</v>
      </c>
      <c r="M27" s="374"/>
      <c r="N27" s="374"/>
      <c r="O27" s="374"/>
      <c r="P27" s="375"/>
      <c r="Q27" s="373">
        <v>4150</v>
      </c>
      <c r="R27" s="374"/>
      <c r="S27" s="374"/>
      <c r="T27" s="374"/>
      <c r="U27" s="374"/>
      <c r="V27" s="375"/>
      <c r="W27" s="463"/>
      <c r="X27" s="400"/>
      <c r="Y27" s="401"/>
      <c r="Z27" s="376" t="s">
        <v>171</v>
      </c>
      <c r="AA27" s="377"/>
      <c r="AB27" s="377"/>
      <c r="AC27" s="377"/>
      <c r="AD27" s="377"/>
      <c r="AE27" s="377"/>
      <c r="AF27" s="377"/>
      <c r="AG27" s="378"/>
      <c r="AH27" s="373">
        <v>2</v>
      </c>
      <c r="AI27" s="374"/>
      <c r="AJ27" s="374"/>
      <c r="AK27" s="374"/>
      <c r="AL27" s="375"/>
      <c r="AM27" s="373" t="s">
        <v>172</v>
      </c>
      <c r="AN27" s="374"/>
      <c r="AO27" s="374"/>
      <c r="AP27" s="374"/>
      <c r="AQ27" s="374"/>
      <c r="AR27" s="375"/>
      <c r="AS27" s="373" t="s">
        <v>172</v>
      </c>
      <c r="AT27" s="374"/>
      <c r="AU27" s="374"/>
      <c r="AV27" s="374"/>
      <c r="AW27" s="374"/>
      <c r="AX27" s="433"/>
      <c r="AY27" s="457" t="s">
        <v>173</v>
      </c>
      <c r="AZ27" s="458"/>
      <c r="BA27" s="458"/>
      <c r="BB27" s="458"/>
      <c r="BC27" s="458"/>
      <c r="BD27" s="458"/>
      <c r="BE27" s="458"/>
      <c r="BF27" s="458"/>
      <c r="BG27" s="458"/>
      <c r="BH27" s="458"/>
      <c r="BI27" s="458"/>
      <c r="BJ27" s="458"/>
      <c r="BK27" s="458"/>
      <c r="BL27" s="458"/>
      <c r="BM27" s="459"/>
      <c r="BN27" s="454" t="s">
        <v>121</v>
      </c>
      <c r="BO27" s="455"/>
      <c r="BP27" s="455"/>
      <c r="BQ27" s="455"/>
      <c r="BR27" s="455"/>
      <c r="BS27" s="455"/>
      <c r="BT27" s="455"/>
      <c r="BU27" s="456"/>
      <c r="BV27" s="454" t="s">
        <v>121</v>
      </c>
      <c r="BW27" s="455"/>
      <c r="BX27" s="455"/>
      <c r="BY27" s="455"/>
      <c r="BZ27" s="455"/>
      <c r="CA27" s="455"/>
      <c r="CB27" s="455"/>
      <c r="CC27" s="456"/>
      <c r="CD27" s="196"/>
      <c r="CE27" s="452"/>
      <c r="CF27" s="452"/>
      <c r="CG27" s="452"/>
      <c r="CH27" s="452"/>
      <c r="CI27" s="452"/>
      <c r="CJ27" s="452"/>
      <c r="CK27" s="452"/>
      <c r="CL27" s="452"/>
      <c r="CM27" s="452"/>
      <c r="CN27" s="452"/>
      <c r="CO27" s="452"/>
      <c r="CP27" s="452"/>
      <c r="CQ27" s="452"/>
      <c r="CR27" s="452"/>
      <c r="CS27" s="453"/>
      <c r="CT27" s="417"/>
      <c r="CU27" s="418"/>
      <c r="CV27" s="418"/>
      <c r="CW27" s="418"/>
      <c r="CX27" s="418"/>
      <c r="CY27" s="418"/>
      <c r="CZ27" s="418"/>
      <c r="DA27" s="419"/>
      <c r="DB27" s="417"/>
      <c r="DC27" s="418"/>
      <c r="DD27" s="418"/>
      <c r="DE27" s="418"/>
      <c r="DF27" s="418"/>
      <c r="DG27" s="418"/>
      <c r="DH27" s="418"/>
      <c r="DI27" s="419"/>
    </row>
    <row r="28" spans="1:113" ht="18.75" customHeight="1">
      <c r="A28" s="181"/>
      <c r="B28" s="399"/>
      <c r="C28" s="400"/>
      <c r="D28" s="401"/>
      <c r="E28" s="376" t="s">
        <v>174</v>
      </c>
      <c r="F28" s="377"/>
      <c r="G28" s="377"/>
      <c r="H28" s="377"/>
      <c r="I28" s="377"/>
      <c r="J28" s="377"/>
      <c r="K28" s="378"/>
      <c r="L28" s="373">
        <v>1</v>
      </c>
      <c r="M28" s="374"/>
      <c r="N28" s="374"/>
      <c r="O28" s="374"/>
      <c r="P28" s="375"/>
      <c r="Q28" s="373">
        <v>3750</v>
      </c>
      <c r="R28" s="374"/>
      <c r="S28" s="374"/>
      <c r="T28" s="374"/>
      <c r="U28" s="374"/>
      <c r="V28" s="375"/>
      <c r="W28" s="463"/>
      <c r="X28" s="400"/>
      <c r="Y28" s="401"/>
      <c r="Z28" s="376" t="s">
        <v>175</v>
      </c>
      <c r="AA28" s="377"/>
      <c r="AB28" s="377"/>
      <c r="AC28" s="377"/>
      <c r="AD28" s="377"/>
      <c r="AE28" s="377"/>
      <c r="AF28" s="377"/>
      <c r="AG28" s="378"/>
      <c r="AH28" s="373" t="s">
        <v>121</v>
      </c>
      <c r="AI28" s="374"/>
      <c r="AJ28" s="374"/>
      <c r="AK28" s="374"/>
      <c r="AL28" s="375"/>
      <c r="AM28" s="373" t="s">
        <v>121</v>
      </c>
      <c r="AN28" s="374"/>
      <c r="AO28" s="374"/>
      <c r="AP28" s="374"/>
      <c r="AQ28" s="374"/>
      <c r="AR28" s="375"/>
      <c r="AS28" s="373" t="s">
        <v>121</v>
      </c>
      <c r="AT28" s="374"/>
      <c r="AU28" s="374"/>
      <c r="AV28" s="374"/>
      <c r="AW28" s="374"/>
      <c r="AX28" s="433"/>
      <c r="AY28" s="437" t="s">
        <v>176</v>
      </c>
      <c r="AZ28" s="438"/>
      <c r="BA28" s="438"/>
      <c r="BB28" s="439"/>
      <c r="BC28" s="446" t="s">
        <v>46</v>
      </c>
      <c r="BD28" s="447"/>
      <c r="BE28" s="447"/>
      <c r="BF28" s="447"/>
      <c r="BG28" s="447"/>
      <c r="BH28" s="447"/>
      <c r="BI28" s="447"/>
      <c r="BJ28" s="447"/>
      <c r="BK28" s="447"/>
      <c r="BL28" s="447"/>
      <c r="BM28" s="448"/>
      <c r="BN28" s="449">
        <v>4162541</v>
      </c>
      <c r="BO28" s="450"/>
      <c r="BP28" s="450"/>
      <c r="BQ28" s="450"/>
      <c r="BR28" s="450"/>
      <c r="BS28" s="450"/>
      <c r="BT28" s="450"/>
      <c r="BU28" s="451"/>
      <c r="BV28" s="449">
        <v>3896302</v>
      </c>
      <c r="BW28" s="450"/>
      <c r="BX28" s="450"/>
      <c r="BY28" s="450"/>
      <c r="BZ28" s="450"/>
      <c r="CA28" s="450"/>
      <c r="CB28" s="450"/>
      <c r="CC28" s="451"/>
      <c r="CD28" s="194"/>
      <c r="CE28" s="452"/>
      <c r="CF28" s="452"/>
      <c r="CG28" s="452"/>
      <c r="CH28" s="452"/>
      <c r="CI28" s="452"/>
      <c r="CJ28" s="452"/>
      <c r="CK28" s="452"/>
      <c r="CL28" s="452"/>
      <c r="CM28" s="452"/>
      <c r="CN28" s="452"/>
      <c r="CO28" s="452"/>
      <c r="CP28" s="452"/>
      <c r="CQ28" s="452"/>
      <c r="CR28" s="452"/>
      <c r="CS28" s="453"/>
      <c r="CT28" s="417"/>
      <c r="CU28" s="418"/>
      <c r="CV28" s="418"/>
      <c r="CW28" s="418"/>
      <c r="CX28" s="418"/>
      <c r="CY28" s="418"/>
      <c r="CZ28" s="418"/>
      <c r="DA28" s="419"/>
      <c r="DB28" s="417"/>
      <c r="DC28" s="418"/>
      <c r="DD28" s="418"/>
      <c r="DE28" s="418"/>
      <c r="DF28" s="418"/>
      <c r="DG28" s="418"/>
      <c r="DH28" s="418"/>
      <c r="DI28" s="419"/>
    </row>
    <row r="29" spans="1:113" ht="18.75" customHeight="1">
      <c r="A29" s="181"/>
      <c r="B29" s="399"/>
      <c r="C29" s="400"/>
      <c r="D29" s="401"/>
      <c r="E29" s="376" t="s">
        <v>177</v>
      </c>
      <c r="F29" s="377"/>
      <c r="G29" s="377"/>
      <c r="H29" s="377"/>
      <c r="I29" s="377"/>
      <c r="J29" s="377"/>
      <c r="K29" s="378"/>
      <c r="L29" s="373">
        <v>14</v>
      </c>
      <c r="M29" s="374"/>
      <c r="N29" s="374"/>
      <c r="O29" s="374"/>
      <c r="P29" s="375"/>
      <c r="Q29" s="373">
        <v>3440</v>
      </c>
      <c r="R29" s="374"/>
      <c r="S29" s="374"/>
      <c r="T29" s="374"/>
      <c r="U29" s="374"/>
      <c r="V29" s="375"/>
      <c r="W29" s="464"/>
      <c r="X29" s="465"/>
      <c r="Y29" s="466"/>
      <c r="Z29" s="376" t="s">
        <v>178</v>
      </c>
      <c r="AA29" s="377"/>
      <c r="AB29" s="377"/>
      <c r="AC29" s="377"/>
      <c r="AD29" s="377"/>
      <c r="AE29" s="377"/>
      <c r="AF29" s="377"/>
      <c r="AG29" s="378"/>
      <c r="AH29" s="373">
        <v>280</v>
      </c>
      <c r="AI29" s="374"/>
      <c r="AJ29" s="374"/>
      <c r="AK29" s="374"/>
      <c r="AL29" s="375"/>
      <c r="AM29" s="373">
        <v>898682</v>
      </c>
      <c r="AN29" s="374"/>
      <c r="AO29" s="374"/>
      <c r="AP29" s="374"/>
      <c r="AQ29" s="374"/>
      <c r="AR29" s="375"/>
      <c r="AS29" s="373">
        <v>3210</v>
      </c>
      <c r="AT29" s="374"/>
      <c r="AU29" s="374"/>
      <c r="AV29" s="374"/>
      <c r="AW29" s="374"/>
      <c r="AX29" s="433"/>
      <c r="AY29" s="440"/>
      <c r="AZ29" s="441"/>
      <c r="BA29" s="441"/>
      <c r="BB29" s="442"/>
      <c r="BC29" s="434" t="s">
        <v>179</v>
      </c>
      <c r="BD29" s="435"/>
      <c r="BE29" s="435"/>
      <c r="BF29" s="435"/>
      <c r="BG29" s="435"/>
      <c r="BH29" s="435"/>
      <c r="BI29" s="435"/>
      <c r="BJ29" s="435"/>
      <c r="BK29" s="435"/>
      <c r="BL29" s="435"/>
      <c r="BM29" s="436"/>
      <c r="BN29" s="420">
        <v>39103</v>
      </c>
      <c r="BO29" s="421"/>
      <c r="BP29" s="421"/>
      <c r="BQ29" s="421"/>
      <c r="BR29" s="421"/>
      <c r="BS29" s="421"/>
      <c r="BT29" s="421"/>
      <c r="BU29" s="422"/>
      <c r="BV29" s="420">
        <v>39103</v>
      </c>
      <c r="BW29" s="421"/>
      <c r="BX29" s="421"/>
      <c r="BY29" s="421"/>
      <c r="BZ29" s="421"/>
      <c r="CA29" s="421"/>
      <c r="CB29" s="421"/>
      <c r="CC29" s="422"/>
      <c r="CD29" s="196"/>
      <c r="CE29" s="452"/>
      <c r="CF29" s="452"/>
      <c r="CG29" s="452"/>
      <c r="CH29" s="452"/>
      <c r="CI29" s="452"/>
      <c r="CJ29" s="452"/>
      <c r="CK29" s="452"/>
      <c r="CL29" s="452"/>
      <c r="CM29" s="452"/>
      <c r="CN29" s="452"/>
      <c r="CO29" s="452"/>
      <c r="CP29" s="452"/>
      <c r="CQ29" s="452"/>
      <c r="CR29" s="452"/>
      <c r="CS29" s="453"/>
      <c r="CT29" s="417"/>
      <c r="CU29" s="418"/>
      <c r="CV29" s="418"/>
      <c r="CW29" s="418"/>
      <c r="CX29" s="418"/>
      <c r="CY29" s="418"/>
      <c r="CZ29" s="418"/>
      <c r="DA29" s="419"/>
      <c r="DB29" s="417"/>
      <c r="DC29" s="418"/>
      <c r="DD29" s="418"/>
      <c r="DE29" s="418"/>
      <c r="DF29" s="418"/>
      <c r="DG29" s="418"/>
      <c r="DH29" s="418"/>
      <c r="DI29" s="419"/>
    </row>
    <row r="30" spans="1:113" ht="18.75" customHeight="1" thickBot="1">
      <c r="A30" s="181"/>
      <c r="B30" s="402"/>
      <c r="C30" s="403"/>
      <c r="D30" s="404"/>
      <c r="E30" s="381"/>
      <c r="F30" s="382"/>
      <c r="G30" s="382"/>
      <c r="H30" s="382"/>
      <c r="I30" s="382"/>
      <c r="J30" s="382"/>
      <c r="K30" s="383"/>
      <c r="L30" s="384"/>
      <c r="M30" s="385"/>
      <c r="N30" s="385"/>
      <c r="O30" s="385"/>
      <c r="P30" s="386"/>
      <c r="Q30" s="384"/>
      <c r="R30" s="385"/>
      <c r="S30" s="385"/>
      <c r="T30" s="385"/>
      <c r="U30" s="385"/>
      <c r="V30" s="386"/>
      <c r="W30" s="387" t="s">
        <v>180</v>
      </c>
      <c r="X30" s="388"/>
      <c r="Y30" s="388"/>
      <c r="Z30" s="388"/>
      <c r="AA30" s="388"/>
      <c r="AB30" s="388"/>
      <c r="AC30" s="388"/>
      <c r="AD30" s="388"/>
      <c r="AE30" s="388"/>
      <c r="AF30" s="388"/>
      <c r="AG30" s="389"/>
      <c r="AH30" s="390">
        <v>99.5</v>
      </c>
      <c r="AI30" s="391"/>
      <c r="AJ30" s="391"/>
      <c r="AK30" s="391"/>
      <c r="AL30" s="391"/>
      <c r="AM30" s="391"/>
      <c r="AN30" s="391"/>
      <c r="AO30" s="391"/>
      <c r="AP30" s="391"/>
      <c r="AQ30" s="391"/>
      <c r="AR30" s="391"/>
      <c r="AS30" s="391"/>
      <c r="AT30" s="391"/>
      <c r="AU30" s="391"/>
      <c r="AV30" s="391"/>
      <c r="AW30" s="391"/>
      <c r="AX30" s="392"/>
      <c r="AY30" s="443"/>
      <c r="AZ30" s="444"/>
      <c r="BA30" s="444"/>
      <c r="BB30" s="445"/>
      <c r="BC30" s="393" t="s">
        <v>48</v>
      </c>
      <c r="BD30" s="394"/>
      <c r="BE30" s="394"/>
      <c r="BF30" s="394"/>
      <c r="BG30" s="394"/>
      <c r="BH30" s="394"/>
      <c r="BI30" s="394"/>
      <c r="BJ30" s="394"/>
      <c r="BK30" s="394"/>
      <c r="BL30" s="394"/>
      <c r="BM30" s="395"/>
      <c r="BN30" s="454">
        <v>4450831</v>
      </c>
      <c r="BO30" s="455"/>
      <c r="BP30" s="455"/>
      <c r="BQ30" s="455"/>
      <c r="BR30" s="455"/>
      <c r="BS30" s="455"/>
      <c r="BT30" s="455"/>
      <c r="BU30" s="456"/>
      <c r="BV30" s="454">
        <v>4151568</v>
      </c>
      <c r="BW30" s="455"/>
      <c r="BX30" s="455"/>
      <c r="BY30" s="455"/>
      <c r="BZ30" s="455"/>
      <c r="CA30" s="455"/>
      <c r="CB30" s="455"/>
      <c r="CC30" s="456"/>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9" t="s">
        <v>181</v>
      </c>
      <c r="D32" s="379"/>
      <c r="E32" s="379"/>
      <c r="F32" s="379"/>
      <c r="G32" s="379"/>
      <c r="H32" s="379"/>
      <c r="I32" s="379"/>
      <c r="J32" s="379"/>
      <c r="K32" s="379"/>
      <c r="L32" s="379"/>
      <c r="M32" s="379"/>
      <c r="N32" s="379"/>
      <c r="O32" s="379"/>
      <c r="P32" s="379"/>
      <c r="Q32" s="379"/>
      <c r="R32" s="379"/>
      <c r="S32" s="379"/>
      <c r="U32" s="380" t="s">
        <v>182</v>
      </c>
      <c r="V32" s="380"/>
      <c r="W32" s="380"/>
      <c r="X32" s="380"/>
      <c r="Y32" s="380"/>
      <c r="Z32" s="380"/>
      <c r="AA32" s="380"/>
      <c r="AB32" s="380"/>
      <c r="AC32" s="380"/>
      <c r="AD32" s="380"/>
      <c r="AE32" s="380"/>
      <c r="AF32" s="380"/>
      <c r="AG32" s="380"/>
      <c r="AH32" s="380"/>
      <c r="AI32" s="380"/>
      <c r="AJ32" s="380"/>
      <c r="AK32" s="380"/>
      <c r="AM32" s="380" t="s">
        <v>183</v>
      </c>
      <c r="AN32" s="380"/>
      <c r="AO32" s="380"/>
      <c r="AP32" s="380"/>
      <c r="AQ32" s="380"/>
      <c r="AR32" s="380"/>
      <c r="AS32" s="380"/>
      <c r="AT32" s="380"/>
      <c r="AU32" s="380"/>
      <c r="AV32" s="380"/>
      <c r="AW32" s="380"/>
      <c r="AX32" s="380"/>
      <c r="AY32" s="380"/>
      <c r="AZ32" s="380"/>
      <c r="BA32" s="380"/>
      <c r="BB32" s="380"/>
      <c r="BC32" s="380"/>
      <c r="BE32" s="380" t="s">
        <v>184</v>
      </c>
      <c r="BF32" s="380"/>
      <c r="BG32" s="380"/>
      <c r="BH32" s="380"/>
      <c r="BI32" s="380"/>
      <c r="BJ32" s="380"/>
      <c r="BK32" s="380"/>
      <c r="BL32" s="380"/>
      <c r="BM32" s="380"/>
      <c r="BN32" s="380"/>
      <c r="BO32" s="380"/>
      <c r="BP32" s="380"/>
      <c r="BQ32" s="380"/>
      <c r="BR32" s="380"/>
      <c r="BS32" s="380"/>
      <c r="BT32" s="380"/>
      <c r="BU32" s="380"/>
      <c r="BW32" s="380" t="s">
        <v>185</v>
      </c>
      <c r="BX32" s="380"/>
      <c r="BY32" s="380"/>
      <c r="BZ32" s="380"/>
      <c r="CA32" s="380"/>
      <c r="CB32" s="380"/>
      <c r="CC32" s="380"/>
      <c r="CD32" s="380"/>
      <c r="CE32" s="380"/>
      <c r="CF32" s="380"/>
      <c r="CG32" s="380"/>
      <c r="CH32" s="380"/>
      <c r="CI32" s="380"/>
      <c r="CJ32" s="380"/>
      <c r="CK32" s="380"/>
      <c r="CL32" s="380"/>
      <c r="CM32" s="380"/>
      <c r="CO32" s="380" t="s">
        <v>186</v>
      </c>
      <c r="CP32" s="380"/>
      <c r="CQ32" s="380"/>
      <c r="CR32" s="380"/>
      <c r="CS32" s="380"/>
      <c r="CT32" s="380"/>
      <c r="CU32" s="380"/>
      <c r="CV32" s="380"/>
      <c r="CW32" s="380"/>
      <c r="CX32" s="380"/>
      <c r="CY32" s="380"/>
      <c r="CZ32" s="380"/>
      <c r="DA32" s="380"/>
      <c r="DB32" s="380"/>
      <c r="DC32" s="380"/>
      <c r="DD32" s="380"/>
      <c r="DE32" s="380"/>
      <c r="DI32" s="204"/>
    </row>
    <row r="33" spans="1:113" ht="13.5" customHeight="1">
      <c r="A33" s="181"/>
      <c r="B33" s="205"/>
      <c r="C33" s="372" t="s">
        <v>187</v>
      </c>
      <c r="D33" s="372"/>
      <c r="E33" s="371" t="s">
        <v>188</v>
      </c>
      <c r="F33" s="371"/>
      <c r="G33" s="371"/>
      <c r="H33" s="371"/>
      <c r="I33" s="371"/>
      <c r="J33" s="371"/>
      <c r="K33" s="371"/>
      <c r="L33" s="371"/>
      <c r="M33" s="371"/>
      <c r="N33" s="371"/>
      <c r="O33" s="371"/>
      <c r="P33" s="371"/>
      <c r="Q33" s="371"/>
      <c r="R33" s="371"/>
      <c r="S33" s="371"/>
      <c r="T33" s="206"/>
      <c r="U33" s="372" t="s">
        <v>187</v>
      </c>
      <c r="V33" s="372"/>
      <c r="W33" s="371" t="s">
        <v>188</v>
      </c>
      <c r="X33" s="371"/>
      <c r="Y33" s="371"/>
      <c r="Z33" s="371"/>
      <c r="AA33" s="371"/>
      <c r="AB33" s="371"/>
      <c r="AC33" s="371"/>
      <c r="AD33" s="371"/>
      <c r="AE33" s="371"/>
      <c r="AF33" s="371"/>
      <c r="AG33" s="371"/>
      <c r="AH33" s="371"/>
      <c r="AI33" s="371"/>
      <c r="AJ33" s="371"/>
      <c r="AK33" s="371"/>
      <c r="AL33" s="206"/>
      <c r="AM33" s="372" t="s">
        <v>187</v>
      </c>
      <c r="AN33" s="372"/>
      <c r="AO33" s="371" t="s">
        <v>188</v>
      </c>
      <c r="AP33" s="371"/>
      <c r="AQ33" s="371"/>
      <c r="AR33" s="371"/>
      <c r="AS33" s="371"/>
      <c r="AT33" s="371"/>
      <c r="AU33" s="371"/>
      <c r="AV33" s="371"/>
      <c r="AW33" s="371"/>
      <c r="AX33" s="371"/>
      <c r="AY33" s="371"/>
      <c r="AZ33" s="371"/>
      <c r="BA33" s="371"/>
      <c r="BB33" s="371"/>
      <c r="BC33" s="371"/>
      <c r="BD33" s="207"/>
      <c r="BE33" s="371" t="s">
        <v>189</v>
      </c>
      <c r="BF33" s="371"/>
      <c r="BG33" s="371" t="s">
        <v>190</v>
      </c>
      <c r="BH33" s="371"/>
      <c r="BI33" s="371"/>
      <c r="BJ33" s="371"/>
      <c r="BK33" s="371"/>
      <c r="BL33" s="371"/>
      <c r="BM33" s="371"/>
      <c r="BN33" s="371"/>
      <c r="BO33" s="371"/>
      <c r="BP33" s="371"/>
      <c r="BQ33" s="371"/>
      <c r="BR33" s="371"/>
      <c r="BS33" s="371"/>
      <c r="BT33" s="371"/>
      <c r="BU33" s="371"/>
      <c r="BV33" s="207"/>
      <c r="BW33" s="372" t="s">
        <v>189</v>
      </c>
      <c r="BX33" s="372"/>
      <c r="BY33" s="371" t="s">
        <v>191</v>
      </c>
      <c r="BZ33" s="371"/>
      <c r="CA33" s="371"/>
      <c r="CB33" s="371"/>
      <c r="CC33" s="371"/>
      <c r="CD33" s="371"/>
      <c r="CE33" s="371"/>
      <c r="CF33" s="371"/>
      <c r="CG33" s="371"/>
      <c r="CH33" s="371"/>
      <c r="CI33" s="371"/>
      <c r="CJ33" s="371"/>
      <c r="CK33" s="371"/>
      <c r="CL33" s="371"/>
      <c r="CM33" s="371"/>
      <c r="CN33" s="206"/>
      <c r="CO33" s="372" t="s">
        <v>187</v>
      </c>
      <c r="CP33" s="372"/>
      <c r="CQ33" s="371" t="s">
        <v>192</v>
      </c>
      <c r="CR33" s="371"/>
      <c r="CS33" s="371"/>
      <c r="CT33" s="371"/>
      <c r="CU33" s="371"/>
      <c r="CV33" s="371"/>
      <c r="CW33" s="371"/>
      <c r="CX33" s="371"/>
      <c r="CY33" s="371"/>
      <c r="CZ33" s="371"/>
      <c r="DA33" s="371"/>
      <c r="DB33" s="371"/>
      <c r="DC33" s="371"/>
      <c r="DD33" s="371"/>
      <c r="DE33" s="371"/>
      <c r="DF33" s="206"/>
      <c r="DG33" s="370" t="s">
        <v>193</v>
      </c>
      <c r="DH33" s="370"/>
      <c r="DI33" s="208"/>
    </row>
    <row r="34" spans="1:113" ht="32.25" customHeight="1">
      <c r="A34" s="181"/>
      <c r="B34" s="205"/>
      <c r="C34" s="368">
        <f>IF(E34="","",1)</f>
        <v>1</v>
      </c>
      <c r="D34" s="368"/>
      <c r="E34" s="369" t="str">
        <f>IF('各会計、関係団体の財政状況及び健全化判断比率'!B7="","",'各会計、関係団体の財政状況及び健全化判断比率'!B7)</f>
        <v>一般会計</v>
      </c>
      <c r="F34" s="369"/>
      <c r="G34" s="369"/>
      <c r="H34" s="369"/>
      <c r="I34" s="369"/>
      <c r="J34" s="369"/>
      <c r="K34" s="369"/>
      <c r="L34" s="369"/>
      <c r="M34" s="369"/>
      <c r="N34" s="369"/>
      <c r="O34" s="369"/>
      <c r="P34" s="369"/>
      <c r="Q34" s="369"/>
      <c r="R34" s="369"/>
      <c r="S34" s="369"/>
      <c r="T34" s="181"/>
      <c r="U34" s="368">
        <f>IF(W34="","",MAX(C34:D43)+1)</f>
        <v>5</v>
      </c>
      <c r="V34" s="368"/>
      <c r="W34" s="369" t="str">
        <f>IF('各会計、関係団体の財政状況及び健全化判断比率'!B28="","",'各会計、関係団体の財政状況及び健全化判断比率'!B28)</f>
        <v>国民健康保険特別会計</v>
      </c>
      <c r="X34" s="369"/>
      <c r="Y34" s="369"/>
      <c r="Z34" s="369"/>
      <c r="AA34" s="369"/>
      <c r="AB34" s="369"/>
      <c r="AC34" s="369"/>
      <c r="AD34" s="369"/>
      <c r="AE34" s="369"/>
      <c r="AF34" s="369"/>
      <c r="AG34" s="369"/>
      <c r="AH34" s="369"/>
      <c r="AI34" s="369"/>
      <c r="AJ34" s="369"/>
      <c r="AK34" s="369"/>
      <c r="AL34" s="181"/>
      <c r="AM34" s="368">
        <f>IF(AO34="","",MAX(C34:D43,U34:V43)+1)</f>
        <v>8</v>
      </c>
      <c r="AN34" s="368"/>
      <c r="AO34" s="369" t="str">
        <f>IF('各会計、関係団体の財政状況及び健全化判断比率'!B31="","",'各会計、関係団体の財政状況及び健全化判断比率'!B31)</f>
        <v>水道事業会計</v>
      </c>
      <c r="AP34" s="369"/>
      <c r="AQ34" s="369"/>
      <c r="AR34" s="369"/>
      <c r="AS34" s="369"/>
      <c r="AT34" s="369"/>
      <c r="AU34" s="369"/>
      <c r="AV34" s="369"/>
      <c r="AW34" s="369"/>
      <c r="AX34" s="369"/>
      <c r="AY34" s="369"/>
      <c r="AZ34" s="369"/>
      <c r="BA34" s="369"/>
      <c r="BB34" s="369"/>
      <c r="BC34" s="369"/>
      <c r="BD34" s="181"/>
      <c r="BE34" s="368">
        <f>IF(BG34="","",MAX(C34:D43,U34:V43,AM34:AN43)+1)</f>
        <v>10</v>
      </c>
      <c r="BF34" s="368"/>
      <c r="BG34" s="369" t="str">
        <f>IF('各会計、関係団体の財政状況及び健全化判断比率'!B33="","",'各会計、関係団体の財政状況及び健全化判断比率'!B33)</f>
        <v>苅田臨空産業団地開発事業特別会計</v>
      </c>
      <c r="BH34" s="369"/>
      <c r="BI34" s="369"/>
      <c r="BJ34" s="369"/>
      <c r="BK34" s="369"/>
      <c r="BL34" s="369"/>
      <c r="BM34" s="369"/>
      <c r="BN34" s="369"/>
      <c r="BO34" s="369"/>
      <c r="BP34" s="369"/>
      <c r="BQ34" s="369"/>
      <c r="BR34" s="369"/>
      <c r="BS34" s="369"/>
      <c r="BT34" s="369"/>
      <c r="BU34" s="369"/>
      <c r="BV34" s="181"/>
      <c r="BW34" s="368">
        <f>IF(BY34="","",MAX(C34:D43,U34:V43,AM34:AN43,BE34:BF43)+1)</f>
        <v>11</v>
      </c>
      <c r="BX34" s="368"/>
      <c r="BY34" s="369" t="str">
        <f>IF('各会計、関係団体の財政状況及び健全化判断比率'!B68="","",'各会計、関係団体の財政状況及び健全化判断比率'!B68)</f>
        <v>福岡県市町村消防団員等公務災害補償組合</v>
      </c>
      <c r="BZ34" s="369"/>
      <c r="CA34" s="369"/>
      <c r="CB34" s="369"/>
      <c r="CC34" s="369"/>
      <c r="CD34" s="369"/>
      <c r="CE34" s="369"/>
      <c r="CF34" s="369"/>
      <c r="CG34" s="369"/>
      <c r="CH34" s="369"/>
      <c r="CI34" s="369"/>
      <c r="CJ34" s="369"/>
      <c r="CK34" s="369"/>
      <c r="CL34" s="369"/>
      <c r="CM34" s="369"/>
      <c r="CN34" s="181"/>
      <c r="CO34" s="368">
        <f>IF(CQ34="","",MAX(C34:D43,U34:V43,AM34:AN43,BE34:BF43,BW34:BX43)+1)</f>
        <v>21</v>
      </c>
      <c r="CP34" s="368"/>
      <c r="CQ34" s="369" t="str">
        <f>IF('各会計、関係団体の財政状況及び健全化判断比率'!BS7="","",'各会計、関係団体の財政状況及び健全化判断比率'!BS7)</f>
        <v>ピュアタウン苅田</v>
      </c>
      <c r="CR34" s="369"/>
      <c r="CS34" s="369"/>
      <c r="CT34" s="369"/>
      <c r="CU34" s="369"/>
      <c r="CV34" s="369"/>
      <c r="CW34" s="369"/>
      <c r="CX34" s="369"/>
      <c r="CY34" s="369"/>
      <c r="CZ34" s="369"/>
      <c r="DA34" s="369"/>
      <c r="DB34" s="369"/>
      <c r="DC34" s="369"/>
      <c r="DD34" s="369"/>
      <c r="DE34" s="369"/>
      <c r="DG34" s="366" t="str">
        <f>IF('各会計、関係団体の財政状況及び健全化判断比率'!BR7="","",'各会計、関係団体の財政状況及び健全化判断比率'!BR7)</f>
        <v/>
      </c>
      <c r="DH34" s="366"/>
      <c r="DI34" s="208"/>
    </row>
    <row r="35" spans="1:113" ht="32.25" customHeight="1">
      <c r="A35" s="181"/>
      <c r="B35" s="205"/>
      <c r="C35" s="368">
        <f>IF(E35="","",C34+1)</f>
        <v>2</v>
      </c>
      <c r="D35" s="368"/>
      <c r="E35" s="369" t="str">
        <f>IF('各会計、関係団体の財政状況及び健全化判断比率'!B8="","",'各会計、関係団体の財政状況及び健全化判断比率'!B8)</f>
        <v>土地区画整理事業特別会計</v>
      </c>
      <c r="F35" s="369"/>
      <c r="G35" s="369"/>
      <c r="H35" s="369"/>
      <c r="I35" s="369"/>
      <c r="J35" s="369"/>
      <c r="K35" s="369"/>
      <c r="L35" s="369"/>
      <c r="M35" s="369"/>
      <c r="N35" s="369"/>
      <c r="O35" s="369"/>
      <c r="P35" s="369"/>
      <c r="Q35" s="369"/>
      <c r="R35" s="369"/>
      <c r="S35" s="369"/>
      <c r="T35" s="181"/>
      <c r="U35" s="368">
        <f>IF(W35="","",U34+1)</f>
        <v>6</v>
      </c>
      <c r="V35" s="368"/>
      <c r="W35" s="369" t="str">
        <f>IF('各会計、関係団体の財政状況及び健全化判断比率'!B29="","",'各会計、関係団体の財政状況及び健全化判断比率'!B29)</f>
        <v>後期高齢者医療特別会計</v>
      </c>
      <c r="X35" s="369"/>
      <c r="Y35" s="369"/>
      <c r="Z35" s="369"/>
      <c r="AA35" s="369"/>
      <c r="AB35" s="369"/>
      <c r="AC35" s="369"/>
      <c r="AD35" s="369"/>
      <c r="AE35" s="369"/>
      <c r="AF35" s="369"/>
      <c r="AG35" s="369"/>
      <c r="AH35" s="369"/>
      <c r="AI35" s="369"/>
      <c r="AJ35" s="369"/>
      <c r="AK35" s="369"/>
      <c r="AL35" s="181"/>
      <c r="AM35" s="368">
        <f t="shared" ref="AM35:AM43" si="0">IF(AO35="","",AM34+1)</f>
        <v>9</v>
      </c>
      <c r="AN35" s="368"/>
      <c r="AO35" s="369" t="str">
        <f>IF('各会計、関係団体の財政状況及び健全化判断比率'!B32="","",'各会計、関係団体の財政状況及び健全化判断比率'!B32)</f>
        <v>下水道事業会計</v>
      </c>
      <c r="AP35" s="369"/>
      <c r="AQ35" s="369"/>
      <c r="AR35" s="369"/>
      <c r="AS35" s="369"/>
      <c r="AT35" s="369"/>
      <c r="AU35" s="369"/>
      <c r="AV35" s="369"/>
      <c r="AW35" s="369"/>
      <c r="AX35" s="369"/>
      <c r="AY35" s="369"/>
      <c r="AZ35" s="369"/>
      <c r="BA35" s="369"/>
      <c r="BB35" s="369"/>
      <c r="BC35" s="369"/>
      <c r="BD35" s="181"/>
      <c r="BE35" s="368" t="str">
        <f t="shared" ref="BE35:BE43" si="1">IF(BG35="","",BE34+1)</f>
        <v/>
      </c>
      <c r="BF35" s="368"/>
      <c r="BG35" s="369"/>
      <c r="BH35" s="369"/>
      <c r="BI35" s="369"/>
      <c r="BJ35" s="369"/>
      <c r="BK35" s="369"/>
      <c r="BL35" s="369"/>
      <c r="BM35" s="369"/>
      <c r="BN35" s="369"/>
      <c r="BO35" s="369"/>
      <c r="BP35" s="369"/>
      <c r="BQ35" s="369"/>
      <c r="BR35" s="369"/>
      <c r="BS35" s="369"/>
      <c r="BT35" s="369"/>
      <c r="BU35" s="369"/>
      <c r="BV35" s="181"/>
      <c r="BW35" s="368">
        <f t="shared" ref="BW35:BW43" si="2">IF(BY35="","",BW34+1)</f>
        <v>12</v>
      </c>
      <c r="BX35" s="368"/>
      <c r="BY35" s="369" t="str">
        <f>IF('各会計、関係団体の財政状況及び健全化判断比率'!B69="","",'各会計、関係団体の財政状況及び健全化判断比率'!B69)</f>
        <v>福岡県市町村職員退職手当組合（一般会計）</v>
      </c>
      <c r="BZ35" s="369"/>
      <c r="CA35" s="369"/>
      <c r="CB35" s="369"/>
      <c r="CC35" s="369"/>
      <c r="CD35" s="369"/>
      <c r="CE35" s="369"/>
      <c r="CF35" s="369"/>
      <c r="CG35" s="369"/>
      <c r="CH35" s="369"/>
      <c r="CI35" s="369"/>
      <c r="CJ35" s="369"/>
      <c r="CK35" s="369"/>
      <c r="CL35" s="369"/>
      <c r="CM35" s="369"/>
      <c r="CN35" s="181"/>
      <c r="CO35" s="368">
        <f t="shared" ref="CO35:CO43" si="3">IF(CQ35="","",CO34+1)</f>
        <v>22</v>
      </c>
      <c r="CP35" s="368"/>
      <c r="CQ35" s="369" t="str">
        <f>IF('各会計、関係団体の財政状況及び健全化判断比率'!BS8="","",'各会計、関係団体の財政状況及び健全化判断比率'!BS8)</f>
        <v>苅田エコプラント</v>
      </c>
      <c r="CR35" s="369"/>
      <c r="CS35" s="369"/>
      <c r="CT35" s="369"/>
      <c r="CU35" s="369"/>
      <c r="CV35" s="369"/>
      <c r="CW35" s="369"/>
      <c r="CX35" s="369"/>
      <c r="CY35" s="369"/>
      <c r="CZ35" s="369"/>
      <c r="DA35" s="369"/>
      <c r="DB35" s="369"/>
      <c r="DC35" s="369"/>
      <c r="DD35" s="369"/>
      <c r="DE35" s="369"/>
      <c r="DG35" s="366" t="str">
        <f>IF('各会計、関係団体の財政状況及び健全化判断比率'!BR8="","",'各会計、関係団体の財政状況及び健全化判断比率'!BR8)</f>
        <v/>
      </c>
      <c r="DH35" s="366"/>
      <c r="DI35" s="208"/>
    </row>
    <row r="36" spans="1:113" ht="32.25" customHeight="1">
      <c r="A36" s="181"/>
      <c r="B36" s="205"/>
      <c r="C36" s="368">
        <f>IF(E36="","",C35+1)</f>
        <v>3</v>
      </c>
      <c r="D36" s="368"/>
      <c r="E36" s="369" t="str">
        <f>IF('各会計、関係団体の財政状況及び健全化判断比率'!B9="","",'各会計、関係団体の財政状況及び健全化判断比率'!B9)</f>
        <v>住宅新築資金等特別会計</v>
      </c>
      <c r="F36" s="369"/>
      <c r="G36" s="369"/>
      <c r="H36" s="369"/>
      <c r="I36" s="369"/>
      <c r="J36" s="369"/>
      <c r="K36" s="369"/>
      <c r="L36" s="369"/>
      <c r="M36" s="369"/>
      <c r="N36" s="369"/>
      <c r="O36" s="369"/>
      <c r="P36" s="369"/>
      <c r="Q36" s="369"/>
      <c r="R36" s="369"/>
      <c r="S36" s="369"/>
      <c r="T36" s="181"/>
      <c r="U36" s="368">
        <f t="shared" ref="U36:U43" si="4">IF(W36="","",U35+1)</f>
        <v>7</v>
      </c>
      <c r="V36" s="368"/>
      <c r="W36" s="369" t="str">
        <f>IF('各会計、関係団体の財政状況及び健全化判断比率'!B30="","",'各会計、関係団体の財政状況及び健全化判断比率'!B30)</f>
        <v>介護保険特別会計</v>
      </c>
      <c r="X36" s="369"/>
      <c r="Y36" s="369"/>
      <c r="Z36" s="369"/>
      <c r="AA36" s="369"/>
      <c r="AB36" s="369"/>
      <c r="AC36" s="369"/>
      <c r="AD36" s="369"/>
      <c r="AE36" s="369"/>
      <c r="AF36" s="369"/>
      <c r="AG36" s="369"/>
      <c r="AH36" s="369"/>
      <c r="AI36" s="369"/>
      <c r="AJ36" s="369"/>
      <c r="AK36" s="369"/>
      <c r="AL36" s="181"/>
      <c r="AM36" s="368" t="str">
        <f t="shared" si="0"/>
        <v/>
      </c>
      <c r="AN36" s="368"/>
      <c r="AO36" s="369"/>
      <c r="AP36" s="369"/>
      <c r="AQ36" s="369"/>
      <c r="AR36" s="369"/>
      <c r="AS36" s="369"/>
      <c r="AT36" s="369"/>
      <c r="AU36" s="369"/>
      <c r="AV36" s="369"/>
      <c r="AW36" s="369"/>
      <c r="AX36" s="369"/>
      <c r="AY36" s="369"/>
      <c r="AZ36" s="369"/>
      <c r="BA36" s="369"/>
      <c r="BB36" s="369"/>
      <c r="BC36" s="369"/>
      <c r="BD36" s="181"/>
      <c r="BE36" s="368" t="str">
        <f t="shared" si="1"/>
        <v/>
      </c>
      <c r="BF36" s="368"/>
      <c r="BG36" s="369"/>
      <c r="BH36" s="369"/>
      <c r="BI36" s="369"/>
      <c r="BJ36" s="369"/>
      <c r="BK36" s="369"/>
      <c r="BL36" s="369"/>
      <c r="BM36" s="369"/>
      <c r="BN36" s="369"/>
      <c r="BO36" s="369"/>
      <c r="BP36" s="369"/>
      <c r="BQ36" s="369"/>
      <c r="BR36" s="369"/>
      <c r="BS36" s="369"/>
      <c r="BT36" s="369"/>
      <c r="BU36" s="369"/>
      <c r="BV36" s="181"/>
      <c r="BW36" s="368">
        <f t="shared" si="2"/>
        <v>13</v>
      </c>
      <c r="BX36" s="368"/>
      <c r="BY36" s="369" t="str">
        <f>IF('各会計、関係団体の財政状況及び健全化判断比率'!B70="","",'各会計、関係団体の財政状況及び健全化判断比率'!B70)</f>
        <v>福岡県市町村職員退職手当組合（基金特別会計）</v>
      </c>
      <c r="BZ36" s="369"/>
      <c r="CA36" s="369"/>
      <c r="CB36" s="369"/>
      <c r="CC36" s="369"/>
      <c r="CD36" s="369"/>
      <c r="CE36" s="369"/>
      <c r="CF36" s="369"/>
      <c r="CG36" s="369"/>
      <c r="CH36" s="369"/>
      <c r="CI36" s="369"/>
      <c r="CJ36" s="369"/>
      <c r="CK36" s="369"/>
      <c r="CL36" s="369"/>
      <c r="CM36" s="369"/>
      <c r="CN36" s="181"/>
      <c r="CO36" s="368">
        <f t="shared" si="3"/>
        <v>23</v>
      </c>
      <c r="CP36" s="368"/>
      <c r="CQ36" s="369" t="str">
        <f>IF('各会計、関係団体の財政状況及び健全化判断比率'!BS9="","",'各会計、関係団体の財政状況及び健全化判断比率'!BS9)</f>
        <v>苅田町土地開発公社</v>
      </c>
      <c r="CR36" s="369"/>
      <c r="CS36" s="369"/>
      <c r="CT36" s="369"/>
      <c r="CU36" s="369"/>
      <c r="CV36" s="369"/>
      <c r="CW36" s="369"/>
      <c r="CX36" s="369"/>
      <c r="CY36" s="369"/>
      <c r="CZ36" s="369"/>
      <c r="DA36" s="369"/>
      <c r="DB36" s="369"/>
      <c r="DC36" s="369"/>
      <c r="DD36" s="369"/>
      <c r="DE36" s="369"/>
      <c r="DG36" s="366" t="str">
        <f>IF('各会計、関係団体の財政状況及び健全化判断比率'!BR9="","",'各会計、関係団体の財政状況及び健全化判断比率'!BR9)</f>
        <v>○</v>
      </c>
      <c r="DH36" s="366"/>
      <c r="DI36" s="208"/>
    </row>
    <row r="37" spans="1:113" ht="32.25" customHeight="1">
      <c r="A37" s="181"/>
      <c r="B37" s="205"/>
      <c r="C37" s="368">
        <f>IF(E37="","",C36+1)</f>
        <v>4</v>
      </c>
      <c r="D37" s="368"/>
      <c r="E37" s="369" t="str">
        <f>IF('各会計、関係団体の財政状況及び健全化判断比率'!B10="","",'各会計、関係団体の財政状況及び健全化判断比率'!B10)</f>
        <v>京都郡公平委員会特別会計</v>
      </c>
      <c r="F37" s="369"/>
      <c r="G37" s="369"/>
      <c r="H37" s="369"/>
      <c r="I37" s="369"/>
      <c r="J37" s="369"/>
      <c r="K37" s="369"/>
      <c r="L37" s="369"/>
      <c r="M37" s="369"/>
      <c r="N37" s="369"/>
      <c r="O37" s="369"/>
      <c r="P37" s="369"/>
      <c r="Q37" s="369"/>
      <c r="R37" s="369"/>
      <c r="S37" s="369"/>
      <c r="T37" s="181"/>
      <c r="U37" s="368" t="str">
        <f t="shared" si="4"/>
        <v/>
      </c>
      <c r="V37" s="368"/>
      <c r="W37" s="369"/>
      <c r="X37" s="369"/>
      <c r="Y37" s="369"/>
      <c r="Z37" s="369"/>
      <c r="AA37" s="369"/>
      <c r="AB37" s="369"/>
      <c r="AC37" s="369"/>
      <c r="AD37" s="369"/>
      <c r="AE37" s="369"/>
      <c r="AF37" s="369"/>
      <c r="AG37" s="369"/>
      <c r="AH37" s="369"/>
      <c r="AI37" s="369"/>
      <c r="AJ37" s="369"/>
      <c r="AK37" s="369"/>
      <c r="AL37" s="181"/>
      <c r="AM37" s="368" t="str">
        <f t="shared" si="0"/>
        <v/>
      </c>
      <c r="AN37" s="368"/>
      <c r="AO37" s="369"/>
      <c r="AP37" s="369"/>
      <c r="AQ37" s="369"/>
      <c r="AR37" s="369"/>
      <c r="AS37" s="369"/>
      <c r="AT37" s="369"/>
      <c r="AU37" s="369"/>
      <c r="AV37" s="369"/>
      <c r="AW37" s="369"/>
      <c r="AX37" s="369"/>
      <c r="AY37" s="369"/>
      <c r="AZ37" s="369"/>
      <c r="BA37" s="369"/>
      <c r="BB37" s="369"/>
      <c r="BC37" s="369"/>
      <c r="BD37" s="181"/>
      <c r="BE37" s="368" t="str">
        <f t="shared" si="1"/>
        <v/>
      </c>
      <c r="BF37" s="368"/>
      <c r="BG37" s="369"/>
      <c r="BH37" s="369"/>
      <c r="BI37" s="369"/>
      <c r="BJ37" s="369"/>
      <c r="BK37" s="369"/>
      <c r="BL37" s="369"/>
      <c r="BM37" s="369"/>
      <c r="BN37" s="369"/>
      <c r="BO37" s="369"/>
      <c r="BP37" s="369"/>
      <c r="BQ37" s="369"/>
      <c r="BR37" s="369"/>
      <c r="BS37" s="369"/>
      <c r="BT37" s="369"/>
      <c r="BU37" s="369"/>
      <c r="BV37" s="181"/>
      <c r="BW37" s="368">
        <f t="shared" si="2"/>
        <v>14</v>
      </c>
      <c r="BX37" s="368"/>
      <c r="BY37" s="369" t="str">
        <f>IF('各会計、関係団体の財政状況及び健全化判断比率'!B71="","",'各会計、関係団体の財政状況及び健全化判断比率'!B71)</f>
        <v>福岡県自治会館管理組合</v>
      </c>
      <c r="BZ37" s="369"/>
      <c r="CA37" s="369"/>
      <c r="CB37" s="369"/>
      <c r="CC37" s="369"/>
      <c r="CD37" s="369"/>
      <c r="CE37" s="369"/>
      <c r="CF37" s="369"/>
      <c r="CG37" s="369"/>
      <c r="CH37" s="369"/>
      <c r="CI37" s="369"/>
      <c r="CJ37" s="369"/>
      <c r="CK37" s="369"/>
      <c r="CL37" s="369"/>
      <c r="CM37" s="369"/>
      <c r="CN37" s="181"/>
      <c r="CO37" s="368">
        <f t="shared" si="3"/>
        <v>24</v>
      </c>
      <c r="CP37" s="368"/>
      <c r="CQ37" s="369" t="str">
        <f>IF('各会計、関係団体の財政状況及び健全化判断比率'!BS10="","",'各会計、関係団体の財政状況及び健全化判断比率'!BS10)</f>
        <v>苅田町農業公社</v>
      </c>
      <c r="CR37" s="369"/>
      <c r="CS37" s="369"/>
      <c r="CT37" s="369"/>
      <c r="CU37" s="369"/>
      <c r="CV37" s="369"/>
      <c r="CW37" s="369"/>
      <c r="CX37" s="369"/>
      <c r="CY37" s="369"/>
      <c r="CZ37" s="369"/>
      <c r="DA37" s="369"/>
      <c r="DB37" s="369"/>
      <c r="DC37" s="369"/>
      <c r="DD37" s="369"/>
      <c r="DE37" s="369"/>
      <c r="DG37" s="366" t="str">
        <f>IF('各会計、関係団体の財政状況及び健全化判断比率'!BR10="","",'各会計、関係団体の財政状況及び健全化判断比率'!BR10)</f>
        <v/>
      </c>
      <c r="DH37" s="366"/>
      <c r="DI37" s="208"/>
    </row>
    <row r="38" spans="1:113" ht="32.25" customHeight="1">
      <c r="A38" s="181"/>
      <c r="B38" s="205"/>
      <c r="C38" s="368" t="str">
        <f t="shared" ref="C38:C43" si="5">IF(E38="","",C37+1)</f>
        <v/>
      </c>
      <c r="D38" s="368"/>
      <c r="E38" s="369" t="str">
        <f>IF('各会計、関係団体の財政状況及び健全化判断比率'!B11="","",'各会計、関係団体の財政状況及び健全化判断比率'!B11)</f>
        <v/>
      </c>
      <c r="F38" s="369"/>
      <c r="G38" s="369"/>
      <c r="H38" s="369"/>
      <c r="I38" s="369"/>
      <c r="J38" s="369"/>
      <c r="K38" s="369"/>
      <c r="L38" s="369"/>
      <c r="M38" s="369"/>
      <c r="N38" s="369"/>
      <c r="O38" s="369"/>
      <c r="P38" s="369"/>
      <c r="Q38" s="369"/>
      <c r="R38" s="369"/>
      <c r="S38" s="369"/>
      <c r="T38" s="181"/>
      <c r="U38" s="368" t="str">
        <f t="shared" si="4"/>
        <v/>
      </c>
      <c r="V38" s="368"/>
      <c r="W38" s="369"/>
      <c r="X38" s="369"/>
      <c r="Y38" s="369"/>
      <c r="Z38" s="369"/>
      <c r="AA38" s="369"/>
      <c r="AB38" s="369"/>
      <c r="AC38" s="369"/>
      <c r="AD38" s="369"/>
      <c r="AE38" s="369"/>
      <c r="AF38" s="369"/>
      <c r="AG38" s="369"/>
      <c r="AH38" s="369"/>
      <c r="AI38" s="369"/>
      <c r="AJ38" s="369"/>
      <c r="AK38" s="369"/>
      <c r="AL38" s="181"/>
      <c r="AM38" s="368" t="str">
        <f t="shared" si="0"/>
        <v/>
      </c>
      <c r="AN38" s="368"/>
      <c r="AO38" s="369"/>
      <c r="AP38" s="369"/>
      <c r="AQ38" s="369"/>
      <c r="AR38" s="369"/>
      <c r="AS38" s="369"/>
      <c r="AT38" s="369"/>
      <c r="AU38" s="369"/>
      <c r="AV38" s="369"/>
      <c r="AW38" s="369"/>
      <c r="AX38" s="369"/>
      <c r="AY38" s="369"/>
      <c r="AZ38" s="369"/>
      <c r="BA38" s="369"/>
      <c r="BB38" s="369"/>
      <c r="BC38" s="369"/>
      <c r="BD38" s="181"/>
      <c r="BE38" s="368" t="str">
        <f t="shared" si="1"/>
        <v/>
      </c>
      <c r="BF38" s="368"/>
      <c r="BG38" s="369"/>
      <c r="BH38" s="369"/>
      <c r="BI38" s="369"/>
      <c r="BJ38" s="369"/>
      <c r="BK38" s="369"/>
      <c r="BL38" s="369"/>
      <c r="BM38" s="369"/>
      <c r="BN38" s="369"/>
      <c r="BO38" s="369"/>
      <c r="BP38" s="369"/>
      <c r="BQ38" s="369"/>
      <c r="BR38" s="369"/>
      <c r="BS38" s="369"/>
      <c r="BT38" s="369"/>
      <c r="BU38" s="369"/>
      <c r="BV38" s="181"/>
      <c r="BW38" s="368">
        <f t="shared" si="2"/>
        <v>15</v>
      </c>
      <c r="BX38" s="368"/>
      <c r="BY38" s="369" t="str">
        <f>IF('各会計、関係団体の財政状況及び健全化判断比率'!B72="","",'各会計、関係団体の財政状況及び健全化判断比率'!B72)</f>
        <v>福岡県自治振興組合（一般会計）</v>
      </c>
      <c r="BZ38" s="369"/>
      <c r="CA38" s="369"/>
      <c r="CB38" s="369"/>
      <c r="CC38" s="369"/>
      <c r="CD38" s="369"/>
      <c r="CE38" s="369"/>
      <c r="CF38" s="369"/>
      <c r="CG38" s="369"/>
      <c r="CH38" s="369"/>
      <c r="CI38" s="369"/>
      <c r="CJ38" s="369"/>
      <c r="CK38" s="369"/>
      <c r="CL38" s="369"/>
      <c r="CM38" s="369"/>
      <c r="CN38" s="181"/>
      <c r="CO38" s="368" t="str">
        <f t="shared" si="3"/>
        <v/>
      </c>
      <c r="CP38" s="368"/>
      <c r="CQ38" s="369" t="str">
        <f>IF('各会計、関係団体の財政状況及び健全化判断比率'!BS11="","",'各会計、関係団体の財政状況及び健全化判断比率'!BS11)</f>
        <v/>
      </c>
      <c r="CR38" s="369"/>
      <c r="CS38" s="369"/>
      <c r="CT38" s="369"/>
      <c r="CU38" s="369"/>
      <c r="CV38" s="369"/>
      <c r="CW38" s="369"/>
      <c r="CX38" s="369"/>
      <c r="CY38" s="369"/>
      <c r="CZ38" s="369"/>
      <c r="DA38" s="369"/>
      <c r="DB38" s="369"/>
      <c r="DC38" s="369"/>
      <c r="DD38" s="369"/>
      <c r="DE38" s="369"/>
      <c r="DG38" s="366" t="str">
        <f>IF('各会計、関係団体の財政状況及び健全化判断比率'!BR11="","",'各会計、関係団体の財政状況及び健全化判断比率'!BR11)</f>
        <v/>
      </c>
      <c r="DH38" s="366"/>
      <c r="DI38" s="208"/>
    </row>
    <row r="39" spans="1:113" ht="32.25" customHeight="1">
      <c r="A39" s="181"/>
      <c r="B39" s="205"/>
      <c r="C39" s="368" t="str">
        <f t="shared" si="5"/>
        <v/>
      </c>
      <c r="D39" s="368"/>
      <c r="E39" s="369" t="str">
        <f>IF('各会計、関係団体の財政状況及び健全化判断比率'!B12="","",'各会計、関係団体の財政状況及び健全化判断比率'!B12)</f>
        <v/>
      </c>
      <c r="F39" s="369"/>
      <c r="G39" s="369"/>
      <c r="H39" s="369"/>
      <c r="I39" s="369"/>
      <c r="J39" s="369"/>
      <c r="K39" s="369"/>
      <c r="L39" s="369"/>
      <c r="M39" s="369"/>
      <c r="N39" s="369"/>
      <c r="O39" s="369"/>
      <c r="P39" s="369"/>
      <c r="Q39" s="369"/>
      <c r="R39" s="369"/>
      <c r="S39" s="369"/>
      <c r="T39" s="181"/>
      <c r="U39" s="368" t="str">
        <f t="shared" si="4"/>
        <v/>
      </c>
      <c r="V39" s="368"/>
      <c r="W39" s="369"/>
      <c r="X39" s="369"/>
      <c r="Y39" s="369"/>
      <c r="Z39" s="369"/>
      <c r="AA39" s="369"/>
      <c r="AB39" s="369"/>
      <c r="AC39" s="369"/>
      <c r="AD39" s="369"/>
      <c r="AE39" s="369"/>
      <c r="AF39" s="369"/>
      <c r="AG39" s="369"/>
      <c r="AH39" s="369"/>
      <c r="AI39" s="369"/>
      <c r="AJ39" s="369"/>
      <c r="AK39" s="369"/>
      <c r="AL39" s="181"/>
      <c r="AM39" s="368" t="str">
        <f t="shared" si="0"/>
        <v/>
      </c>
      <c r="AN39" s="368"/>
      <c r="AO39" s="369"/>
      <c r="AP39" s="369"/>
      <c r="AQ39" s="369"/>
      <c r="AR39" s="369"/>
      <c r="AS39" s="369"/>
      <c r="AT39" s="369"/>
      <c r="AU39" s="369"/>
      <c r="AV39" s="369"/>
      <c r="AW39" s="369"/>
      <c r="AX39" s="369"/>
      <c r="AY39" s="369"/>
      <c r="AZ39" s="369"/>
      <c r="BA39" s="369"/>
      <c r="BB39" s="369"/>
      <c r="BC39" s="369"/>
      <c r="BD39" s="181"/>
      <c r="BE39" s="368" t="str">
        <f t="shared" si="1"/>
        <v/>
      </c>
      <c r="BF39" s="368"/>
      <c r="BG39" s="369"/>
      <c r="BH39" s="369"/>
      <c r="BI39" s="369"/>
      <c r="BJ39" s="369"/>
      <c r="BK39" s="369"/>
      <c r="BL39" s="369"/>
      <c r="BM39" s="369"/>
      <c r="BN39" s="369"/>
      <c r="BO39" s="369"/>
      <c r="BP39" s="369"/>
      <c r="BQ39" s="369"/>
      <c r="BR39" s="369"/>
      <c r="BS39" s="369"/>
      <c r="BT39" s="369"/>
      <c r="BU39" s="369"/>
      <c r="BV39" s="181"/>
      <c r="BW39" s="368">
        <f t="shared" si="2"/>
        <v>16</v>
      </c>
      <c r="BX39" s="368"/>
      <c r="BY39" s="369" t="str">
        <f>IF('各会計、関係団体の財政状況及び健全化判断比率'!B73="","",'各会計、関係団体の財政状況及び健全化判断比率'!B73)</f>
        <v>福岡県自治振興組合（公文書館事業特別会計）</v>
      </c>
      <c r="BZ39" s="369"/>
      <c r="CA39" s="369"/>
      <c r="CB39" s="369"/>
      <c r="CC39" s="369"/>
      <c r="CD39" s="369"/>
      <c r="CE39" s="369"/>
      <c r="CF39" s="369"/>
      <c r="CG39" s="369"/>
      <c r="CH39" s="369"/>
      <c r="CI39" s="369"/>
      <c r="CJ39" s="369"/>
      <c r="CK39" s="369"/>
      <c r="CL39" s="369"/>
      <c r="CM39" s="369"/>
      <c r="CN39" s="181"/>
      <c r="CO39" s="368" t="str">
        <f t="shared" si="3"/>
        <v/>
      </c>
      <c r="CP39" s="368"/>
      <c r="CQ39" s="369" t="str">
        <f>IF('各会計、関係団体の財政状況及び健全化判断比率'!BS12="","",'各会計、関係団体の財政状況及び健全化判断比率'!BS12)</f>
        <v/>
      </c>
      <c r="CR39" s="369"/>
      <c r="CS39" s="369"/>
      <c r="CT39" s="369"/>
      <c r="CU39" s="369"/>
      <c r="CV39" s="369"/>
      <c r="CW39" s="369"/>
      <c r="CX39" s="369"/>
      <c r="CY39" s="369"/>
      <c r="CZ39" s="369"/>
      <c r="DA39" s="369"/>
      <c r="DB39" s="369"/>
      <c r="DC39" s="369"/>
      <c r="DD39" s="369"/>
      <c r="DE39" s="369"/>
      <c r="DG39" s="366" t="str">
        <f>IF('各会計、関係団体の財政状況及び健全化判断比率'!BR12="","",'各会計、関係団体の財政状況及び健全化判断比率'!BR12)</f>
        <v/>
      </c>
      <c r="DH39" s="366"/>
      <c r="DI39" s="208"/>
    </row>
    <row r="40" spans="1:113" ht="32.25" customHeight="1">
      <c r="A40" s="181"/>
      <c r="B40" s="205"/>
      <c r="C40" s="368" t="str">
        <f t="shared" si="5"/>
        <v/>
      </c>
      <c r="D40" s="368"/>
      <c r="E40" s="369" t="str">
        <f>IF('各会計、関係団体の財政状況及び健全化判断比率'!B13="","",'各会計、関係団体の財政状況及び健全化判断比率'!B13)</f>
        <v/>
      </c>
      <c r="F40" s="369"/>
      <c r="G40" s="369"/>
      <c r="H40" s="369"/>
      <c r="I40" s="369"/>
      <c r="J40" s="369"/>
      <c r="K40" s="369"/>
      <c r="L40" s="369"/>
      <c r="M40" s="369"/>
      <c r="N40" s="369"/>
      <c r="O40" s="369"/>
      <c r="P40" s="369"/>
      <c r="Q40" s="369"/>
      <c r="R40" s="369"/>
      <c r="S40" s="369"/>
      <c r="T40" s="181"/>
      <c r="U40" s="368" t="str">
        <f t="shared" si="4"/>
        <v/>
      </c>
      <c r="V40" s="368"/>
      <c r="W40" s="369"/>
      <c r="X40" s="369"/>
      <c r="Y40" s="369"/>
      <c r="Z40" s="369"/>
      <c r="AA40" s="369"/>
      <c r="AB40" s="369"/>
      <c r="AC40" s="369"/>
      <c r="AD40" s="369"/>
      <c r="AE40" s="369"/>
      <c r="AF40" s="369"/>
      <c r="AG40" s="369"/>
      <c r="AH40" s="369"/>
      <c r="AI40" s="369"/>
      <c r="AJ40" s="369"/>
      <c r="AK40" s="369"/>
      <c r="AL40" s="181"/>
      <c r="AM40" s="368" t="str">
        <f t="shared" si="0"/>
        <v/>
      </c>
      <c r="AN40" s="368"/>
      <c r="AO40" s="369"/>
      <c r="AP40" s="369"/>
      <c r="AQ40" s="369"/>
      <c r="AR40" s="369"/>
      <c r="AS40" s="369"/>
      <c r="AT40" s="369"/>
      <c r="AU40" s="369"/>
      <c r="AV40" s="369"/>
      <c r="AW40" s="369"/>
      <c r="AX40" s="369"/>
      <c r="AY40" s="369"/>
      <c r="AZ40" s="369"/>
      <c r="BA40" s="369"/>
      <c r="BB40" s="369"/>
      <c r="BC40" s="369"/>
      <c r="BD40" s="181"/>
      <c r="BE40" s="368" t="str">
        <f t="shared" si="1"/>
        <v/>
      </c>
      <c r="BF40" s="368"/>
      <c r="BG40" s="369"/>
      <c r="BH40" s="369"/>
      <c r="BI40" s="369"/>
      <c r="BJ40" s="369"/>
      <c r="BK40" s="369"/>
      <c r="BL40" s="369"/>
      <c r="BM40" s="369"/>
      <c r="BN40" s="369"/>
      <c r="BO40" s="369"/>
      <c r="BP40" s="369"/>
      <c r="BQ40" s="369"/>
      <c r="BR40" s="369"/>
      <c r="BS40" s="369"/>
      <c r="BT40" s="369"/>
      <c r="BU40" s="369"/>
      <c r="BV40" s="181"/>
      <c r="BW40" s="368">
        <f t="shared" si="2"/>
        <v>17</v>
      </c>
      <c r="BX40" s="368"/>
      <c r="BY40" s="369" t="str">
        <f>IF('各会計、関係団体の財政状況及び健全化判断比率'!B74="","",'各会計、関係団体の財政状況及び健全化判断比率'!B74)</f>
        <v>福岡県後期高齢者医療広域連合（一般会計）</v>
      </c>
      <c r="BZ40" s="369"/>
      <c r="CA40" s="369"/>
      <c r="CB40" s="369"/>
      <c r="CC40" s="369"/>
      <c r="CD40" s="369"/>
      <c r="CE40" s="369"/>
      <c r="CF40" s="369"/>
      <c r="CG40" s="369"/>
      <c r="CH40" s="369"/>
      <c r="CI40" s="369"/>
      <c r="CJ40" s="369"/>
      <c r="CK40" s="369"/>
      <c r="CL40" s="369"/>
      <c r="CM40" s="369"/>
      <c r="CN40" s="181"/>
      <c r="CO40" s="368" t="str">
        <f t="shared" si="3"/>
        <v/>
      </c>
      <c r="CP40" s="368"/>
      <c r="CQ40" s="369" t="str">
        <f>IF('各会計、関係団体の財政状況及び健全化判断比率'!BS13="","",'各会計、関係団体の財政状況及び健全化判断比率'!BS13)</f>
        <v/>
      </c>
      <c r="CR40" s="369"/>
      <c r="CS40" s="369"/>
      <c r="CT40" s="369"/>
      <c r="CU40" s="369"/>
      <c r="CV40" s="369"/>
      <c r="CW40" s="369"/>
      <c r="CX40" s="369"/>
      <c r="CY40" s="369"/>
      <c r="CZ40" s="369"/>
      <c r="DA40" s="369"/>
      <c r="DB40" s="369"/>
      <c r="DC40" s="369"/>
      <c r="DD40" s="369"/>
      <c r="DE40" s="369"/>
      <c r="DG40" s="366" t="str">
        <f>IF('各会計、関係団体の財政状況及び健全化判断比率'!BR13="","",'各会計、関係団体の財政状況及び健全化判断比率'!BR13)</f>
        <v/>
      </c>
      <c r="DH40" s="366"/>
      <c r="DI40" s="208"/>
    </row>
    <row r="41" spans="1:113" ht="32.25" customHeight="1">
      <c r="A41" s="181"/>
      <c r="B41" s="205"/>
      <c r="C41" s="368" t="str">
        <f t="shared" si="5"/>
        <v/>
      </c>
      <c r="D41" s="368"/>
      <c r="E41" s="369" t="str">
        <f>IF('各会計、関係団体の財政状況及び健全化判断比率'!B14="","",'各会計、関係団体の財政状況及び健全化判断比率'!B14)</f>
        <v/>
      </c>
      <c r="F41" s="369"/>
      <c r="G41" s="369"/>
      <c r="H41" s="369"/>
      <c r="I41" s="369"/>
      <c r="J41" s="369"/>
      <c r="K41" s="369"/>
      <c r="L41" s="369"/>
      <c r="M41" s="369"/>
      <c r="N41" s="369"/>
      <c r="O41" s="369"/>
      <c r="P41" s="369"/>
      <c r="Q41" s="369"/>
      <c r="R41" s="369"/>
      <c r="S41" s="369"/>
      <c r="T41" s="181"/>
      <c r="U41" s="368" t="str">
        <f t="shared" si="4"/>
        <v/>
      </c>
      <c r="V41" s="368"/>
      <c r="W41" s="369"/>
      <c r="X41" s="369"/>
      <c r="Y41" s="369"/>
      <c r="Z41" s="369"/>
      <c r="AA41" s="369"/>
      <c r="AB41" s="369"/>
      <c r="AC41" s="369"/>
      <c r="AD41" s="369"/>
      <c r="AE41" s="369"/>
      <c r="AF41" s="369"/>
      <c r="AG41" s="369"/>
      <c r="AH41" s="369"/>
      <c r="AI41" s="369"/>
      <c r="AJ41" s="369"/>
      <c r="AK41" s="369"/>
      <c r="AL41" s="181"/>
      <c r="AM41" s="368" t="str">
        <f t="shared" si="0"/>
        <v/>
      </c>
      <c r="AN41" s="368"/>
      <c r="AO41" s="369"/>
      <c r="AP41" s="369"/>
      <c r="AQ41" s="369"/>
      <c r="AR41" s="369"/>
      <c r="AS41" s="369"/>
      <c r="AT41" s="369"/>
      <c r="AU41" s="369"/>
      <c r="AV41" s="369"/>
      <c r="AW41" s="369"/>
      <c r="AX41" s="369"/>
      <c r="AY41" s="369"/>
      <c r="AZ41" s="369"/>
      <c r="BA41" s="369"/>
      <c r="BB41" s="369"/>
      <c r="BC41" s="369"/>
      <c r="BD41" s="181"/>
      <c r="BE41" s="368" t="str">
        <f t="shared" si="1"/>
        <v/>
      </c>
      <c r="BF41" s="368"/>
      <c r="BG41" s="369"/>
      <c r="BH41" s="369"/>
      <c r="BI41" s="369"/>
      <c r="BJ41" s="369"/>
      <c r="BK41" s="369"/>
      <c r="BL41" s="369"/>
      <c r="BM41" s="369"/>
      <c r="BN41" s="369"/>
      <c r="BO41" s="369"/>
      <c r="BP41" s="369"/>
      <c r="BQ41" s="369"/>
      <c r="BR41" s="369"/>
      <c r="BS41" s="369"/>
      <c r="BT41" s="369"/>
      <c r="BU41" s="369"/>
      <c r="BV41" s="181"/>
      <c r="BW41" s="368">
        <f t="shared" si="2"/>
        <v>18</v>
      </c>
      <c r="BX41" s="368"/>
      <c r="BY41" s="369" t="str">
        <f>IF('各会計、関係団体の財政状況及び健全化判断比率'!B75="","",'各会計、関係団体の財政状況及び健全化判断比率'!B75)</f>
        <v>福岡県後期高齢者医療広域連合（後期高齢者医療特別会計）</v>
      </c>
      <c r="BZ41" s="369"/>
      <c r="CA41" s="369"/>
      <c r="CB41" s="369"/>
      <c r="CC41" s="369"/>
      <c r="CD41" s="369"/>
      <c r="CE41" s="369"/>
      <c r="CF41" s="369"/>
      <c r="CG41" s="369"/>
      <c r="CH41" s="369"/>
      <c r="CI41" s="369"/>
      <c r="CJ41" s="369"/>
      <c r="CK41" s="369"/>
      <c r="CL41" s="369"/>
      <c r="CM41" s="369"/>
      <c r="CN41" s="181"/>
      <c r="CO41" s="368" t="str">
        <f t="shared" si="3"/>
        <v/>
      </c>
      <c r="CP41" s="368"/>
      <c r="CQ41" s="369" t="str">
        <f>IF('各会計、関係団体の財政状況及び健全化判断比率'!BS14="","",'各会計、関係団体の財政状況及び健全化判断比率'!BS14)</f>
        <v/>
      </c>
      <c r="CR41" s="369"/>
      <c r="CS41" s="369"/>
      <c r="CT41" s="369"/>
      <c r="CU41" s="369"/>
      <c r="CV41" s="369"/>
      <c r="CW41" s="369"/>
      <c r="CX41" s="369"/>
      <c r="CY41" s="369"/>
      <c r="CZ41" s="369"/>
      <c r="DA41" s="369"/>
      <c r="DB41" s="369"/>
      <c r="DC41" s="369"/>
      <c r="DD41" s="369"/>
      <c r="DE41" s="369"/>
      <c r="DG41" s="366" t="str">
        <f>IF('各会計、関係団体の財政状況及び健全化判断比率'!BR14="","",'各会計、関係団体の財政状況及び健全化判断比率'!BR14)</f>
        <v/>
      </c>
      <c r="DH41" s="366"/>
      <c r="DI41" s="208"/>
    </row>
    <row r="42" spans="1:113" ht="32.25" customHeight="1">
      <c r="B42" s="205"/>
      <c r="C42" s="368" t="str">
        <f t="shared" si="5"/>
        <v/>
      </c>
      <c r="D42" s="368"/>
      <c r="E42" s="369" t="str">
        <f>IF('各会計、関係団体の財政状況及び健全化判断比率'!B15="","",'各会計、関係団体の財政状況及び健全化判断比率'!B15)</f>
        <v/>
      </c>
      <c r="F42" s="369"/>
      <c r="G42" s="369"/>
      <c r="H42" s="369"/>
      <c r="I42" s="369"/>
      <c r="J42" s="369"/>
      <c r="K42" s="369"/>
      <c r="L42" s="369"/>
      <c r="M42" s="369"/>
      <c r="N42" s="369"/>
      <c r="O42" s="369"/>
      <c r="P42" s="369"/>
      <c r="Q42" s="369"/>
      <c r="R42" s="369"/>
      <c r="S42" s="369"/>
      <c r="T42" s="181"/>
      <c r="U42" s="368" t="str">
        <f t="shared" si="4"/>
        <v/>
      </c>
      <c r="V42" s="368"/>
      <c r="W42" s="369"/>
      <c r="X42" s="369"/>
      <c r="Y42" s="369"/>
      <c r="Z42" s="369"/>
      <c r="AA42" s="369"/>
      <c r="AB42" s="369"/>
      <c r="AC42" s="369"/>
      <c r="AD42" s="369"/>
      <c r="AE42" s="369"/>
      <c r="AF42" s="369"/>
      <c r="AG42" s="369"/>
      <c r="AH42" s="369"/>
      <c r="AI42" s="369"/>
      <c r="AJ42" s="369"/>
      <c r="AK42" s="369"/>
      <c r="AL42" s="181"/>
      <c r="AM42" s="368" t="str">
        <f t="shared" si="0"/>
        <v/>
      </c>
      <c r="AN42" s="368"/>
      <c r="AO42" s="369"/>
      <c r="AP42" s="369"/>
      <c r="AQ42" s="369"/>
      <c r="AR42" s="369"/>
      <c r="AS42" s="369"/>
      <c r="AT42" s="369"/>
      <c r="AU42" s="369"/>
      <c r="AV42" s="369"/>
      <c r="AW42" s="369"/>
      <c r="AX42" s="369"/>
      <c r="AY42" s="369"/>
      <c r="AZ42" s="369"/>
      <c r="BA42" s="369"/>
      <c r="BB42" s="369"/>
      <c r="BC42" s="369"/>
      <c r="BD42" s="181"/>
      <c r="BE42" s="368" t="str">
        <f t="shared" si="1"/>
        <v/>
      </c>
      <c r="BF42" s="368"/>
      <c r="BG42" s="369"/>
      <c r="BH42" s="369"/>
      <c r="BI42" s="369"/>
      <c r="BJ42" s="369"/>
      <c r="BK42" s="369"/>
      <c r="BL42" s="369"/>
      <c r="BM42" s="369"/>
      <c r="BN42" s="369"/>
      <c r="BO42" s="369"/>
      <c r="BP42" s="369"/>
      <c r="BQ42" s="369"/>
      <c r="BR42" s="369"/>
      <c r="BS42" s="369"/>
      <c r="BT42" s="369"/>
      <c r="BU42" s="369"/>
      <c r="BV42" s="181"/>
      <c r="BW42" s="368">
        <f t="shared" si="2"/>
        <v>19</v>
      </c>
      <c r="BX42" s="368"/>
      <c r="BY42" s="369" t="str">
        <f>IF('各会計、関係団体の財政状況及び健全化判断比率'!B76="","",'各会計、関係団体の財政状況及び健全化判断比率'!B76)</f>
        <v>行橋京都メディカルセンター組合</v>
      </c>
      <c r="BZ42" s="369"/>
      <c r="CA42" s="369"/>
      <c r="CB42" s="369"/>
      <c r="CC42" s="369"/>
      <c r="CD42" s="369"/>
      <c r="CE42" s="369"/>
      <c r="CF42" s="369"/>
      <c r="CG42" s="369"/>
      <c r="CH42" s="369"/>
      <c r="CI42" s="369"/>
      <c r="CJ42" s="369"/>
      <c r="CK42" s="369"/>
      <c r="CL42" s="369"/>
      <c r="CM42" s="369"/>
      <c r="CN42" s="181"/>
      <c r="CO42" s="368" t="str">
        <f t="shared" si="3"/>
        <v/>
      </c>
      <c r="CP42" s="368"/>
      <c r="CQ42" s="369" t="str">
        <f>IF('各会計、関係団体の財政状況及び健全化判断比率'!BS15="","",'各会計、関係団体の財政状況及び健全化判断比率'!BS15)</f>
        <v/>
      </c>
      <c r="CR42" s="369"/>
      <c r="CS42" s="369"/>
      <c r="CT42" s="369"/>
      <c r="CU42" s="369"/>
      <c r="CV42" s="369"/>
      <c r="CW42" s="369"/>
      <c r="CX42" s="369"/>
      <c r="CY42" s="369"/>
      <c r="CZ42" s="369"/>
      <c r="DA42" s="369"/>
      <c r="DB42" s="369"/>
      <c r="DC42" s="369"/>
      <c r="DD42" s="369"/>
      <c r="DE42" s="369"/>
      <c r="DG42" s="366" t="str">
        <f>IF('各会計、関係団体の財政状況及び健全化判断比率'!BR15="","",'各会計、関係団体の財政状況及び健全化判断比率'!BR15)</f>
        <v/>
      </c>
      <c r="DH42" s="366"/>
      <c r="DI42" s="208"/>
    </row>
    <row r="43" spans="1:113" ht="32.25" customHeight="1">
      <c r="B43" s="205"/>
      <c r="C43" s="368" t="str">
        <f t="shared" si="5"/>
        <v/>
      </c>
      <c r="D43" s="368"/>
      <c r="E43" s="369" t="str">
        <f>IF('各会計、関係団体の財政状況及び健全化判断比率'!B16="","",'各会計、関係団体の財政状況及び健全化判断比率'!B16)</f>
        <v/>
      </c>
      <c r="F43" s="369"/>
      <c r="G43" s="369"/>
      <c r="H43" s="369"/>
      <c r="I43" s="369"/>
      <c r="J43" s="369"/>
      <c r="K43" s="369"/>
      <c r="L43" s="369"/>
      <c r="M43" s="369"/>
      <c r="N43" s="369"/>
      <c r="O43" s="369"/>
      <c r="P43" s="369"/>
      <c r="Q43" s="369"/>
      <c r="R43" s="369"/>
      <c r="S43" s="369"/>
      <c r="T43" s="181"/>
      <c r="U43" s="368" t="str">
        <f t="shared" si="4"/>
        <v/>
      </c>
      <c r="V43" s="368"/>
      <c r="W43" s="369"/>
      <c r="X43" s="369"/>
      <c r="Y43" s="369"/>
      <c r="Z43" s="369"/>
      <c r="AA43" s="369"/>
      <c r="AB43" s="369"/>
      <c r="AC43" s="369"/>
      <c r="AD43" s="369"/>
      <c r="AE43" s="369"/>
      <c r="AF43" s="369"/>
      <c r="AG43" s="369"/>
      <c r="AH43" s="369"/>
      <c r="AI43" s="369"/>
      <c r="AJ43" s="369"/>
      <c r="AK43" s="369"/>
      <c r="AL43" s="181"/>
      <c r="AM43" s="368" t="str">
        <f t="shared" si="0"/>
        <v/>
      </c>
      <c r="AN43" s="368"/>
      <c r="AO43" s="369"/>
      <c r="AP43" s="369"/>
      <c r="AQ43" s="369"/>
      <c r="AR43" s="369"/>
      <c r="AS43" s="369"/>
      <c r="AT43" s="369"/>
      <c r="AU43" s="369"/>
      <c r="AV43" s="369"/>
      <c r="AW43" s="369"/>
      <c r="AX43" s="369"/>
      <c r="AY43" s="369"/>
      <c r="AZ43" s="369"/>
      <c r="BA43" s="369"/>
      <c r="BB43" s="369"/>
      <c r="BC43" s="369"/>
      <c r="BD43" s="181"/>
      <c r="BE43" s="368" t="str">
        <f t="shared" si="1"/>
        <v/>
      </c>
      <c r="BF43" s="368"/>
      <c r="BG43" s="369"/>
      <c r="BH43" s="369"/>
      <c r="BI43" s="369"/>
      <c r="BJ43" s="369"/>
      <c r="BK43" s="369"/>
      <c r="BL43" s="369"/>
      <c r="BM43" s="369"/>
      <c r="BN43" s="369"/>
      <c r="BO43" s="369"/>
      <c r="BP43" s="369"/>
      <c r="BQ43" s="369"/>
      <c r="BR43" s="369"/>
      <c r="BS43" s="369"/>
      <c r="BT43" s="369"/>
      <c r="BU43" s="369"/>
      <c r="BV43" s="181"/>
      <c r="BW43" s="368">
        <f t="shared" si="2"/>
        <v>20</v>
      </c>
      <c r="BX43" s="368"/>
      <c r="BY43" s="369" t="str">
        <f>IF('各会計、関係団体の財政状況及び健全化判断比率'!B77="","",'各会計、関係団体の財政状況及び健全化判断比率'!B77)</f>
        <v>京築広域水道企業団</v>
      </c>
      <c r="BZ43" s="369"/>
      <c r="CA43" s="369"/>
      <c r="CB43" s="369"/>
      <c r="CC43" s="369"/>
      <c r="CD43" s="369"/>
      <c r="CE43" s="369"/>
      <c r="CF43" s="369"/>
      <c r="CG43" s="369"/>
      <c r="CH43" s="369"/>
      <c r="CI43" s="369"/>
      <c r="CJ43" s="369"/>
      <c r="CK43" s="369"/>
      <c r="CL43" s="369"/>
      <c r="CM43" s="369"/>
      <c r="CN43" s="181"/>
      <c r="CO43" s="368" t="str">
        <f t="shared" si="3"/>
        <v/>
      </c>
      <c r="CP43" s="368"/>
      <c r="CQ43" s="369" t="str">
        <f>IF('各会計、関係団体の財政状況及び健全化判断比率'!BS16="","",'各会計、関係団体の財政状況及び健全化判断比率'!BS16)</f>
        <v/>
      </c>
      <c r="CR43" s="369"/>
      <c r="CS43" s="369"/>
      <c r="CT43" s="369"/>
      <c r="CU43" s="369"/>
      <c r="CV43" s="369"/>
      <c r="CW43" s="369"/>
      <c r="CX43" s="369"/>
      <c r="CY43" s="369"/>
      <c r="CZ43" s="369"/>
      <c r="DA43" s="369"/>
      <c r="DB43" s="369"/>
      <c r="DC43" s="369"/>
      <c r="DD43" s="369"/>
      <c r="DE43" s="369"/>
      <c r="DG43" s="366" t="str">
        <f>IF('各会計、関係団体の財政状況及び健全化判断比率'!BR16="","",'各会計、関係団体の財政状況及び健全化判断比率'!BR16)</f>
        <v/>
      </c>
      <c r="DH43" s="366"/>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194</v>
      </c>
      <c r="E46" s="365" t="s">
        <v>195</v>
      </c>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365"/>
      <c r="AY46" s="365"/>
      <c r="AZ46" s="365"/>
      <c r="BA46" s="365"/>
      <c r="BB46" s="365"/>
      <c r="BC46" s="365"/>
      <c r="BD46" s="365"/>
      <c r="BE46" s="365"/>
      <c r="BF46" s="365"/>
      <c r="BG46" s="365"/>
      <c r="BH46" s="365"/>
      <c r="BI46" s="365"/>
      <c r="BJ46" s="365"/>
      <c r="BK46" s="365"/>
      <c r="BL46" s="365"/>
      <c r="BM46" s="365"/>
      <c r="BN46" s="365"/>
      <c r="BO46" s="365"/>
      <c r="BP46" s="365"/>
      <c r="BQ46" s="365"/>
      <c r="BR46" s="365"/>
      <c r="BS46" s="365"/>
      <c r="BT46" s="365"/>
      <c r="BU46" s="365"/>
      <c r="BV46" s="365"/>
      <c r="BW46" s="365"/>
      <c r="BX46" s="365"/>
      <c r="BY46" s="365"/>
      <c r="BZ46" s="365"/>
      <c r="CA46" s="365"/>
      <c r="CB46" s="365"/>
      <c r="CC46" s="365"/>
      <c r="CD46" s="365"/>
      <c r="CE46" s="365"/>
      <c r="CF46" s="365"/>
      <c r="CG46" s="365"/>
      <c r="CH46" s="365"/>
      <c r="CI46" s="365"/>
      <c r="CJ46" s="365"/>
      <c r="CK46" s="365"/>
      <c r="CL46" s="365"/>
      <c r="CM46" s="365"/>
      <c r="CN46" s="365"/>
      <c r="CO46" s="365"/>
      <c r="CP46" s="365"/>
      <c r="CQ46" s="365"/>
      <c r="CR46" s="365"/>
      <c r="CS46" s="365"/>
      <c r="CT46" s="365"/>
      <c r="CU46" s="365"/>
      <c r="CV46" s="365"/>
      <c r="CW46" s="365"/>
      <c r="CX46" s="365"/>
      <c r="CY46" s="365"/>
      <c r="CZ46" s="365"/>
      <c r="DA46" s="365"/>
      <c r="DB46" s="365"/>
      <c r="DC46" s="365"/>
      <c r="DD46" s="365"/>
      <c r="DE46" s="365"/>
      <c r="DF46" s="365"/>
      <c r="DG46" s="365"/>
      <c r="DH46" s="365"/>
      <c r="DI46" s="365"/>
    </row>
    <row r="47" spans="1:113">
      <c r="E47" s="365" t="s">
        <v>196</v>
      </c>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5"/>
      <c r="AY47" s="365"/>
      <c r="AZ47" s="365"/>
      <c r="BA47" s="365"/>
      <c r="BB47" s="365"/>
      <c r="BC47" s="365"/>
      <c r="BD47" s="365"/>
      <c r="BE47" s="365"/>
      <c r="BF47" s="365"/>
      <c r="BG47" s="365"/>
      <c r="BH47" s="365"/>
      <c r="BI47" s="365"/>
      <c r="BJ47" s="365"/>
      <c r="BK47" s="365"/>
      <c r="BL47" s="365"/>
      <c r="BM47" s="365"/>
      <c r="BN47" s="365"/>
      <c r="BO47" s="365"/>
      <c r="BP47" s="365"/>
      <c r="BQ47" s="365"/>
      <c r="BR47" s="365"/>
      <c r="BS47" s="365"/>
      <c r="BT47" s="365"/>
      <c r="BU47" s="365"/>
      <c r="BV47" s="365"/>
      <c r="BW47" s="365"/>
      <c r="BX47" s="365"/>
      <c r="BY47" s="365"/>
      <c r="BZ47" s="365"/>
      <c r="CA47" s="365"/>
      <c r="CB47" s="365"/>
      <c r="CC47" s="365"/>
      <c r="CD47" s="365"/>
      <c r="CE47" s="365"/>
      <c r="CF47" s="365"/>
      <c r="CG47" s="365"/>
      <c r="CH47" s="365"/>
      <c r="CI47" s="365"/>
      <c r="CJ47" s="365"/>
      <c r="CK47" s="365"/>
      <c r="CL47" s="365"/>
      <c r="CM47" s="365"/>
      <c r="CN47" s="365"/>
      <c r="CO47" s="365"/>
      <c r="CP47" s="365"/>
      <c r="CQ47" s="365"/>
      <c r="CR47" s="365"/>
      <c r="CS47" s="365"/>
      <c r="CT47" s="365"/>
      <c r="CU47" s="365"/>
      <c r="CV47" s="365"/>
      <c r="CW47" s="365"/>
      <c r="CX47" s="365"/>
      <c r="CY47" s="365"/>
      <c r="CZ47" s="365"/>
      <c r="DA47" s="365"/>
      <c r="DB47" s="365"/>
      <c r="DC47" s="365"/>
      <c r="DD47" s="365"/>
      <c r="DE47" s="365"/>
      <c r="DF47" s="365"/>
      <c r="DG47" s="365"/>
      <c r="DH47" s="365"/>
      <c r="DI47" s="365"/>
    </row>
    <row r="48" spans="1:113">
      <c r="E48" s="365" t="s">
        <v>197</v>
      </c>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c r="AQ48" s="365"/>
      <c r="AR48" s="365"/>
      <c r="AS48" s="365"/>
      <c r="AT48" s="365"/>
      <c r="AU48" s="365"/>
      <c r="AV48" s="365"/>
      <c r="AW48" s="365"/>
      <c r="AX48" s="365"/>
      <c r="AY48" s="365"/>
      <c r="AZ48" s="365"/>
      <c r="BA48" s="365"/>
      <c r="BB48" s="365"/>
      <c r="BC48" s="365"/>
      <c r="BD48" s="365"/>
      <c r="BE48" s="365"/>
      <c r="BF48" s="365"/>
      <c r="BG48" s="365"/>
      <c r="BH48" s="365"/>
      <c r="BI48" s="365"/>
      <c r="BJ48" s="365"/>
      <c r="BK48" s="365"/>
      <c r="BL48" s="365"/>
      <c r="BM48" s="365"/>
      <c r="BN48" s="365"/>
      <c r="BO48" s="365"/>
      <c r="BP48" s="365"/>
      <c r="BQ48" s="365"/>
      <c r="BR48" s="365"/>
      <c r="BS48" s="365"/>
      <c r="BT48" s="365"/>
      <c r="BU48" s="365"/>
      <c r="BV48" s="365"/>
      <c r="BW48" s="365"/>
      <c r="BX48" s="365"/>
      <c r="BY48" s="365"/>
      <c r="BZ48" s="365"/>
      <c r="CA48" s="365"/>
      <c r="CB48" s="365"/>
      <c r="CC48" s="365"/>
      <c r="CD48" s="365"/>
      <c r="CE48" s="365"/>
      <c r="CF48" s="365"/>
      <c r="CG48" s="365"/>
      <c r="CH48" s="365"/>
      <c r="CI48" s="365"/>
      <c r="CJ48" s="365"/>
      <c r="CK48" s="365"/>
      <c r="CL48" s="365"/>
      <c r="CM48" s="365"/>
      <c r="CN48" s="365"/>
      <c r="CO48" s="365"/>
      <c r="CP48" s="365"/>
      <c r="CQ48" s="365"/>
      <c r="CR48" s="365"/>
      <c r="CS48" s="365"/>
      <c r="CT48" s="365"/>
      <c r="CU48" s="365"/>
      <c r="CV48" s="365"/>
      <c r="CW48" s="365"/>
      <c r="CX48" s="365"/>
      <c r="CY48" s="365"/>
      <c r="CZ48" s="365"/>
      <c r="DA48" s="365"/>
      <c r="DB48" s="365"/>
      <c r="DC48" s="365"/>
      <c r="DD48" s="365"/>
      <c r="DE48" s="365"/>
      <c r="DF48" s="365"/>
      <c r="DG48" s="365"/>
      <c r="DH48" s="365"/>
      <c r="DI48" s="365"/>
    </row>
    <row r="49" spans="5:113">
      <c r="E49" s="367" t="s">
        <v>198</v>
      </c>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7"/>
      <c r="AY49" s="367"/>
      <c r="AZ49" s="367"/>
      <c r="BA49" s="367"/>
      <c r="BB49" s="367"/>
      <c r="BC49" s="367"/>
      <c r="BD49" s="367"/>
      <c r="BE49" s="367"/>
      <c r="BF49" s="367"/>
      <c r="BG49" s="367"/>
      <c r="BH49" s="367"/>
      <c r="BI49" s="367"/>
      <c r="BJ49" s="367"/>
      <c r="BK49" s="367"/>
      <c r="BL49" s="367"/>
      <c r="BM49" s="367"/>
      <c r="BN49" s="367"/>
      <c r="BO49" s="367"/>
      <c r="BP49" s="367"/>
      <c r="BQ49" s="367"/>
      <c r="BR49" s="367"/>
      <c r="BS49" s="367"/>
      <c r="BT49" s="367"/>
      <c r="BU49" s="367"/>
      <c r="BV49" s="367"/>
      <c r="BW49" s="367"/>
      <c r="BX49" s="367"/>
      <c r="BY49" s="367"/>
      <c r="BZ49" s="367"/>
      <c r="CA49" s="367"/>
      <c r="CB49" s="367"/>
      <c r="CC49" s="367"/>
      <c r="CD49" s="367"/>
      <c r="CE49" s="367"/>
      <c r="CF49" s="367"/>
      <c r="CG49" s="367"/>
      <c r="CH49" s="367"/>
      <c r="CI49" s="367"/>
      <c r="CJ49" s="367"/>
      <c r="CK49" s="367"/>
      <c r="CL49" s="367"/>
      <c r="CM49" s="367"/>
      <c r="CN49" s="367"/>
      <c r="CO49" s="367"/>
      <c r="CP49" s="367"/>
      <c r="CQ49" s="367"/>
      <c r="CR49" s="367"/>
      <c r="CS49" s="367"/>
      <c r="CT49" s="367"/>
      <c r="CU49" s="367"/>
      <c r="CV49" s="367"/>
      <c r="CW49" s="367"/>
      <c r="CX49" s="367"/>
      <c r="CY49" s="367"/>
      <c r="CZ49" s="367"/>
      <c r="DA49" s="367"/>
      <c r="DB49" s="367"/>
      <c r="DC49" s="367"/>
      <c r="DD49" s="367"/>
      <c r="DE49" s="367"/>
      <c r="DF49" s="367"/>
      <c r="DG49" s="367"/>
      <c r="DH49" s="367"/>
      <c r="DI49" s="367"/>
    </row>
    <row r="50" spans="5:113">
      <c r="E50" s="365" t="s">
        <v>199</v>
      </c>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5"/>
      <c r="AY50" s="365"/>
      <c r="AZ50" s="365"/>
      <c r="BA50" s="365"/>
      <c r="BB50" s="365"/>
      <c r="BC50" s="365"/>
      <c r="BD50" s="365"/>
      <c r="BE50" s="365"/>
      <c r="BF50" s="365"/>
      <c r="BG50" s="365"/>
      <c r="BH50" s="365"/>
      <c r="BI50" s="365"/>
      <c r="BJ50" s="365"/>
      <c r="BK50" s="365"/>
      <c r="BL50" s="365"/>
      <c r="BM50" s="365"/>
      <c r="BN50" s="365"/>
      <c r="BO50" s="365"/>
      <c r="BP50" s="365"/>
      <c r="BQ50" s="365"/>
      <c r="BR50" s="365"/>
      <c r="BS50" s="365"/>
      <c r="BT50" s="365"/>
      <c r="BU50" s="365"/>
      <c r="BV50" s="365"/>
      <c r="BW50" s="365"/>
      <c r="BX50" s="365"/>
      <c r="BY50" s="365"/>
      <c r="BZ50" s="365"/>
      <c r="CA50" s="365"/>
      <c r="CB50" s="365"/>
      <c r="CC50" s="365"/>
      <c r="CD50" s="365"/>
      <c r="CE50" s="365"/>
      <c r="CF50" s="365"/>
      <c r="CG50" s="365"/>
      <c r="CH50" s="365"/>
      <c r="CI50" s="365"/>
      <c r="CJ50" s="365"/>
      <c r="CK50" s="365"/>
      <c r="CL50" s="365"/>
      <c r="CM50" s="365"/>
      <c r="CN50" s="365"/>
      <c r="CO50" s="365"/>
      <c r="CP50" s="365"/>
      <c r="CQ50" s="365"/>
      <c r="CR50" s="365"/>
      <c r="CS50" s="365"/>
      <c r="CT50" s="365"/>
      <c r="CU50" s="365"/>
      <c r="CV50" s="365"/>
      <c r="CW50" s="365"/>
      <c r="CX50" s="365"/>
      <c r="CY50" s="365"/>
      <c r="CZ50" s="365"/>
      <c r="DA50" s="365"/>
      <c r="DB50" s="365"/>
      <c r="DC50" s="365"/>
      <c r="DD50" s="365"/>
      <c r="DE50" s="365"/>
      <c r="DF50" s="365"/>
      <c r="DG50" s="365"/>
      <c r="DH50" s="365"/>
      <c r="DI50" s="365"/>
    </row>
    <row r="51" spans="5:113">
      <c r="E51" s="365" t="s">
        <v>200</v>
      </c>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365"/>
      <c r="AZ51" s="365"/>
      <c r="BA51" s="365"/>
      <c r="BB51" s="365"/>
      <c r="BC51" s="365"/>
      <c r="BD51" s="365"/>
      <c r="BE51" s="365"/>
      <c r="BF51" s="365"/>
      <c r="BG51" s="365"/>
      <c r="BH51" s="365"/>
      <c r="BI51" s="365"/>
      <c r="BJ51" s="365"/>
      <c r="BK51" s="365"/>
      <c r="BL51" s="365"/>
      <c r="BM51" s="365"/>
      <c r="BN51" s="365"/>
      <c r="BO51" s="365"/>
      <c r="BP51" s="365"/>
      <c r="BQ51" s="365"/>
      <c r="BR51" s="365"/>
      <c r="BS51" s="365"/>
      <c r="BT51" s="365"/>
      <c r="BU51" s="365"/>
      <c r="BV51" s="365"/>
      <c r="BW51" s="365"/>
      <c r="BX51" s="365"/>
      <c r="BY51" s="365"/>
      <c r="BZ51" s="365"/>
      <c r="CA51" s="365"/>
      <c r="CB51" s="365"/>
      <c r="CC51" s="365"/>
      <c r="CD51" s="365"/>
      <c r="CE51" s="365"/>
      <c r="CF51" s="365"/>
      <c r="CG51" s="365"/>
      <c r="CH51" s="365"/>
      <c r="CI51" s="365"/>
      <c r="CJ51" s="365"/>
      <c r="CK51" s="365"/>
      <c r="CL51" s="365"/>
      <c r="CM51" s="365"/>
      <c r="CN51" s="365"/>
      <c r="CO51" s="365"/>
      <c r="CP51" s="365"/>
      <c r="CQ51" s="365"/>
      <c r="CR51" s="365"/>
      <c r="CS51" s="365"/>
      <c r="CT51" s="365"/>
      <c r="CU51" s="365"/>
      <c r="CV51" s="365"/>
      <c r="CW51" s="365"/>
      <c r="CX51" s="365"/>
      <c r="CY51" s="365"/>
      <c r="CZ51" s="365"/>
      <c r="DA51" s="365"/>
      <c r="DB51" s="365"/>
      <c r="DC51" s="365"/>
      <c r="DD51" s="365"/>
      <c r="DE51" s="365"/>
      <c r="DF51" s="365"/>
      <c r="DG51" s="365"/>
      <c r="DH51" s="365"/>
      <c r="DI51" s="365"/>
    </row>
    <row r="52" spans="5:113">
      <c r="E52" s="365" t="s">
        <v>201</v>
      </c>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365"/>
      <c r="AM52" s="365"/>
      <c r="AN52" s="365"/>
      <c r="AO52" s="365"/>
      <c r="AP52" s="365"/>
      <c r="AQ52" s="365"/>
      <c r="AR52" s="365"/>
      <c r="AS52" s="365"/>
      <c r="AT52" s="365"/>
      <c r="AU52" s="365"/>
      <c r="AV52" s="365"/>
      <c r="AW52" s="365"/>
      <c r="AX52" s="365"/>
      <c r="AY52" s="365"/>
      <c r="AZ52" s="365"/>
      <c r="BA52" s="365"/>
      <c r="BB52" s="365"/>
      <c r="BC52" s="365"/>
      <c r="BD52" s="365"/>
      <c r="BE52" s="365"/>
      <c r="BF52" s="365"/>
      <c r="BG52" s="365"/>
      <c r="BH52" s="365"/>
      <c r="BI52" s="365"/>
      <c r="BJ52" s="365"/>
      <c r="BK52" s="365"/>
      <c r="BL52" s="365"/>
      <c r="BM52" s="365"/>
      <c r="BN52" s="365"/>
      <c r="BO52" s="365"/>
      <c r="BP52" s="365"/>
      <c r="BQ52" s="365"/>
      <c r="BR52" s="365"/>
      <c r="BS52" s="365"/>
      <c r="BT52" s="365"/>
      <c r="BU52" s="365"/>
      <c r="BV52" s="365"/>
      <c r="BW52" s="365"/>
      <c r="BX52" s="365"/>
      <c r="BY52" s="365"/>
      <c r="BZ52" s="365"/>
      <c r="CA52" s="365"/>
      <c r="CB52" s="365"/>
      <c r="CC52" s="365"/>
      <c r="CD52" s="365"/>
      <c r="CE52" s="365"/>
      <c r="CF52" s="365"/>
      <c r="CG52" s="365"/>
      <c r="CH52" s="365"/>
      <c r="CI52" s="365"/>
      <c r="CJ52" s="365"/>
      <c r="CK52" s="365"/>
      <c r="CL52" s="365"/>
      <c r="CM52" s="365"/>
      <c r="CN52" s="365"/>
      <c r="CO52" s="365"/>
      <c r="CP52" s="365"/>
      <c r="CQ52" s="365"/>
      <c r="CR52" s="365"/>
      <c r="CS52" s="365"/>
      <c r="CT52" s="365"/>
      <c r="CU52" s="365"/>
      <c r="CV52" s="365"/>
      <c r="CW52" s="365"/>
      <c r="CX52" s="365"/>
      <c r="CY52" s="365"/>
      <c r="CZ52" s="365"/>
      <c r="DA52" s="365"/>
      <c r="DB52" s="365"/>
      <c r="DC52" s="365"/>
      <c r="DD52" s="365"/>
      <c r="DE52" s="365"/>
      <c r="DF52" s="365"/>
      <c r="DG52" s="365"/>
      <c r="DH52" s="365"/>
      <c r="DI52" s="365"/>
    </row>
    <row r="53" spans="5:113">
      <c r="E53" s="365" t="s">
        <v>202</v>
      </c>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365"/>
      <c r="AL53" s="365"/>
      <c r="AM53" s="365"/>
      <c r="AN53" s="365"/>
      <c r="AO53" s="365"/>
      <c r="AP53" s="365"/>
      <c r="AQ53" s="365"/>
      <c r="AR53" s="365"/>
      <c r="AS53" s="365"/>
      <c r="AT53" s="365"/>
      <c r="AU53" s="365"/>
      <c r="AV53" s="365"/>
      <c r="AW53" s="365"/>
      <c r="AX53" s="365"/>
      <c r="AY53" s="365"/>
      <c r="AZ53" s="365"/>
      <c r="BA53" s="365"/>
      <c r="BB53" s="365"/>
      <c r="BC53" s="365"/>
      <c r="BD53" s="365"/>
      <c r="BE53" s="365"/>
      <c r="BF53" s="365"/>
      <c r="BG53" s="365"/>
      <c r="BH53" s="365"/>
      <c r="BI53" s="365"/>
      <c r="BJ53" s="365"/>
      <c r="BK53" s="365"/>
      <c r="BL53" s="365"/>
      <c r="BM53" s="365"/>
      <c r="BN53" s="365"/>
      <c r="BO53" s="365"/>
      <c r="BP53" s="365"/>
      <c r="BQ53" s="365"/>
      <c r="BR53" s="365"/>
      <c r="BS53" s="365"/>
      <c r="BT53" s="365"/>
      <c r="BU53" s="365"/>
      <c r="BV53" s="365"/>
      <c r="BW53" s="365"/>
      <c r="BX53" s="365"/>
      <c r="BY53" s="365"/>
      <c r="BZ53" s="365"/>
      <c r="CA53" s="365"/>
      <c r="CB53" s="365"/>
      <c r="CC53" s="365"/>
      <c r="CD53" s="365"/>
      <c r="CE53" s="365"/>
      <c r="CF53" s="365"/>
      <c r="CG53" s="365"/>
      <c r="CH53" s="365"/>
      <c r="CI53" s="365"/>
      <c r="CJ53" s="365"/>
      <c r="CK53" s="365"/>
      <c r="CL53" s="365"/>
      <c r="CM53" s="365"/>
      <c r="CN53" s="365"/>
      <c r="CO53" s="365"/>
      <c r="CP53" s="365"/>
      <c r="CQ53" s="365"/>
      <c r="CR53" s="365"/>
      <c r="CS53" s="365"/>
      <c r="CT53" s="365"/>
      <c r="CU53" s="365"/>
      <c r="CV53" s="365"/>
      <c r="CW53" s="365"/>
      <c r="CX53" s="365"/>
      <c r="CY53" s="365"/>
      <c r="CZ53" s="365"/>
      <c r="DA53" s="365"/>
      <c r="DB53" s="365"/>
      <c r="DC53" s="365"/>
      <c r="DD53" s="365"/>
      <c r="DE53" s="365"/>
      <c r="DF53" s="365"/>
      <c r="DG53" s="365"/>
      <c r="DH53" s="365"/>
      <c r="DI53" s="365"/>
    </row>
    <row r="54" spans="5:113"/>
    <row r="55" spans="5:113"/>
    <row r="56" spans="5:113"/>
  </sheetData>
  <sheetProtection algorithmName="SHA-512" hashValue="7cSxpbrZijLtcW3f5IHxdRU+Rfq8VoHtnQRY21zOofq1BFJOACwSRYljviK8tkaz5a4RcVtIiyc0C4CJLco/KA==" saltValue="8tNNSluG4AGl/HMGvv/nZ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203</v>
      </c>
      <c r="DI1" s="719"/>
      <c r="DJ1" s="719"/>
      <c r="DK1" s="719"/>
      <c r="DL1" s="719"/>
      <c r="DM1" s="719"/>
      <c r="DN1" s="720"/>
      <c r="DO1" s="214"/>
      <c r="DP1" s="718" t="s">
        <v>204</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4" t="s">
        <v>206</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207</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674" t="s">
        <v>208</v>
      </c>
      <c r="CE3" s="675"/>
      <c r="CF3" s="675"/>
      <c r="CG3" s="675"/>
      <c r="CH3" s="675"/>
      <c r="CI3" s="675"/>
      <c r="CJ3" s="675"/>
      <c r="CK3" s="675"/>
      <c r="CL3" s="675"/>
      <c r="CM3" s="675"/>
      <c r="CN3" s="675"/>
      <c r="CO3" s="675"/>
      <c r="CP3" s="675"/>
      <c r="CQ3" s="675"/>
      <c r="CR3" s="675"/>
      <c r="CS3" s="675"/>
      <c r="CT3" s="675"/>
      <c r="CU3" s="675"/>
      <c r="CV3" s="675"/>
      <c r="CW3" s="675"/>
      <c r="CX3" s="675"/>
      <c r="CY3" s="675"/>
      <c r="CZ3" s="675"/>
      <c r="DA3" s="675"/>
      <c r="DB3" s="675"/>
      <c r="DC3" s="675"/>
      <c r="DD3" s="675"/>
      <c r="DE3" s="675"/>
      <c r="DF3" s="675"/>
      <c r="DG3" s="675"/>
      <c r="DH3" s="675"/>
      <c r="DI3" s="675"/>
      <c r="DJ3" s="675"/>
      <c r="DK3" s="675"/>
      <c r="DL3" s="675"/>
      <c r="DM3" s="675"/>
      <c r="DN3" s="675"/>
      <c r="DO3" s="675"/>
      <c r="DP3" s="675"/>
      <c r="DQ3" s="675"/>
      <c r="DR3" s="675"/>
      <c r="DS3" s="675"/>
      <c r="DT3" s="675"/>
      <c r="DU3" s="675"/>
      <c r="DV3" s="675"/>
      <c r="DW3" s="675"/>
      <c r="DX3" s="675"/>
      <c r="DY3" s="675"/>
      <c r="DZ3" s="675"/>
      <c r="EA3" s="675"/>
      <c r="EB3" s="675"/>
      <c r="EC3" s="676"/>
    </row>
    <row r="4" spans="2:143" ht="11.25" customHeight="1">
      <c r="B4" s="674" t="s">
        <v>1</v>
      </c>
      <c r="C4" s="675"/>
      <c r="D4" s="675"/>
      <c r="E4" s="675"/>
      <c r="F4" s="675"/>
      <c r="G4" s="675"/>
      <c r="H4" s="675"/>
      <c r="I4" s="675"/>
      <c r="J4" s="675"/>
      <c r="K4" s="675"/>
      <c r="L4" s="675"/>
      <c r="M4" s="675"/>
      <c r="N4" s="675"/>
      <c r="O4" s="675"/>
      <c r="P4" s="675"/>
      <c r="Q4" s="676"/>
      <c r="R4" s="674" t="s">
        <v>209</v>
      </c>
      <c r="S4" s="675"/>
      <c r="T4" s="675"/>
      <c r="U4" s="675"/>
      <c r="V4" s="675"/>
      <c r="W4" s="675"/>
      <c r="X4" s="675"/>
      <c r="Y4" s="676"/>
      <c r="Z4" s="674" t="s">
        <v>210</v>
      </c>
      <c r="AA4" s="675"/>
      <c r="AB4" s="675"/>
      <c r="AC4" s="676"/>
      <c r="AD4" s="674" t="s">
        <v>211</v>
      </c>
      <c r="AE4" s="675"/>
      <c r="AF4" s="675"/>
      <c r="AG4" s="675"/>
      <c r="AH4" s="675"/>
      <c r="AI4" s="675"/>
      <c r="AJ4" s="675"/>
      <c r="AK4" s="676"/>
      <c r="AL4" s="674" t="s">
        <v>210</v>
      </c>
      <c r="AM4" s="675"/>
      <c r="AN4" s="675"/>
      <c r="AO4" s="676"/>
      <c r="AP4" s="721" t="s">
        <v>212</v>
      </c>
      <c r="AQ4" s="721"/>
      <c r="AR4" s="721"/>
      <c r="AS4" s="721"/>
      <c r="AT4" s="721"/>
      <c r="AU4" s="721"/>
      <c r="AV4" s="721"/>
      <c r="AW4" s="721"/>
      <c r="AX4" s="721"/>
      <c r="AY4" s="721"/>
      <c r="AZ4" s="721"/>
      <c r="BA4" s="721"/>
      <c r="BB4" s="721"/>
      <c r="BC4" s="721"/>
      <c r="BD4" s="721"/>
      <c r="BE4" s="721"/>
      <c r="BF4" s="721"/>
      <c r="BG4" s="721" t="s">
        <v>213</v>
      </c>
      <c r="BH4" s="721"/>
      <c r="BI4" s="721"/>
      <c r="BJ4" s="721"/>
      <c r="BK4" s="721"/>
      <c r="BL4" s="721"/>
      <c r="BM4" s="721"/>
      <c r="BN4" s="721"/>
      <c r="BO4" s="721" t="s">
        <v>210</v>
      </c>
      <c r="BP4" s="721"/>
      <c r="BQ4" s="721"/>
      <c r="BR4" s="721"/>
      <c r="BS4" s="721" t="s">
        <v>214</v>
      </c>
      <c r="BT4" s="721"/>
      <c r="BU4" s="721"/>
      <c r="BV4" s="721"/>
      <c r="BW4" s="721"/>
      <c r="BX4" s="721"/>
      <c r="BY4" s="721"/>
      <c r="BZ4" s="721"/>
      <c r="CA4" s="721"/>
      <c r="CB4" s="721"/>
      <c r="CD4" s="674" t="s">
        <v>215</v>
      </c>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c r="DF4" s="675"/>
      <c r="DG4" s="675"/>
      <c r="DH4" s="675"/>
      <c r="DI4" s="675"/>
      <c r="DJ4" s="675"/>
      <c r="DK4" s="675"/>
      <c r="DL4" s="675"/>
      <c r="DM4" s="675"/>
      <c r="DN4" s="675"/>
      <c r="DO4" s="675"/>
      <c r="DP4" s="675"/>
      <c r="DQ4" s="675"/>
      <c r="DR4" s="675"/>
      <c r="DS4" s="675"/>
      <c r="DT4" s="675"/>
      <c r="DU4" s="675"/>
      <c r="DV4" s="675"/>
      <c r="DW4" s="675"/>
      <c r="DX4" s="675"/>
      <c r="DY4" s="675"/>
      <c r="DZ4" s="675"/>
      <c r="EA4" s="675"/>
      <c r="EB4" s="675"/>
      <c r="EC4" s="676"/>
    </row>
    <row r="5" spans="2:143" ht="11.25" customHeight="1">
      <c r="B5" s="680" t="s">
        <v>216</v>
      </c>
      <c r="C5" s="681"/>
      <c r="D5" s="681"/>
      <c r="E5" s="681"/>
      <c r="F5" s="681"/>
      <c r="G5" s="681"/>
      <c r="H5" s="681"/>
      <c r="I5" s="681"/>
      <c r="J5" s="681"/>
      <c r="K5" s="681"/>
      <c r="L5" s="681"/>
      <c r="M5" s="681"/>
      <c r="N5" s="681"/>
      <c r="O5" s="681"/>
      <c r="P5" s="681"/>
      <c r="Q5" s="682"/>
      <c r="R5" s="677">
        <v>9794326</v>
      </c>
      <c r="S5" s="678"/>
      <c r="T5" s="678"/>
      <c r="U5" s="678"/>
      <c r="V5" s="678"/>
      <c r="W5" s="678"/>
      <c r="X5" s="678"/>
      <c r="Y5" s="703"/>
      <c r="Z5" s="716">
        <v>52.2</v>
      </c>
      <c r="AA5" s="716"/>
      <c r="AB5" s="716"/>
      <c r="AC5" s="716"/>
      <c r="AD5" s="717">
        <v>9794326</v>
      </c>
      <c r="AE5" s="717"/>
      <c r="AF5" s="717"/>
      <c r="AG5" s="717"/>
      <c r="AH5" s="717"/>
      <c r="AI5" s="717"/>
      <c r="AJ5" s="717"/>
      <c r="AK5" s="717"/>
      <c r="AL5" s="704">
        <v>86.3</v>
      </c>
      <c r="AM5" s="686"/>
      <c r="AN5" s="686"/>
      <c r="AO5" s="705"/>
      <c r="AP5" s="680" t="s">
        <v>217</v>
      </c>
      <c r="AQ5" s="681"/>
      <c r="AR5" s="681"/>
      <c r="AS5" s="681"/>
      <c r="AT5" s="681"/>
      <c r="AU5" s="681"/>
      <c r="AV5" s="681"/>
      <c r="AW5" s="681"/>
      <c r="AX5" s="681"/>
      <c r="AY5" s="681"/>
      <c r="AZ5" s="681"/>
      <c r="BA5" s="681"/>
      <c r="BB5" s="681"/>
      <c r="BC5" s="681"/>
      <c r="BD5" s="681"/>
      <c r="BE5" s="681"/>
      <c r="BF5" s="682"/>
      <c r="BG5" s="622">
        <v>9794326</v>
      </c>
      <c r="BH5" s="623"/>
      <c r="BI5" s="623"/>
      <c r="BJ5" s="623"/>
      <c r="BK5" s="623"/>
      <c r="BL5" s="623"/>
      <c r="BM5" s="623"/>
      <c r="BN5" s="624"/>
      <c r="BO5" s="660">
        <v>100</v>
      </c>
      <c r="BP5" s="660"/>
      <c r="BQ5" s="660"/>
      <c r="BR5" s="660"/>
      <c r="BS5" s="661">
        <v>149234</v>
      </c>
      <c r="BT5" s="661"/>
      <c r="BU5" s="661"/>
      <c r="BV5" s="661"/>
      <c r="BW5" s="661"/>
      <c r="BX5" s="661"/>
      <c r="BY5" s="661"/>
      <c r="BZ5" s="661"/>
      <c r="CA5" s="661"/>
      <c r="CB5" s="701"/>
      <c r="CD5" s="674" t="s">
        <v>212</v>
      </c>
      <c r="CE5" s="675"/>
      <c r="CF5" s="675"/>
      <c r="CG5" s="675"/>
      <c r="CH5" s="675"/>
      <c r="CI5" s="675"/>
      <c r="CJ5" s="675"/>
      <c r="CK5" s="675"/>
      <c r="CL5" s="675"/>
      <c r="CM5" s="675"/>
      <c r="CN5" s="675"/>
      <c r="CO5" s="675"/>
      <c r="CP5" s="675"/>
      <c r="CQ5" s="676"/>
      <c r="CR5" s="674" t="s">
        <v>218</v>
      </c>
      <c r="CS5" s="675"/>
      <c r="CT5" s="675"/>
      <c r="CU5" s="675"/>
      <c r="CV5" s="675"/>
      <c r="CW5" s="675"/>
      <c r="CX5" s="675"/>
      <c r="CY5" s="676"/>
      <c r="CZ5" s="674" t="s">
        <v>210</v>
      </c>
      <c r="DA5" s="675"/>
      <c r="DB5" s="675"/>
      <c r="DC5" s="676"/>
      <c r="DD5" s="674" t="s">
        <v>219</v>
      </c>
      <c r="DE5" s="675"/>
      <c r="DF5" s="675"/>
      <c r="DG5" s="675"/>
      <c r="DH5" s="675"/>
      <c r="DI5" s="675"/>
      <c r="DJ5" s="675"/>
      <c r="DK5" s="675"/>
      <c r="DL5" s="675"/>
      <c r="DM5" s="675"/>
      <c r="DN5" s="675"/>
      <c r="DO5" s="675"/>
      <c r="DP5" s="676"/>
      <c r="DQ5" s="674" t="s">
        <v>220</v>
      </c>
      <c r="DR5" s="675"/>
      <c r="DS5" s="675"/>
      <c r="DT5" s="675"/>
      <c r="DU5" s="675"/>
      <c r="DV5" s="675"/>
      <c r="DW5" s="675"/>
      <c r="DX5" s="675"/>
      <c r="DY5" s="675"/>
      <c r="DZ5" s="675"/>
      <c r="EA5" s="675"/>
      <c r="EB5" s="675"/>
      <c r="EC5" s="676"/>
    </row>
    <row r="6" spans="2:143" ht="11.25" customHeight="1">
      <c r="B6" s="619" t="s">
        <v>221</v>
      </c>
      <c r="C6" s="620"/>
      <c r="D6" s="620"/>
      <c r="E6" s="620"/>
      <c r="F6" s="620"/>
      <c r="G6" s="620"/>
      <c r="H6" s="620"/>
      <c r="I6" s="620"/>
      <c r="J6" s="620"/>
      <c r="K6" s="620"/>
      <c r="L6" s="620"/>
      <c r="M6" s="620"/>
      <c r="N6" s="620"/>
      <c r="O6" s="620"/>
      <c r="P6" s="620"/>
      <c r="Q6" s="621"/>
      <c r="R6" s="622">
        <v>229229</v>
      </c>
      <c r="S6" s="623"/>
      <c r="T6" s="623"/>
      <c r="U6" s="623"/>
      <c r="V6" s="623"/>
      <c r="W6" s="623"/>
      <c r="X6" s="623"/>
      <c r="Y6" s="624"/>
      <c r="Z6" s="660">
        <v>1.2</v>
      </c>
      <c r="AA6" s="660"/>
      <c r="AB6" s="660"/>
      <c r="AC6" s="660"/>
      <c r="AD6" s="661">
        <v>229229</v>
      </c>
      <c r="AE6" s="661"/>
      <c r="AF6" s="661"/>
      <c r="AG6" s="661"/>
      <c r="AH6" s="661"/>
      <c r="AI6" s="661"/>
      <c r="AJ6" s="661"/>
      <c r="AK6" s="661"/>
      <c r="AL6" s="625">
        <v>2</v>
      </c>
      <c r="AM6" s="626"/>
      <c r="AN6" s="626"/>
      <c r="AO6" s="662"/>
      <c r="AP6" s="619" t="s">
        <v>222</v>
      </c>
      <c r="AQ6" s="620"/>
      <c r="AR6" s="620"/>
      <c r="AS6" s="620"/>
      <c r="AT6" s="620"/>
      <c r="AU6" s="620"/>
      <c r="AV6" s="620"/>
      <c r="AW6" s="620"/>
      <c r="AX6" s="620"/>
      <c r="AY6" s="620"/>
      <c r="AZ6" s="620"/>
      <c r="BA6" s="620"/>
      <c r="BB6" s="620"/>
      <c r="BC6" s="620"/>
      <c r="BD6" s="620"/>
      <c r="BE6" s="620"/>
      <c r="BF6" s="621"/>
      <c r="BG6" s="622">
        <v>9794326</v>
      </c>
      <c r="BH6" s="623"/>
      <c r="BI6" s="623"/>
      <c r="BJ6" s="623"/>
      <c r="BK6" s="623"/>
      <c r="BL6" s="623"/>
      <c r="BM6" s="623"/>
      <c r="BN6" s="624"/>
      <c r="BO6" s="660">
        <v>100</v>
      </c>
      <c r="BP6" s="660"/>
      <c r="BQ6" s="660"/>
      <c r="BR6" s="660"/>
      <c r="BS6" s="661">
        <v>149234</v>
      </c>
      <c r="BT6" s="661"/>
      <c r="BU6" s="661"/>
      <c r="BV6" s="661"/>
      <c r="BW6" s="661"/>
      <c r="BX6" s="661"/>
      <c r="BY6" s="661"/>
      <c r="BZ6" s="661"/>
      <c r="CA6" s="661"/>
      <c r="CB6" s="701"/>
      <c r="CD6" s="680" t="s">
        <v>223</v>
      </c>
      <c r="CE6" s="681"/>
      <c r="CF6" s="681"/>
      <c r="CG6" s="681"/>
      <c r="CH6" s="681"/>
      <c r="CI6" s="681"/>
      <c r="CJ6" s="681"/>
      <c r="CK6" s="681"/>
      <c r="CL6" s="681"/>
      <c r="CM6" s="681"/>
      <c r="CN6" s="681"/>
      <c r="CO6" s="681"/>
      <c r="CP6" s="681"/>
      <c r="CQ6" s="682"/>
      <c r="CR6" s="622">
        <v>150841</v>
      </c>
      <c r="CS6" s="623"/>
      <c r="CT6" s="623"/>
      <c r="CU6" s="623"/>
      <c r="CV6" s="623"/>
      <c r="CW6" s="623"/>
      <c r="CX6" s="623"/>
      <c r="CY6" s="624"/>
      <c r="CZ6" s="704">
        <v>0.9</v>
      </c>
      <c r="DA6" s="686"/>
      <c r="DB6" s="686"/>
      <c r="DC6" s="706"/>
      <c r="DD6" s="628" t="s">
        <v>121</v>
      </c>
      <c r="DE6" s="623"/>
      <c r="DF6" s="623"/>
      <c r="DG6" s="623"/>
      <c r="DH6" s="623"/>
      <c r="DI6" s="623"/>
      <c r="DJ6" s="623"/>
      <c r="DK6" s="623"/>
      <c r="DL6" s="623"/>
      <c r="DM6" s="623"/>
      <c r="DN6" s="623"/>
      <c r="DO6" s="623"/>
      <c r="DP6" s="624"/>
      <c r="DQ6" s="628">
        <v>150243</v>
      </c>
      <c r="DR6" s="623"/>
      <c r="DS6" s="623"/>
      <c r="DT6" s="623"/>
      <c r="DU6" s="623"/>
      <c r="DV6" s="623"/>
      <c r="DW6" s="623"/>
      <c r="DX6" s="623"/>
      <c r="DY6" s="623"/>
      <c r="DZ6" s="623"/>
      <c r="EA6" s="623"/>
      <c r="EB6" s="623"/>
      <c r="EC6" s="659"/>
    </row>
    <row r="7" spans="2:143" ht="11.25" customHeight="1">
      <c r="B7" s="619" t="s">
        <v>224</v>
      </c>
      <c r="C7" s="620"/>
      <c r="D7" s="620"/>
      <c r="E7" s="620"/>
      <c r="F7" s="620"/>
      <c r="G7" s="620"/>
      <c r="H7" s="620"/>
      <c r="I7" s="620"/>
      <c r="J7" s="620"/>
      <c r="K7" s="620"/>
      <c r="L7" s="620"/>
      <c r="M7" s="620"/>
      <c r="N7" s="620"/>
      <c r="O7" s="620"/>
      <c r="P7" s="620"/>
      <c r="Q7" s="621"/>
      <c r="R7" s="622">
        <v>1234</v>
      </c>
      <c r="S7" s="623"/>
      <c r="T7" s="623"/>
      <c r="U7" s="623"/>
      <c r="V7" s="623"/>
      <c r="W7" s="623"/>
      <c r="X7" s="623"/>
      <c r="Y7" s="624"/>
      <c r="Z7" s="660">
        <v>0</v>
      </c>
      <c r="AA7" s="660"/>
      <c r="AB7" s="660"/>
      <c r="AC7" s="660"/>
      <c r="AD7" s="661">
        <v>1234</v>
      </c>
      <c r="AE7" s="661"/>
      <c r="AF7" s="661"/>
      <c r="AG7" s="661"/>
      <c r="AH7" s="661"/>
      <c r="AI7" s="661"/>
      <c r="AJ7" s="661"/>
      <c r="AK7" s="661"/>
      <c r="AL7" s="625">
        <v>0</v>
      </c>
      <c r="AM7" s="626"/>
      <c r="AN7" s="626"/>
      <c r="AO7" s="662"/>
      <c r="AP7" s="619" t="s">
        <v>225</v>
      </c>
      <c r="AQ7" s="620"/>
      <c r="AR7" s="620"/>
      <c r="AS7" s="620"/>
      <c r="AT7" s="620"/>
      <c r="AU7" s="620"/>
      <c r="AV7" s="620"/>
      <c r="AW7" s="620"/>
      <c r="AX7" s="620"/>
      <c r="AY7" s="620"/>
      <c r="AZ7" s="620"/>
      <c r="BA7" s="620"/>
      <c r="BB7" s="620"/>
      <c r="BC7" s="620"/>
      <c r="BD7" s="620"/>
      <c r="BE7" s="620"/>
      <c r="BF7" s="621"/>
      <c r="BG7" s="622">
        <v>2670216</v>
      </c>
      <c r="BH7" s="623"/>
      <c r="BI7" s="623"/>
      <c r="BJ7" s="623"/>
      <c r="BK7" s="623"/>
      <c r="BL7" s="623"/>
      <c r="BM7" s="623"/>
      <c r="BN7" s="624"/>
      <c r="BO7" s="660">
        <v>27.3</v>
      </c>
      <c r="BP7" s="660"/>
      <c r="BQ7" s="660"/>
      <c r="BR7" s="660"/>
      <c r="BS7" s="661">
        <v>149234</v>
      </c>
      <c r="BT7" s="661"/>
      <c r="BU7" s="661"/>
      <c r="BV7" s="661"/>
      <c r="BW7" s="661"/>
      <c r="BX7" s="661"/>
      <c r="BY7" s="661"/>
      <c r="BZ7" s="661"/>
      <c r="CA7" s="661"/>
      <c r="CB7" s="701"/>
      <c r="CD7" s="619" t="s">
        <v>226</v>
      </c>
      <c r="CE7" s="620"/>
      <c r="CF7" s="620"/>
      <c r="CG7" s="620"/>
      <c r="CH7" s="620"/>
      <c r="CI7" s="620"/>
      <c r="CJ7" s="620"/>
      <c r="CK7" s="620"/>
      <c r="CL7" s="620"/>
      <c r="CM7" s="620"/>
      <c r="CN7" s="620"/>
      <c r="CO7" s="620"/>
      <c r="CP7" s="620"/>
      <c r="CQ7" s="621"/>
      <c r="CR7" s="622">
        <v>2171828</v>
      </c>
      <c r="CS7" s="623"/>
      <c r="CT7" s="623"/>
      <c r="CU7" s="623"/>
      <c r="CV7" s="623"/>
      <c r="CW7" s="623"/>
      <c r="CX7" s="623"/>
      <c r="CY7" s="624"/>
      <c r="CZ7" s="660">
        <v>12.5</v>
      </c>
      <c r="DA7" s="660"/>
      <c r="DB7" s="660"/>
      <c r="DC7" s="660"/>
      <c r="DD7" s="628">
        <v>14462</v>
      </c>
      <c r="DE7" s="623"/>
      <c r="DF7" s="623"/>
      <c r="DG7" s="623"/>
      <c r="DH7" s="623"/>
      <c r="DI7" s="623"/>
      <c r="DJ7" s="623"/>
      <c r="DK7" s="623"/>
      <c r="DL7" s="623"/>
      <c r="DM7" s="623"/>
      <c r="DN7" s="623"/>
      <c r="DO7" s="623"/>
      <c r="DP7" s="624"/>
      <c r="DQ7" s="628">
        <v>1899554</v>
      </c>
      <c r="DR7" s="623"/>
      <c r="DS7" s="623"/>
      <c r="DT7" s="623"/>
      <c r="DU7" s="623"/>
      <c r="DV7" s="623"/>
      <c r="DW7" s="623"/>
      <c r="DX7" s="623"/>
      <c r="DY7" s="623"/>
      <c r="DZ7" s="623"/>
      <c r="EA7" s="623"/>
      <c r="EB7" s="623"/>
      <c r="EC7" s="659"/>
    </row>
    <row r="8" spans="2:143" ht="11.25" customHeight="1">
      <c r="B8" s="619" t="s">
        <v>227</v>
      </c>
      <c r="C8" s="620"/>
      <c r="D8" s="620"/>
      <c r="E8" s="620"/>
      <c r="F8" s="620"/>
      <c r="G8" s="620"/>
      <c r="H8" s="620"/>
      <c r="I8" s="620"/>
      <c r="J8" s="620"/>
      <c r="K8" s="620"/>
      <c r="L8" s="620"/>
      <c r="M8" s="620"/>
      <c r="N8" s="620"/>
      <c r="O8" s="620"/>
      <c r="P8" s="620"/>
      <c r="Q8" s="621"/>
      <c r="R8" s="622">
        <v>25420</v>
      </c>
      <c r="S8" s="623"/>
      <c r="T8" s="623"/>
      <c r="U8" s="623"/>
      <c r="V8" s="623"/>
      <c r="W8" s="623"/>
      <c r="X8" s="623"/>
      <c r="Y8" s="624"/>
      <c r="Z8" s="660">
        <v>0.1</v>
      </c>
      <c r="AA8" s="660"/>
      <c r="AB8" s="660"/>
      <c r="AC8" s="660"/>
      <c r="AD8" s="661">
        <v>25420</v>
      </c>
      <c r="AE8" s="661"/>
      <c r="AF8" s="661"/>
      <c r="AG8" s="661"/>
      <c r="AH8" s="661"/>
      <c r="AI8" s="661"/>
      <c r="AJ8" s="661"/>
      <c r="AK8" s="661"/>
      <c r="AL8" s="625">
        <v>0.2</v>
      </c>
      <c r="AM8" s="626"/>
      <c r="AN8" s="626"/>
      <c r="AO8" s="662"/>
      <c r="AP8" s="619" t="s">
        <v>228</v>
      </c>
      <c r="AQ8" s="620"/>
      <c r="AR8" s="620"/>
      <c r="AS8" s="620"/>
      <c r="AT8" s="620"/>
      <c r="AU8" s="620"/>
      <c r="AV8" s="620"/>
      <c r="AW8" s="620"/>
      <c r="AX8" s="620"/>
      <c r="AY8" s="620"/>
      <c r="AZ8" s="620"/>
      <c r="BA8" s="620"/>
      <c r="BB8" s="620"/>
      <c r="BC8" s="620"/>
      <c r="BD8" s="620"/>
      <c r="BE8" s="620"/>
      <c r="BF8" s="621"/>
      <c r="BG8" s="622">
        <v>67120</v>
      </c>
      <c r="BH8" s="623"/>
      <c r="BI8" s="623"/>
      <c r="BJ8" s="623"/>
      <c r="BK8" s="623"/>
      <c r="BL8" s="623"/>
      <c r="BM8" s="623"/>
      <c r="BN8" s="624"/>
      <c r="BO8" s="660">
        <v>0.7</v>
      </c>
      <c r="BP8" s="660"/>
      <c r="BQ8" s="660"/>
      <c r="BR8" s="660"/>
      <c r="BS8" s="661" t="s">
        <v>121</v>
      </c>
      <c r="BT8" s="661"/>
      <c r="BU8" s="661"/>
      <c r="BV8" s="661"/>
      <c r="BW8" s="661"/>
      <c r="BX8" s="661"/>
      <c r="BY8" s="661"/>
      <c r="BZ8" s="661"/>
      <c r="CA8" s="661"/>
      <c r="CB8" s="701"/>
      <c r="CD8" s="619" t="s">
        <v>229</v>
      </c>
      <c r="CE8" s="620"/>
      <c r="CF8" s="620"/>
      <c r="CG8" s="620"/>
      <c r="CH8" s="620"/>
      <c r="CI8" s="620"/>
      <c r="CJ8" s="620"/>
      <c r="CK8" s="620"/>
      <c r="CL8" s="620"/>
      <c r="CM8" s="620"/>
      <c r="CN8" s="620"/>
      <c r="CO8" s="620"/>
      <c r="CP8" s="620"/>
      <c r="CQ8" s="621"/>
      <c r="CR8" s="622">
        <v>5910078</v>
      </c>
      <c r="CS8" s="623"/>
      <c r="CT8" s="623"/>
      <c r="CU8" s="623"/>
      <c r="CV8" s="623"/>
      <c r="CW8" s="623"/>
      <c r="CX8" s="623"/>
      <c r="CY8" s="624"/>
      <c r="CZ8" s="660">
        <v>34.1</v>
      </c>
      <c r="DA8" s="660"/>
      <c r="DB8" s="660"/>
      <c r="DC8" s="660"/>
      <c r="DD8" s="628">
        <v>85572</v>
      </c>
      <c r="DE8" s="623"/>
      <c r="DF8" s="623"/>
      <c r="DG8" s="623"/>
      <c r="DH8" s="623"/>
      <c r="DI8" s="623"/>
      <c r="DJ8" s="623"/>
      <c r="DK8" s="623"/>
      <c r="DL8" s="623"/>
      <c r="DM8" s="623"/>
      <c r="DN8" s="623"/>
      <c r="DO8" s="623"/>
      <c r="DP8" s="624"/>
      <c r="DQ8" s="628">
        <v>2978412</v>
      </c>
      <c r="DR8" s="623"/>
      <c r="DS8" s="623"/>
      <c r="DT8" s="623"/>
      <c r="DU8" s="623"/>
      <c r="DV8" s="623"/>
      <c r="DW8" s="623"/>
      <c r="DX8" s="623"/>
      <c r="DY8" s="623"/>
      <c r="DZ8" s="623"/>
      <c r="EA8" s="623"/>
      <c r="EB8" s="623"/>
      <c r="EC8" s="659"/>
    </row>
    <row r="9" spans="2:143" ht="11.25" customHeight="1">
      <c r="B9" s="619" t="s">
        <v>230</v>
      </c>
      <c r="C9" s="620"/>
      <c r="D9" s="620"/>
      <c r="E9" s="620"/>
      <c r="F9" s="620"/>
      <c r="G9" s="620"/>
      <c r="H9" s="620"/>
      <c r="I9" s="620"/>
      <c r="J9" s="620"/>
      <c r="K9" s="620"/>
      <c r="L9" s="620"/>
      <c r="M9" s="620"/>
      <c r="N9" s="620"/>
      <c r="O9" s="620"/>
      <c r="P9" s="620"/>
      <c r="Q9" s="621"/>
      <c r="R9" s="622">
        <v>31441</v>
      </c>
      <c r="S9" s="623"/>
      <c r="T9" s="623"/>
      <c r="U9" s="623"/>
      <c r="V9" s="623"/>
      <c r="W9" s="623"/>
      <c r="X9" s="623"/>
      <c r="Y9" s="624"/>
      <c r="Z9" s="660">
        <v>0.2</v>
      </c>
      <c r="AA9" s="660"/>
      <c r="AB9" s="660"/>
      <c r="AC9" s="660"/>
      <c r="AD9" s="661">
        <v>31441</v>
      </c>
      <c r="AE9" s="661"/>
      <c r="AF9" s="661"/>
      <c r="AG9" s="661"/>
      <c r="AH9" s="661"/>
      <c r="AI9" s="661"/>
      <c r="AJ9" s="661"/>
      <c r="AK9" s="661"/>
      <c r="AL9" s="625">
        <v>0.3</v>
      </c>
      <c r="AM9" s="626"/>
      <c r="AN9" s="626"/>
      <c r="AO9" s="662"/>
      <c r="AP9" s="619" t="s">
        <v>231</v>
      </c>
      <c r="AQ9" s="620"/>
      <c r="AR9" s="620"/>
      <c r="AS9" s="620"/>
      <c r="AT9" s="620"/>
      <c r="AU9" s="620"/>
      <c r="AV9" s="620"/>
      <c r="AW9" s="620"/>
      <c r="AX9" s="620"/>
      <c r="AY9" s="620"/>
      <c r="AZ9" s="620"/>
      <c r="BA9" s="620"/>
      <c r="BB9" s="620"/>
      <c r="BC9" s="620"/>
      <c r="BD9" s="620"/>
      <c r="BE9" s="620"/>
      <c r="BF9" s="621"/>
      <c r="BG9" s="622">
        <v>1919933</v>
      </c>
      <c r="BH9" s="623"/>
      <c r="BI9" s="623"/>
      <c r="BJ9" s="623"/>
      <c r="BK9" s="623"/>
      <c r="BL9" s="623"/>
      <c r="BM9" s="623"/>
      <c r="BN9" s="624"/>
      <c r="BO9" s="660">
        <v>19.600000000000001</v>
      </c>
      <c r="BP9" s="660"/>
      <c r="BQ9" s="660"/>
      <c r="BR9" s="660"/>
      <c r="BS9" s="661" t="s">
        <v>121</v>
      </c>
      <c r="BT9" s="661"/>
      <c r="BU9" s="661"/>
      <c r="BV9" s="661"/>
      <c r="BW9" s="661"/>
      <c r="BX9" s="661"/>
      <c r="BY9" s="661"/>
      <c r="BZ9" s="661"/>
      <c r="CA9" s="661"/>
      <c r="CB9" s="701"/>
      <c r="CD9" s="619" t="s">
        <v>232</v>
      </c>
      <c r="CE9" s="620"/>
      <c r="CF9" s="620"/>
      <c r="CG9" s="620"/>
      <c r="CH9" s="620"/>
      <c r="CI9" s="620"/>
      <c r="CJ9" s="620"/>
      <c r="CK9" s="620"/>
      <c r="CL9" s="620"/>
      <c r="CM9" s="620"/>
      <c r="CN9" s="620"/>
      <c r="CO9" s="620"/>
      <c r="CP9" s="620"/>
      <c r="CQ9" s="621"/>
      <c r="CR9" s="622">
        <v>1794260</v>
      </c>
      <c r="CS9" s="623"/>
      <c r="CT9" s="623"/>
      <c r="CU9" s="623"/>
      <c r="CV9" s="623"/>
      <c r="CW9" s="623"/>
      <c r="CX9" s="623"/>
      <c r="CY9" s="624"/>
      <c r="CZ9" s="660">
        <v>10.4</v>
      </c>
      <c r="DA9" s="660"/>
      <c r="DB9" s="660"/>
      <c r="DC9" s="660"/>
      <c r="DD9" s="628">
        <v>52148</v>
      </c>
      <c r="DE9" s="623"/>
      <c r="DF9" s="623"/>
      <c r="DG9" s="623"/>
      <c r="DH9" s="623"/>
      <c r="DI9" s="623"/>
      <c r="DJ9" s="623"/>
      <c r="DK9" s="623"/>
      <c r="DL9" s="623"/>
      <c r="DM9" s="623"/>
      <c r="DN9" s="623"/>
      <c r="DO9" s="623"/>
      <c r="DP9" s="624"/>
      <c r="DQ9" s="628">
        <v>1529175</v>
      </c>
      <c r="DR9" s="623"/>
      <c r="DS9" s="623"/>
      <c r="DT9" s="623"/>
      <c r="DU9" s="623"/>
      <c r="DV9" s="623"/>
      <c r="DW9" s="623"/>
      <c r="DX9" s="623"/>
      <c r="DY9" s="623"/>
      <c r="DZ9" s="623"/>
      <c r="EA9" s="623"/>
      <c r="EB9" s="623"/>
      <c r="EC9" s="659"/>
    </row>
    <row r="10" spans="2:143" ht="11.25" customHeight="1">
      <c r="B10" s="619" t="s">
        <v>233</v>
      </c>
      <c r="C10" s="620"/>
      <c r="D10" s="620"/>
      <c r="E10" s="620"/>
      <c r="F10" s="620"/>
      <c r="G10" s="620"/>
      <c r="H10" s="620"/>
      <c r="I10" s="620"/>
      <c r="J10" s="620"/>
      <c r="K10" s="620"/>
      <c r="L10" s="620"/>
      <c r="M10" s="620"/>
      <c r="N10" s="620"/>
      <c r="O10" s="620"/>
      <c r="P10" s="620"/>
      <c r="Q10" s="621"/>
      <c r="R10" s="622" t="s">
        <v>121</v>
      </c>
      <c r="S10" s="623"/>
      <c r="T10" s="623"/>
      <c r="U10" s="623"/>
      <c r="V10" s="623"/>
      <c r="W10" s="623"/>
      <c r="X10" s="623"/>
      <c r="Y10" s="624"/>
      <c r="Z10" s="660" t="s">
        <v>121</v>
      </c>
      <c r="AA10" s="660"/>
      <c r="AB10" s="660"/>
      <c r="AC10" s="660"/>
      <c r="AD10" s="661" t="s">
        <v>121</v>
      </c>
      <c r="AE10" s="661"/>
      <c r="AF10" s="661"/>
      <c r="AG10" s="661"/>
      <c r="AH10" s="661"/>
      <c r="AI10" s="661"/>
      <c r="AJ10" s="661"/>
      <c r="AK10" s="661"/>
      <c r="AL10" s="625" t="s">
        <v>121</v>
      </c>
      <c r="AM10" s="626"/>
      <c r="AN10" s="626"/>
      <c r="AO10" s="662"/>
      <c r="AP10" s="619" t="s">
        <v>234</v>
      </c>
      <c r="AQ10" s="620"/>
      <c r="AR10" s="620"/>
      <c r="AS10" s="620"/>
      <c r="AT10" s="620"/>
      <c r="AU10" s="620"/>
      <c r="AV10" s="620"/>
      <c r="AW10" s="620"/>
      <c r="AX10" s="620"/>
      <c r="AY10" s="620"/>
      <c r="AZ10" s="620"/>
      <c r="BA10" s="620"/>
      <c r="BB10" s="620"/>
      <c r="BC10" s="620"/>
      <c r="BD10" s="620"/>
      <c r="BE10" s="620"/>
      <c r="BF10" s="621"/>
      <c r="BG10" s="622">
        <v>160585</v>
      </c>
      <c r="BH10" s="623"/>
      <c r="BI10" s="623"/>
      <c r="BJ10" s="623"/>
      <c r="BK10" s="623"/>
      <c r="BL10" s="623"/>
      <c r="BM10" s="623"/>
      <c r="BN10" s="624"/>
      <c r="BO10" s="660">
        <v>1.6</v>
      </c>
      <c r="BP10" s="660"/>
      <c r="BQ10" s="660"/>
      <c r="BR10" s="660"/>
      <c r="BS10" s="661" t="s">
        <v>121</v>
      </c>
      <c r="BT10" s="661"/>
      <c r="BU10" s="661"/>
      <c r="BV10" s="661"/>
      <c r="BW10" s="661"/>
      <c r="BX10" s="661"/>
      <c r="BY10" s="661"/>
      <c r="BZ10" s="661"/>
      <c r="CA10" s="661"/>
      <c r="CB10" s="701"/>
      <c r="CD10" s="619" t="s">
        <v>235</v>
      </c>
      <c r="CE10" s="620"/>
      <c r="CF10" s="620"/>
      <c r="CG10" s="620"/>
      <c r="CH10" s="620"/>
      <c r="CI10" s="620"/>
      <c r="CJ10" s="620"/>
      <c r="CK10" s="620"/>
      <c r="CL10" s="620"/>
      <c r="CM10" s="620"/>
      <c r="CN10" s="620"/>
      <c r="CO10" s="620"/>
      <c r="CP10" s="620"/>
      <c r="CQ10" s="621"/>
      <c r="CR10" s="622" t="s">
        <v>121</v>
      </c>
      <c r="CS10" s="623"/>
      <c r="CT10" s="623"/>
      <c r="CU10" s="623"/>
      <c r="CV10" s="623"/>
      <c r="CW10" s="623"/>
      <c r="CX10" s="623"/>
      <c r="CY10" s="624"/>
      <c r="CZ10" s="660" t="s">
        <v>121</v>
      </c>
      <c r="DA10" s="660"/>
      <c r="DB10" s="660"/>
      <c r="DC10" s="660"/>
      <c r="DD10" s="628" t="s">
        <v>121</v>
      </c>
      <c r="DE10" s="623"/>
      <c r="DF10" s="623"/>
      <c r="DG10" s="623"/>
      <c r="DH10" s="623"/>
      <c r="DI10" s="623"/>
      <c r="DJ10" s="623"/>
      <c r="DK10" s="623"/>
      <c r="DL10" s="623"/>
      <c r="DM10" s="623"/>
      <c r="DN10" s="623"/>
      <c r="DO10" s="623"/>
      <c r="DP10" s="624"/>
      <c r="DQ10" s="628" t="s">
        <v>121</v>
      </c>
      <c r="DR10" s="623"/>
      <c r="DS10" s="623"/>
      <c r="DT10" s="623"/>
      <c r="DU10" s="623"/>
      <c r="DV10" s="623"/>
      <c r="DW10" s="623"/>
      <c r="DX10" s="623"/>
      <c r="DY10" s="623"/>
      <c r="DZ10" s="623"/>
      <c r="EA10" s="623"/>
      <c r="EB10" s="623"/>
      <c r="EC10" s="659"/>
    </row>
    <row r="11" spans="2:143" ht="11.25" customHeight="1">
      <c r="B11" s="619" t="s">
        <v>236</v>
      </c>
      <c r="C11" s="620"/>
      <c r="D11" s="620"/>
      <c r="E11" s="620"/>
      <c r="F11" s="620"/>
      <c r="G11" s="620"/>
      <c r="H11" s="620"/>
      <c r="I11" s="620"/>
      <c r="J11" s="620"/>
      <c r="K11" s="620"/>
      <c r="L11" s="620"/>
      <c r="M11" s="620"/>
      <c r="N11" s="620"/>
      <c r="O11" s="620"/>
      <c r="P11" s="620"/>
      <c r="Q11" s="621"/>
      <c r="R11" s="622">
        <v>1019623</v>
      </c>
      <c r="S11" s="623"/>
      <c r="T11" s="623"/>
      <c r="U11" s="623"/>
      <c r="V11" s="623"/>
      <c r="W11" s="623"/>
      <c r="X11" s="623"/>
      <c r="Y11" s="624"/>
      <c r="Z11" s="625">
        <v>5.4</v>
      </c>
      <c r="AA11" s="626"/>
      <c r="AB11" s="626"/>
      <c r="AC11" s="627"/>
      <c r="AD11" s="628">
        <v>1019623</v>
      </c>
      <c r="AE11" s="623"/>
      <c r="AF11" s="623"/>
      <c r="AG11" s="623"/>
      <c r="AH11" s="623"/>
      <c r="AI11" s="623"/>
      <c r="AJ11" s="623"/>
      <c r="AK11" s="624"/>
      <c r="AL11" s="625">
        <v>9</v>
      </c>
      <c r="AM11" s="626"/>
      <c r="AN11" s="626"/>
      <c r="AO11" s="662"/>
      <c r="AP11" s="619" t="s">
        <v>237</v>
      </c>
      <c r="AQ11" s="620"/>
      <c r="AR11" s="620"/>
      <c r="AS11" s="620"/>
      <c r="AT11" s="620"/>
      <c r="AU11" s="620"/>
      <c r="AV11" s="620"/>
      <c r="AW11" s="620"/>
      <c r="AX11" s="620"/>
      <c r="AY11" s="620"/>
      <c r="AZ11" s="620"/>
      <c r="BA11" s="620"/>
      <c r="BB11" s="620"/>
      <c r="BC11" s="620"/>
      <c r="BD11" s="620"/>
      <c r="BE11" s="620"/>
      <c r="BF11" s="621"/>
      <c r="BG11" s="622">
        <v>522578</v>
      </c>
      <c r="BH11" s="623"/>
      <c r="BI11" s="623"/>
      <c r="BJ11" s="623"/>
      <c r="BK11" s="623"/>
      <c r="BL11" s="623"/>
      <c r="BM11" s="623"/>
      <c r="BN11" s="624"/>
      <c r="BO11" s="660">
        <v>5.3</v>
      </c>
      <c r="BP11" s="660"/>
      <c r="BQ11" s="660"/>
      <c r="BR11" s="660"/>
      <c r="BS11" s="661">
        <v>149234</v>
      </c>
      <c r="BT11" s="661"/>
      <c r="BU11" s="661"/>
      <c r="BV11" s="661"/>
      <c r="BW11" s="661"/>
      <c r="BX11" s="661"/>
      <c r="BY11" s="661"/>
      <c r="BZ11" s="661"/>
      <c r="CA11" s="661"/>
      <c r="CB11" s="701"/>
      <c r="CD11" s="619" t="s">
        <v>238</v>
      </c>
      <c r="CE11" s="620"/>
      <c r="CF11" s="620"/>
      <c r="CG11" s="620"/>
      <c r="CH11" s="620"/>
      <c r="CI11" s="620"/>
      <c r="CJ11" s="620"/>
      <c r="CK11" s="620"/>
      <c r="CL11" s="620"/>
      <c r="CM11" s="620"/>
      <c r="CN11" s="620"/>
      <c r="CO11" s="620"/>
      <c r="CP11" s="620"/>
      <c r="CQ11" s="621"/>
      <c r="CR11" s="622">
        <v>338656</v>
      </c>
      <c r="CS11" s="623"/>
      <c r="CT11" s="623"/>
      <c r="CU11" s="623"/>
      <c r="CV11" s="623"/>
      <c r="CW11" s="623"/>
      <c r="CX11" s="623"/>
      <c r="CY11" s="624"/>
      <c r="CZ11" s="660">
        <v>2</v>
      </c>
      <c r="DA11" s="660"/>
      <c r="DB11" s="660"/>
      <c r="DC11" s="660"/>
      <c r="DD11" s="628">
        <v>67903</v>
      </c>
      <c r="DE11" s="623"/>
      <c r="DF11" s="623"/>
      <c r="DG11" s="623"/>
      <c r="DH11" s="623"/>
      <c r="DI11" s="623"/>
      <c r="DJ11" s="623"/>
      <c r="DK11" s="623"/>
      <c r="DL11" s="623"/>
      <c r="DM11" s="623"/>
      <c r="DN11" s="623"/>
      <c r="DO11" s="623"/>
      <c r="DP11" s="624"/>
      <c r="DQ11" s="628">
        <v>275354</v>
      </c>
      <c r="DR11" s="623"/>
      <c r="DS11" s="623"/>
      <c r="DT11" s="623"/>
      <c r="DU11" s="623"/>
      <c r="DV11" s="623"/>
      <c r="DW11" s="623"/>
      <c r="DX11" s="623"/>
      <c r="DY11" s="623"/>
      <c r="DZ11" s="623"/>
      <c r="EA11" s="623"/>
      <c r="EB11" s="623"/>
      <c r="EC11" s="659"/>
    </row>
    <row r="12" spans="2:143" ht="11.25" customHeight="1">
      <c r="B12" s="619" t="s">
        <v>239</v>
      </c>
      <c r="C12" s="620"/>
      <c r="D12" s="620"/>
      <c r="E12" s="620"/>
      <c r="F12" s="620"/>
      <c r="G12" s="620"/>
      <c r="H12" s="620"/>
      <c r="I12" s="620"/>
      <c r="J12" s="620"/>
      <c r="K12" s="620"/>
      <c r="L12" s="620"/>
      <c r="M12" s="620"/>
      <c r="N12" s="620"/>
      <c r="O12" s="620"/>
      <c r="P12" s="620"/>
      <c r="Q12" s="621"/>
      <c r="R12" s="622" t="s">
        <v>121</v>
      </c>
      <c r="S12" s="623"/>
      <c r="T12" s="623"/>
      <c r="U12" s="623"/>
      <c r="V12" s="623"/>
      <c r="W12" s="623"/>
      <c r="X12" s="623"/>
      <c r="Y12" s="624"/>
      <c r="Z12" s="660" t="s">
        <v>121</v>
      </c>
      <c r="AA12" s="660"/>
      <c r="AB12" s="660"/>
      <c r="AC12" s="660"/>
      <c r="AD12" s="661" t="s">
        <v>121</v>
      </c>
      <c r="AE12" s="661"/>
      <c r="AF12" s="661"/>
      <c r="AG12" s="661"/>
      <c r="AH12" s="661"/>
      <c r="AI12" s="661"/>
      <c r="AJ12" s="661"/>
      <c r="AK12" s="661"/>
      <c r="AL12" s="625" t="s">
        <v>121</v>
      </c>
      <c r="AM12" s="626"/>
      <c r="AN12" s="626"/>
      <c r="AO12" s="662"/>
      <c r="AP12" s="619" t="s">
        <v>240</v>
      </c>
      <c r="AQ12" s="620"/>
      <c r="AR12" s="620"/>
      <c r="AS12" s="620"/>
      <c r="AT12" s="620"/>
      <c r="AU12" s="620"/>
      <c r="AV12" s="620"/>
      <c r="AW12" s="620"/>
      <c r="AX12" s="620"/>
      <c r="AY12" s="620"/>
      <c r="AZ12" s="620"/>
      <c r="BA12" s="620"/>
      <c r="BB12" s="620"/>
      <c r="BC12" s="620"/>
      <c r="BD12" s="620"/>
      <c r="BE12" s="620"/>
      <c r="BF12" s="621"/>
      <c r="BG12" s="622">
        <v>6542042</v>
      </c>
      <c r="BH12" s="623"/>
      <c r="BI12" s="623"/>
      <c r="BJ12" s="623"/>
      <c r="BK12" s="623"/>
      <c r="BL12" s="623"/>
      <c r="BM12" s="623"/>
      <c r="BN12" s="624"/>
      <c r="BO12" s="660">
        <v>66.8</v>
      </c>
      <c r="BP12" s="660"/>
      <c r="BQ12" s="660"/>
      <c r="BR12" s="660"/>
      <c r="BS12" s="661" t="s">
        <v>121</v>
      </c>
      <c r="BT12" s="661"/>
      <c r="BU12" s="661"/>
      <c r="BV12" s="661"/>
      <c r="BW12" s="661"/>
      <c r="BX12" s="661"/>
      <c r="BY12" s="661"/>
      <c r="BZ12" s="661"/>
      <c r="CA12" s="661"/>
      <c r="CB12" s="701"/>
      <c r="CD12" s="619" t="s">
        <v>241</v>
      </c>
      <c r="CE12" s="620"/>
      <c r="CF12" s="620"/>
      <c r="CG12" s="620"/>
      <c r="CH12" s="620"/>
      <c r="CI12" s="620"/>
      <c r="CJ12" s="620"/>
      <c r="CK12" s="620"/>
      <c r="CL12" s="620"/>
      <c r="CM12" s="620"/>
      <c r="CN12" s="620"/>
      <c r="CO12" s="620"/>
      <c r="CP12" s="620"/>
      <c r="CQ12" s="621"/>
      <c r="CR12" s="622">
        <v>178902</v>
      </c>
      <c r="CS12" s="623"/>
      <c r="CT12" s="623"/>
      <c r="CU12" s="623"/>
      <c r="CV12" s="623"/>
      <c r="CW12" s="623"/>
      <c r="CX12" s="623"/>
      <c r="CY12" s="624"/>
      <c r="CZ12" s="660">
        <v>1</v>
      </c>
      <c r="DA12" s="660"/>
      <c r="DB12" s="660"/>
      <c r="DC12" s="660"/>
      <c r="DD12" s="628">
        <v>4221</v>
      </c>
      <c r="DE12" s="623"/>
      <c r="DF12" s="623"/>
      <c r="DG12" s="623"/>
      <c r="DH12" s="623"/>
      <c r="DI12" s="623"/>
      <c r="DJ12" s="623"/>
      <c r="DK12" s="623"/>
      <c r="DL12" s="623"/>
      <c r="DM12" s="623"/>
      <c r="DN12" s="623"/>
      <c r="DO12" s="623"/>
      <c r="DP12" s="624"/>
      <c r="DQ12" s="628">
        <v>107954</v>
      </c>
      <c r="DR12" s="623"/>
      <c r="DS12" s="623"/>
      <c r="DT12" s="623"/>
      <c r="DU12" s="623"/>
      <c r="DV12" s="623"/>
      <c r="DW12" s="623"/>
      <c r="DX12" s="623"/>
      <c r="DY12" s="623"/>
      <c r="DZ12" s="623"/>
      <c r="EA12" s="623"/>
      <c r="EB12" s="623"/>
      <c r="EC12" s="659"/>
    </row>
    <row r="13" spans="2:143" ht="11.25" customHeight="1">
      <c r="B13" s="619" t="s">
        <v>242</v>
      </c>
      <c r="C13" s="620"/>
      <c r="D13" s="620"/>
      <c r="E13" s="620"/>
      <c r="F13" s="620"/>
      <c r="G13" s="620"/>
      <c r="H13" s="620"/>
      <c r="I13" s="620"/>
      <c r="J13" s="620"/>
      <c r="K13" s="620"/>
      <c r="L13" s="620"/>
      <c r="M13" s="620"/>
      <c r="N13" s="620"/>
      <c r="O13" s="620"/>
      <c r="P13" s="620"/>
      <c r="Q13" s="621"/>
      <c r="R13" s="622" t="s">
        <v>121</v>
      </c>
      <c r="S13" s="623"/>
      <c r="T13" s="623"/>
      <c r="U13" s="623"/>
      <c r="V13" s="623"/>
      <c r="W13" s="623"/>
      <c r="X13" s="623"/>
      <c r="Y13" s="624"/>
      <c r="Z13" s="660" t="s">
        <v>121</v>
      </c>
      <c r="AA13" s="660"/>
      <c r="AB13" s="660"/>
      <c r="AC13" s="660"/>
      <c r="AD13" s="661" t="s">
        <v>121</v>
      </c>
      <c r="AE13" s="661"/>
      <c r="AF13" s="661"/>
      <c r="AG13" s="661"/>
      <c r="AH13" s="661"/>
      <c r="AI13" s="661"/>
      <c r="AJ13" s="661"/>
      <c r="AK13" s="661"/>
      <c r="AL13" s="625" t="s">
        <v>121</v>
      </c>
      <c r="AM13" s="626"/>
      <c r="AN13" s="626"/>
      <c r="AO13" s="662"/>
      <c r="AP13" s="619" t="s">
        <v>243</v>
      </c>
      <c r="AQ13" s="620"/>
      <c r="AR13" s="620"/>
      <c r="AS13" s="620"/>
      <c r="AT13" s="620"/>
      <c r="AU13" s="620"/>
      <c r="AV13" s="620"/>
      <c r="AW13" s="620"/>
      <c r="AX13" s="620"/>
      <c r="AY13" s="620"/>
      <c r="AZ13" s="620"/>
      <c r="BA13" s="620"/>
      <c r="BB13" s="620"/>
      <c r="BC13" s="620"/>
      <c r="BD13" s="620"/>
      <c r="BE13" s="620"/>
      <c r="BF13" s="621"/>
      <c r="BG13" s="622">
        <v>6477587</v>
      </c>
      <c r="BH13" s="623"/>
      <c r="BI13" s="623"/>
      <c r="BJ13" s="623"/>
      <c r="BK13" s="623"/>
      <c r="BL13" s="623"/>
      <c r="BM13" s="623"/>
      <c r="BN13" s="624"/>
      <c r="BO13" s="660">
        <v>66.099999999999994</v>
      </c>
      <c r="BP13" s="660"/>
      <c r="BQ13" s="660"/>
      <c r="BR13" s="660"/>
      <c r="BS13" s="661" t="s">
        <v>121</v>
      </c>
      <c r="BT13" s="661"/>
      <c r="BU13" s="661"/>
      <c r="BV13" s="661"/>
      <c r="BW13" s="661"/>
      <c r="BX13" s="661"/>
      <c r="BY13" s="661"/>
      <c r="BZ13" s="661"/>
      <c r="CA13" s="661"/>
      <c r="CB13" s="701"/>
      <c r="CD13" s="619" t="s">
        <v>244</v>
      </c>
      <c r="CE13" s="620"/>
      <c r="CF13" s="620"/>
      <c r="CG13" s="620"/>
      <c r="CH13" s="620"/>
      <c r="CI13" s="620"/>
      <c r="CJ13" s="620"/>
      <c r="CK13" s="620"/>
      <c r="CL13" s="620"/>
      <c r="CM13" s="620"/>
      <c r="CN13" s="620"/>
      <c r="CO13" s="620"/>
      <c r="CP13" s="620"/>
      <c r="CQ13" s="621"/>
      <c r="CR13" s="622">
        <v>1883687</v>
      </c>
      <c r="CS13" s="623"/>
      <c r="CT13" s="623"/>
      <c r="CU13" s="623"/>
      <c r="CV13" s="623"/>
      <c r="CW13" s="623"/>
      <c r="CX13" s="623"/>
      <c r="CY13" s="624"/>
      <c r="CZ13" s="660">
        <v>10.9</v>
      </c>
      <c r="DA13" s="660"/>
      <c r="DB13" s="660"/>
      <c r="DC13" s="660"/>
      <c r="DD13" s="628">
        <v>941161</v>
      </c>
      <c r="DE13" s="623"/>
      <c r="DF13" s="623"/>
      <c r="DG13" s="623"/>
      <c r="DH13" s="623"/>
      <c r="DI13" s="623"/>
      <c r="DJ13" s="623"/>
      <c r="DK13" s="623"/>
      <c r="DL13" s="623"/>
      <c r="DM13" s="623"/>
      <c r="DN13" s="623"/>
      <c r="DO13" s="623"/>
      <c r="DP13" s="624"/>
      <c r="DQ13" s="628">
        <v>1228473</v>
      </c>
      <c r="DR13" s="623"/>
      <c r="DS13" s="623"/>
      <c r="DT13" s="623"/>
      <c r="DU13" s="623"/>
      <c r="DV13" s="623"/>
      <c r="DW13" s="623"/>
      <c r="DX13" s="623"/>
      <c r="DY13" s="623"/>
      <c r="DZ13" s="623"/>
      <c r="EA13" s="623"/>
      <c r="EB13" s="623"/>
      <c r="EC13" s="659"/>
    </row>
    <row r="14" spans="2:143" ht="11.25" customHeight="1">
      <c r="B14" s="619" t="s">
        <v>245</v>
      </c>
      <c r="C14" s="620"/>
      <c r="D14" s="620"/>
      <c r="E14" s="620"/>
      <c r="F14" s="620"/>
      <c r="G14" s="620"/>
      <c r="H14" s="620"/>
      <c r="I14" s="620"/>
      <c r="J14" s="620"/>
      <c r="K14" s="620"/>
      <c r="L14" s="620"/>
      <c r="M14" s="620"/>
      <c r="N14" s="620"/>
      <c r="O14" s="620"/>
      <c r="P14" s="620"/>
      <c r="Q14" s="621"/>
      <c r="R14" s="622">
        <v>1015</v>
      </c>
      <c r="S14" s="623"/>
      <c r="T14" s="623"/>
      <c r="U14" s="623"/>
      <c r="V14" s="623"/>
      <c r="W14" s="623"/>
      <c r="X14" s="623"/>
      <c r="Y14" s="624"/>
      <c r="Z14" s="660">
        <v>0</v>
      </c>
      <c r="AA14" s="660"/>
      <c r="AB14" s="660"/>
      <c r="AC14" s="660"/>
      <c r="AD14" s="661">
        <v>1015</v>
      </c>
      <c r="AE14" s="661"/>
      <c r="AF14" s="661"/>
      <c r="AG14" s="661"/>
      <c r="AH14" s="661"/>
      <c r="AI14" s="661"/>
      <c r="AJ14" s="661"/>
      <c r="AK14" s="661"/>
      <c r="AL14" s="625">
        <v>0</v>
      </c>
      <c r="AM14" s="626"/>
      <c r="AN14" s="626"/>
      <c r="AO14" s="662"/>
      <c r="AP14" s="619" t="s">
        <v>246</v>
      </c>
      <c r="AQ14" s="620"/>
      <c r="AR14" s="620"/>
      <c r="AS14" s="620"/>
      <c r="AT14" s="620"/>
      <c r="AU14" s="620"/>
      <c r="AV14" s="620"/>
      <c r="AW14" s="620"/>
      <c r="AX14" s="620"/>
      <c r="AY14" s="620"/>
      <c r="AZ14" s="620"/>
      <c r="BA14" s="620"/>
      <c r="BB14" s="620"/>
      <c r="BC14" s="620"/>
      <c r="BD14" s="620"/>
      <c r="BE14" s="620"/>
      <c r="BF14" s="621"/>
      <c r="BG14" s="622">
        <v>128685</v>
      </c>
      <c r="BH14" s="623"/>
      <c r="BI14" s="623"/>
      <c r="BJ14" s="623"/>
      <c r="BK14" s="623"/>
      <c r="BL14" s="623"/>
      <c r="BM14" s="623"/>
      <c r="BN14" s="624"/>
      <c r="BO14" s="660">
        <v>1.3</v>
      </c>
      <c r="BP14" s="660"/>
      <c r="BQ14" s="660"/>
      <c r="BR14" s="660"/>
      <c r="BS14" s="661" t="s">
        <v>121</v>
      </c>
      <c r="BT14" s="661"/>
      <c r="BU14" s="661"/>
      <c r="BV14" s="661"/>
      <c r="BW14" s="661"/>
      <c r="BX14" s="661"/>
      <c r="BY14" s="661"/>
      <c r="BZ14" s="661"/>
      <c r="CA14" s="661"/>
      <c r="CB14" s="701"/>
      <c r="CD14" s="619" t="s">
        <v>247</v>
      </c>
      <c r="CE14" s="620"/>
      <c r="CF14" s="620"/>
      <c r="CG14" s="620"/>
      <c r="CH14" s="620"/>
      <c r="CI14" s="620"/>
      <c r="CJ14" s="620"/>
      <c r="CK14" s="620"/>
      <c r="CL14" s="620"/>
      <c r="CM14" s="620"/>
      <c r="CN14" s="620"/>
      <c r="CO14" s="620"/>
      <c r="CP14" s="620"/>
      <c r="CQ14" s="621"/>
      <c r="CR14" s="622">
        <v>614319</v>
      </c>
      <c r="CS14" s="623"/>
      <c r="CT14" s="623"/>
      <c r="CU14" s="623"/>
      <c r="CV14" s="623"/>
      <c r="CW14" s="623"/>
      <c r="CX14" s="623"/>
      <c r="CY14" s="624"/>
      <c r="CZ14" s="660">
        <v>3.5</v>
      </c>
      <c r="DA14" s="660"/>
      <c r="DB14" s="660"/>
      <c r="DC14" s="660"/>
      <c r="DD14" s="628">
        <v>105571</v>
      </c>
      <c r="DE14" s="623"/>
      <c r="DF14" s="623"/>
      <c r="DG14" s="623"/>
      <c r="DH14" s="623"/>
      <c r="DI14" s="623"/>
      <c r="DJ14" s="623"/>
      <c r="DK14" s="623"/>
      <c r="DL14" s="623"/>
      <c r="DM14" s="623"/>
      <c r="DN14" s="623"/>
      <c r="DO14" s="623"/>
      <c r="DP14" s="624"/>
      <c r="DQ14" s="628">
        <v>514321</v>
      </c>
      <c r="DR14" s="623"/>
      <c r="DS14" s="623"/>
      <c r="DT14" s="623"/>
      <c r="DU14" s="623"/>
      <c r="DV14" s="623"/>
      <c r="DW14" s="623"/>
      <c r="DX14" s="623"/>
      <c r="DY14" s="623"/>
      <c r="DZ14" s="623"/>
      <c r="EA14" s="623"/>
      <c r="EB14" s="623"/>
      <c r="EC14" s="659"/>
    </row>
    <row r="15" spans="2:143" ht="11.25" customHeight="1">
      <c r="B15" s="619" t="s">
        <v>248</v>
      </c>
      <c r="C15" s="620"/>
      <c r="D15" s="620"/>
      <c r="E15" s="620"/>
      <c r="F15" s="620"/>
      <c r="G15" s="620"/>
      <c r="H15" s="620"/>
      <c r="I15" s="620"/>
      <c r="J15" s="620"/>
      <c r="K15" s="620"/>
      <c r="L15" s="620"/>
      <c r="M15" s="620"/>
      <c r="N15" s="620"/>
      <c r="O15" s="620"/>
      <c r="P15" s="620"/>
      <c r="Q15" s="621"/>
      <c r="R15" s="622" t="s">
        <v>121</v>
      </c>
      <c r="S15" s="623"/>
      <c r="T15" s="623"/>
      <c r="U15" s="623"/>
      <c r="V15" s="623"/>
      <c r="W15" s="623"/>
      <c r="X15" s="623"/>
      <c r="Y15" s="624"/>
      <c r="Z15" s="660" t="s">
        <v>121</v>
      </c>
      <c r="AA15" s="660"/>
      <c r="AB15" s="660"/>
      <c r="AC15" s="660"/>
      <c r="AD15" s="661" t="s">
        <v>121</v>
      </c>
      <c r="AE15" s="661"/>
      <c r="AF15" s="661"/>
      <c r="AG15" s="661"/>
      <c r="AH15" s="661"/>
      <c r="AI15" s="661"/>
      <c r="AJ15" s="661"/>
      <c r="AK15" s="661"/>
      <c r="AL15" s="625" t="s">
        <v>121</v>
      </c>
      <c r="AM15" s="626"/>
      <c r="AN15" s="626"/>
      <c r="AO15" s="662"/>
      <c r="AP15" s="619" t="s">
        <v>249</v>
      </c>
      <c r="AQ15" s="620"/>
      <c r="AR15" s="620"/>
      <c r="AS15" s="620"/>
      <c r="AT15" s="620"/>
      <c r="AU15" s="620"/>
      <c r="AV15" s="620"/>
      <c r="AW15" s="620"/>
      <c r="AX15" s="620"/>
      <c r="AY15" s="620"/>
      <c r="AZ15" s="620"/>
      <c r="BA15" s="620"/>
      <c r="BB15" s="620"/>
      <c r="BC15" s="620"/>
      <c r="BD15" s="620"/>
      <c r="BE15" s="620"/>
      <c r="BF15" s="621"/>
      <c r="BG15" s="622">
        <v>452837</v>
      </c>
      <c r="BH15" s="623"/>
      <c r="BI15" s="623"/>
      <c r="BJ15" s="623"/>
      <c r="BK15" s="623"/>
      <c r="BL15" s="623"/>
      <c r="BM15" s="623"/>
      <c r="BN15" s="624"/>
      <c r="BO15" s="660">
        <v>4.5999999999999996</v>
      </c>
      <c r="BP15" s="660"/>
      <c r="BQ15" s="660"/>
      <c r="BR15" s="660"/>
      <c r="BS15" s="661" t="s">
        <v>121</v>
      </c>
      <c r="BT15" s="661"/>
      <c r="BU15" s="661"/>
      <c r="BV15" s="661"/>
      <c r="BW15" s="661"/>
      <c r="BX15" s="661"/>
      <c r="BY15" s="661"/>
      <c r="BZ15" s="661"/>
      <c r="CA15" s="661"/>
      <c r="CB15" s="701"/>
      <c r="CD15" s="619" t="s">
        <v>250</v>
      </c>
      <c r="CE15" s="620"/>
      <c r="CF15" s="620"/>
      <c r="CG15" s="620"/>
      <c r="CH15" s="620"/>
      <c r="CI15" s="620"/>
      <c r="CJ15" s="620"/>
      <c r="CK15" s="620"/>
      <c r="CL15" s="620"/>
      <c r="CM15" s="620"/>
      <c r="CN15" s="620"/>
      <c r="CO15" s="620"/>
      <c r="CP15" s="620"/>
      <c r="CQ15" s="621"/>
      <c r="CR15" s="622">
        <v>3043899</v>
      </c>
      <c r="CS15" s="623"/>
      <c r="CT15" s="623"/>
      <c r="CU15" s="623"/>
      <c r="CV15" s="623"/>
      <c r="CW15" s="623"/>
      <c r="CX15" s="623"/>
      <c r="CY15" s="624"/>
      <c r="CZ15" s="660">
        <v>17.600000000000001</v>
      </c>
      <c r="DA15" s="660"/>
      <c r="DB15" s="660"/>
      <c r="DC15" s="660"/>
      <c r="DD15" s="628">
        <v>1284649</v>
      </c>
      <c r="DE15" s="623"/>
      <c r="DF15" s="623"/>
      <c r="DG15" s="623"/>
      <c r="DH15" s="623"/>
      <c r="DI15" s="623"/>
      <c r="DJ15" s="623"/>
      <c r="DK15" s="623"/>
      <c r="DL15" s="623"/>
      <c r="DM15" s="623"/>
      <c r="DN15" s="623"/>
      <c r="DO15" s="623"/>
      <c r="DP15" s="624"/>
      <c r="DQ15" s="628">
        <v>1693860</v>
      </c>
      <c r="DR15" s="623"/>
      <c r="DS15" s="623"/>
      <c r="DT15" s="623"/>
      <c r="DU15" s="623"/>
      <c r="DV15" s="623"/>
      <c r="DW15" s="623"/>
      <c r="DX15" s="623"/>
      <c r="DY15" s="623"/>
      <c r="DZ15" s="623"/>
      <c r="EA15" s="623"/>
      <c r="EB15" s="623"/>
      <c r="EC15" s="659"/>
    </row>
    <row r="16" spans="2:143" ht="11.25" customHeight="1">
      <c r="B16" s="619" t="s">
        <v>251</v>
      </c>
      <c r="C16" s="620"/>
      <c r="D16" s="620"/>
      <c r="E16" s="620"/>
      <c r="F16" s="620"/>
      <c r="G16" s="620"/>
      <c r="H16" s="620"/>
      <c r="I16" s="620"/>
      <c r="J16" s="620"/>
      <c r="K16" s="620"/>
      <c r="L16" s="620"/>
      <c r="M16" s="620"/>
      <c r="N16" s="620"/>
      <c r="O16" s="620"/>
      <c r="P16" s="620"/>
      <c r="Q16" s="621"/>
      <c r="R16" s="622">
        <v>18066</v>
      </c>
      <c r="S16" s="623"/>
      <c r="T16" s="623"/>
      <c r="U16" s="623"/>
      <c r="V16" s="623"/>
      <c r="W16" s="623"/>
      <c r="X16" s="623"/>
      <c r="Y16" s="624"/>
      <c r="Z16" s="660">
        <v>0.1</v>
      </c>
      <c r="AA16" s="660"/>
      <c r="AB16" s="660"/>
      <c r="AC16" s="660"/>
      <c r="AD16" s="661">
        <v>18066</v>
      </c>
      <c r="AE16" s="661"/>
      <c r="AF16" s="661"/>
      <c r="AG16" s="661"/>
      <c r="AH16" s="661"/>
      <c r="AI16" s="661"/>
      <c r="AJ16" s="661"/>
      <c r="AK16" s="661"/>
      <c r="AL16" s="625">
        <v>0.2</v>
      </c>
      <c r="AM16" s="626"/>
      <c r="AN16" s="626"/>
      <c r="AO16" s="662"/>
      <c r="AP16" s="619" t="s">
        <v>252</v>
      </c>
      <c r="AQ16" s="620"/>
      <c r="AR16" s="620"/>
      <c r="AS16" s="620"/>
      <c r="AT16" s="620"/>
      <c r="AU16" s="620"/>
      <c r="AV16" s="620"/>
      <c r="AW16" s="620"/>
      <c r="AX16" s="620"/>
      <c r="AY16" s="620"/>
      <c r="AZ16" s="620"/>
      <c r="BA16" s="620"/>
      <c r="BB16" s="620"/>
      <c r="BC16" s="620"/>
      <c r="BD16" s="620"/>
      <c r="BE16" s="620"/>
      <c r="BF16" s="621"/>
      <c r="BG16" s="622">
        <v>546</v>
      </c>
      <c r="BH16" s="623"/>
      <c r="BI16" s="623"/>
      <c r="BJ16" s="623"/>
      <c r="BK16" s="623"/>
      <c r="BL16" s="623"/>
      <c r="BM16" s="623"/>
      <c r="BN16" s="624"/>
      <c r="BO16" s="660">
        <v>0</v>
      </c>
      <c r="BP16" s="660"/>
      <c r="BQ16" s="660"/>
      <c r="BR16" s="660"/>
      <c r="BS16" s="661" t="s">
        <v>121</v>
      </c>
      <c r="BT16" s="661"/>
      <c r="BU16" s="661"/>
      <c r="BV16" s="661"/>
      <c r="BW16" s="661"/>
      <c r="BX16" s="661"/>
      <c r="BY16" s="661"/>
      <c r="BZ16" s="661"/>
      <c r="CA16" s="661"/>
      <c r="CB16" s="701"/>
      <c r="CD16" s="619" t="s">
        <v>253</v>
      </c>
      <c r="CE16" s="620"/>
      <c r="CF16" s="620"/>
      <c r="CG16" s="620"/>
      <c r="CH16" s="620"/>
      <c r="CI16" s="620"/>
      <c r="CJ16" s="620"/>
      <c r="CK16" s="620"/>
      <c r="CL16" s="620"/>
      <c r="CM16" s="620"/>
      <c r="CN16" s="620"/>
      <c r="CO16" s="620"/>
      <c r="CP16" s="620"/>
      <c r="CQ16" s="621"/>
      <c r="CR16" s="622" t="s">
        <v>121</v>
      </c>
      <c r="CS16" s="623"/>
      <c r="CT16" s="623"/>
      <c r="CU16" s="623"/>
      <c r="CV16" s="623"/>
      <c r="CW16" s="623"/>
      <c r="CX16" s="623"/>
      <c r="CY16" s="624"/>
      <c r="CZ16" s="660" t="s">
        <v>121</v>
      </c>
      <c r="DA16" s="660"/>
      <c r="DB16" s="660"/>
      <c r="DC16" s="660"/>
      <c r="DD16" s="628" t="s">
        <v>121</v>
      </c>
      <c r="DE16" s="623"/>
      <c r="DF16" s="623"/>
      <c r="DG16" s="623"/>
      <c r="DH16" s="623"/>
      <c r="DI16" s="623"/>
      <c r="DJ16" s="623"/>
      <c r="DK16" s="623"/>
      <c r="DL16" s="623"/>
      <c r="DM16" s="623"/>
      <c r="DN16" s="623"/>
      <c r="DO16" s="623"/>
      <c r="DP16" s="624"/>
      <c r="DQ16" s="628" t="s">
        <v>121</v>
      </c>
      <c r="DR16" s="623"/>
      <c r="DS16" s="623"/>
      <c r="DT16" s="623"/>
      <c r="DU16" s="623"/>
      <c r="DV16" s="623"/>
      <c r="DW16" s="623"/>
      <c r="DX16" s="623"/>
      <c r="DY16" s="623"/>
      <c r="DZ16" s="623"/>
      <c r="EA16" s="623"/>
      <c r="EB16" s="623"/>
      <c r="EC16" s="659"/>
    </row>
    <row r="17" spans="2:133" ht="11.25" customHeight="1">
      <c r="B17" s="619" t="s">
        <v>254</v>
      </c>
      <c r="C17" s="620"/>
      <c r="D17" s="620"/>
      <c r="E17" s="620"/>
      <c r="F17" s="620"/>
      <c r="G17" s="620"/>
      <c r="H17" s="620"/>
      <c r="I17" s="620"/>
      <c r="J17" s="620"/>
      <c r="K17" s="620"/>
      <c r="L17" s="620"/>
      <c r="M17" s="620"/>
      <c r="N17" s="620"/>
      <c r="O17" s="620"/>
      <c r="P17" s="620"/>
      <c r="Q17" s="621"/>
      <c r="R17" s="622">
        <v>142694</v>
      </c>
      <c r="S17" s="623"/>
      <c r="T17" s="623"/>
      <c r="U17" s="623"/>
      <c r="V17" s="623"/>
      <c r="W17" s="623"/>
      <c r="X17" s="623"/>
      <c r="Y17" s="624"/>
      <c r="Z17" s="660">
        <v>0.8</v>
      </c>
      <c r="AA17" s="660"/>
      <c r="AB17" s="660"/>
      <c r="AC17" s="660"/>
      <c r="AD17" s="661">
        <v>142694</v>
      </c>
      <c r="AE17" s="661"/>
      <c r="AF17" s="661"/>
      <c r="AG17" s="661"/>
      <c r="AH17" s="661"/>
      <c r="AI17" s="661"/>
      <c r="AJ17" s="661"/>
      <c r="AK17" s="661"/>
      <c r="AL17" s="625">
        <v>1.3</v>
      </c>
      <c r="AM17" s="626"/>
      <c r="AN17" s="626"/>
      <c r="AO17" s="662"/>
      <c r="AP17" s="619" t="s">
        <v>255</v>
      </c>
      <c r="AQ17" s="620"/>
      <c r="AR17" s="620"/>
      <c r="AS17" s="620"/>
      <c r="AT17" s="620"/>
      <c r="AU17" s="620"/>
      <c r="AV17" s="620"/>
      <c r="AW17" s="620"/>
      <c r="AX17" s="620"/>
      <c r="AY17" s="620"/>
      <c r="AZ17" s="620"/>
      <c r="BA17" s="620"/>
      <c r="BB17" s="620"/>
      <c r="BC17" s="620"/>
      <c r="BD17" s="620"/>
      <c r="BE17" s="620"/>
      <c r="BF17" s="621"/>
      <c r="BG17" s="622" t="s">
        <v>121</v>
      </c>
      <c r="BH17" s="623"/>
      <c r="BI17" s="623"/>
      <c r="BJ17" s="623"/>
      <c r="BK17" s="623"/>
      <c r="BL17" s="623"/>
      <c r="BM17" s="623"/>
      <c r="BN17" s="624"/>
      <c r="BO17" s="660" t="s">
        <v>121</v>
      </c>
      <c r="BP17" s="660"/>
      <c r="BQ17" s="660"/>
      <c r="BR17" s="660"/>
      <c r="BS17" s="661" t="s">
        <v>121</v>
      </c>
      <c r="BT17" s="661"/>
      <c r="BU17" s="661"/>
      <c r="BV17" s="661"/>
      <c r="BW17" s="661"/>
      <c r="BX17" s="661"/>
      <c r="BY17" s="661"/>
      <c r="BZ17" s="661"/>
      <c r="CA17" s="661"/>
      <c r="CB17" s="701"/>
      <c r="CD17" s="619" t="s">
        <v>256</v>
      </c>
      <c r="CE17" s="620"/>
      <c r="CF17" s="620"/>
      <c r="CG17" s="620"/>
      <c r="CH17" s="620"/>
      <c r="CI17" s="620"/>
      <c r="CJ17" s="620"/>
      <c r="CK17" s="620"/>
      <c r="CL17" s="620"/>
      <c r="CM17" s="620"/>
      <c r="CN17" s="620"/>
      <c r="CO17" s="620"/>
      <c r="CP17" s="620"/>
      <c r="CQ17" s="621"/>
      <c r="CR17" s="622">
        <v>1244499</v>
      </c>
      <c r="CS17" s="623"/>
      <c r="CT17" s="623"/>
      <c r="CU17" s="623"/>
      <c r="CV17" s="623"/>
      <c r="CW17" s="623"/>
      <c r="CX17" s="623"/>
      <c r="CY17" s="624"/>
      <c r="CZ17" s="660">
        <v>7.2</v>
      </c>
      <c r="DA17" s="660"/>
      <c r="DB17" s="660"/>
      <c r="DC17" s="660"/>
      <c r="DD17" s="628" t="s">
        <v>121</v>
      </c>
      <c r="DE17" s="623"/>
      <c r="DF17" s="623"/>
      <c r="DG17" s="623"/>
      <c r="DH17" s="623"/>
      <c r="DI17" s="623"/>
      <c r="DJ17" s="623"/>
      <c r="DK17" s="623"/>
      <c r="DL17" s="623"/>
      <c r="DM17" s="623"/>
      <c r="DN17" s="623"/>
      <c r="DO17" s="623"/>
      <c r="DP17" s="624"/>
      <c r="DQ17" s="628">
        <v>1216400</v>
      </c>
      <c r="DR17" s="623"/>
      <c r="DS17" s="623"/>
      <c r="DT17" s="623"/>
      <c r="DU17" s="623"/>
      <c r="DV17" s="623"/>
      <c r="DW17" s="623"/>
      <c r="DX17" s="623"/>
      <c r="DY17" s="623"/>
      <c r="DZ17" s="623"/>
      <c r="EA17" s="623"/>
      <c r="EB17" s="623"/>
      <c r="EC17" s="659"/>
    </row>
    <row r="18" spans="2:133" ht="11.25" customHeight="1">
      <c r="B18" s="619" t="s">
        <v>257</v>
      </c>
      <c r="C18" s="620"/>
      <c r="D18" s="620"/>
      <c r="E18" s="620"/>
      <c r="F18" s="620"/>
      <c r="G18" s="620"/>
      <c r="H18" s="620"/>
      <c r="I18" s="620"/>
      <c r="J18" s="620"/>
      <c r="K18" s="620"/>
      <c r="L18" s="620"/>
      <c r="M18" s="620"/>
      <c r="N18" s="620"/>
      <c r="O18" s="620"/>
      <c r="P18" s="620"/>
      <c r="Q18" s="621"/>
      <c r="R18" s="622">
        <v>63037</v>
      </c>
      <c r="S18" s="623"/>
      <c r="T18" s="623"/>
      <c r="U18" s="623"/>
      <c r="V18" s="623"/>
      <c r="W18" s="623"/>
      <c r="X18" s="623"/>
      <c r="Y18" s="624"/>
      <c r="Z18" s="660">
        <v>0.3</v>
      </c>
      <c r="AA18" s="660"/>
      <c r="AB18" s="660"/>
      <c r="AC18" s="660"/>
      <c r="AD18" s="661">
        <v>63037</v>
      </c>
      <c r="AE18" s="661"/>
      <c r="AF18" s="661"/>
      <c r="AG18" s="661"/>
      <c r="AH18" s="661"/>
      <c r="AI18" s="661"/>
      <c r="AJ18" s="661"/>
      <c r="AK18" s="661"/>
      <c r="AL18" s="625">
        <v>0.6</v>
      </c>
      <c r="AM18" s="626"/>
      <c r="AN18" s="626"/>
      <c r="AO18" s="662"/>
      <c r="AP18" s="619" t="s">
        <v>258</v>
      </c>
      <c r="AQ18" s="620"/>
      <c r="AR18" s="620"/>
      <c r="AS18" s="620"/>
      <c r="AT18" s="620"/>
      <c r="AU18" s="620"/>
      <c r="AV18" s="620"/>
      <c r="AW18" s="620"/>
      <c r="AX18" s="620"/>
      <c r="AY18" s="620"/>
      <c r="AZ18" s="620"/>
      <c r="BA18" s="620"/>
      <c r="BB18" s="620"/>
      <c r="BC18" s="620"/>
      <c r="BD18" s="620"/>
      <c r="BE18" s="620"/>
      <c r="BF18" s="621"/>
      <c r="BG18" s="622" t="s">
        <v>121</v>
      </c>
      <c r="BH18" s="623"/>
      <c r="BI18" s="623"/>
      <c r="BJ18" s="623"/>
      <c r="BK18" s="623"/>
      <c r="BL18" s="623"/>
      <c r="BM18" s="623"/>
      <c r="BN18" s="624"/>
      <c r="BO18" s="660" t="s">
        <v>121</v>
      </c>
      <c r="BP18" s="660"/>
      <c r="BQ18" s="660"/>
      <c r="BR18" s="660"/>
      <c r="BS18" s="661" t="s">
        <v>121</v>
      </c>
      <c r="BT18" s="661"/>
      <c r="BU18" s="661"/>
      <c r="BV18" s="661"/>
      <c r="BW18" s="661"/>
      <c r="BX18" s="661"/>
      <c r="BY18" s="661"/>
      <c r="BZ18" s="661"/>
      <c r="CA18" s="661"/>
      <c r="CB18" s="701"/>
      <c r="CD18" s="619" t="s">
        <v>259</v>
      </c>
      <c r="CE18" s="620"/>
      <c r="CF18" s="620"/>
      <c r="CG18" s="620"/>
      <c r="CH18" s="620"/>
      <c r="CI18" s="620"/>
      <c r="CJ18" s="620"/>
      <c r="CK18" s="620"/>
      <c r="CL18" s="620"/>
      <c r="CM18" s="620"/>
      <c r="CN18" s="620"/>
      <c r="CO18" s="620"/>
      <c r="CP18" s="620"/>
      <c r="CQ18" s="621"/>
      <c r="CR18" s="622" t="s">
        <v>121</v>
      </c>
      <c r="CS18" s="623"/>
      <c r="CT18" s="623"/>
      <c r="CU18" s="623"/>
      <c r="CV18" s="623"/>
      <c r="CW18" s="623"/>
      <c r="CX18" s="623"/>
      <c r="CY18" s="624"/>
      <c r="CZ18" s="660" t="s">
        <v>121</v>
      </c>
      <c r="DA18" s="660"/>
      <c r="DB18" s="660"/>
      <c r="DC18" s="660"/>
      <c r="DD18" s="628" t="s">
        <v>121</v>
      </c>
      <c r="DE18" s="623"/>
      <c r="DF18" s="623"/>
      <c r="DG18" s="623"/>
      <c r="DH18" s="623"/>
      <c r="DI18" s="623"/>
      <c r="DJ18" s="623"/>
      <c r="DK18" s="623"/>
      <c r="DL18" s="623"/>
      <c r="DM18" s="623"/>
      <c r="DN18" s="623"/>
      <c r="DO18" s="623"/>
      <c r="DP18" s="624"/>
      <c r="DQ18" s="628" t="s">
        <v>121</v>
      </c>
      <c r="DR18" s="623"/>
      <c r="DS18" s="623"/>
      <c r="DT18" s="623"/>
      <c r="DU18" s="623"/>
      <c r="DV18" s="623"/>
      <c r="DW18" s="623"/>
      <c r="DX18" s="623"/>
      <c r="DY18" s="623"/>
      <c r="DZ18" s="623"/>
      <c r="EA18" s="623"/>
      <c r="EB18" s="623"/>
      <c r="EC18" s="659"/>
    </row>
    <row r="19" spans="2:133" ht="11.25" customHeight="1">
      <c r="B19" s="619" t="s">
        <v>260</v>
      </c>
      <c r="C19" s="620"/>
      <c r="D19" s="620"/>
      <c r="E19" s="620"/>
      <c r="F19" s="620"/>
      <c r="G19" s="620"/>
      <c r="H19" s="620"/>
      <c r="I19" s="620"/>
      <c r="J19" s="620"/>
      <c r="K19" s="620"/>
      <c r="L19" s="620"/>
      <c r="M19" s="620"/>
      <c r="N19" s="620"/>
      <c r="O19" s="620"/>
      <c r="P19" s="620"/>
      <c r="Q19" s="621"/>
      <c r="R19" s="622">
        <v>53674</v>
      </c>
      <c r="S19" s="623"/>
      <c r="T19" s="623"/>
      <c r="U19" s="623"/>
      <c r="V19" s="623"/>
      <c r="W19" s="623"/>
      <c r="X19" s="623"/>
      <c r="Y19" s="624"/>
      <c r="Z19" s="660">
        <v>0.3</v>
      </c>
      <c r="AA19" s="660"/>
      <c r="AB19" s="660"/>
      <c r="AC19" s="660"/>
      <c r="AD19" s="661">
        <v>53674</v>
      </c>
      <c r="AE19" s="661"/>
      <c r="AF19" s="661"/>
      <c r="AG19" s="661"/>
      <c r="AH19" s="661"/>
      <c r="AI19" s="661"/>
      <c r="AJ19" s="661"/>
      <c r="AK19" s="661"/>
      <c r="AL19" s="625">
        <v>0.5</v>
      </c>
      <c r="AM19" s="626"/>
      <c r="AN19" s="626"/>
      <c r="AO19" s="662"/>
      <c r="AP19" s="619" t="s">
        <v>261</v>
      </c>
      <c r="AQ19" s="620"/>
      <c r="AR19" s="620"/>
      <c r="AS19" s="620"/>
      <c r="AT19" s="620"/>
      <c r="AU19" s="620"/>
      <c r="AV19" s="620"/>
      <c r="AW19" s="620"/>
      <c r="AX19" s="620"/>
      <c r="AY19" s="620"/>
      <c r="AZ19" s="620"/>
      <c r="BA19" s="620"/>
      <c r="BB19" s="620"/>
      <c r="BC19" s="620"/>
      <c r="BD19" s="620"/>
      <c r="BE19" s="620"/>
      <c r="BF19" s="621"/>
      <c r="BG19" s="622" t="s">
        <v>121</v>
      </c>
      <c r="BH19" s="623"/>
      <c r="BI19" s="623"/>
      <c r="BJ19" s="623"/>
      <c r="BK19" s="623"/>
      <c r="BL19" s="623"/>
      <c r="BM19" s="623"/>
      <c r="BN19" s="624"/>
      <c r="BO19" s="660" t="s">
        <v>121</v>
      </c>
      <c r="BP19" s="660"/>
      <c r="BQ19" s="660"/>
      <c r="BR19" s="660"/>
      <c r="BS19" s="661" t="s">
        <v>121</v>
      </c>
      <c r="BT19" s="661"/>
      <c r="BU19" s="661"/>
      <c r="BV19" s="661"/>
      <c r="BW19" s="661"/>
      <c r="BX19" s="661"/>
      <c r="BY19" s="661"/>
      <c r="BZ19" s="661"/>
      <c r="CA19" s="661"/>
      <c r="CB19" s="701"/>
      <c r="CD19" s="619" t="s">
        <v>262</v>
      </c>
      <c r="CE19" s="620"/>
      <c r="CF19" s="620"/>
      <c r="CG19" s="620"/>
      <c r="CH19" s="620"/>
      <c r="CI19" s="620"/>
      <c r="CJ19" s="620"/>
      <c r="CK19" s="620"/>
      <c r="CL19" s="620"/>
      <c r="CM19" s="620"/>
      <c r="CN19" s="620"/>
      <c r="CO19" s="620"/>
      <c r="CP19" s="620"/>
      <c r="CQ19" s="621"/>
      <c r="CR19" s="622" t="s">
        <v>121</v>
      </c>
      <c r="CS19" s="623"/>
      <c r="CT19" s="623"/>
      <c r="CU19" s="623"/>
      <c r="CV19" s="623"/>
      <c r="CW19" s="623"/>
      <c r="CX19" s="623"/>
      <c r="CY19" s="624"/>
      <c r="CZ19" s="660" t="s">
        <v>121</v>
      </c>
      <c r="DA19" s="660"/>
      <c r="DB19" s="660"/>
      <c r="DC19" s="660"/>
      <c r="DD19" s="628" t="s">
        <v>121</v>
      </c>
      <c r="DE19" s="623"/>
      <c r="DF19" s="623"/>
      <c r="DG19" s="623"/>
      <c r="DH19" s="623"/>
      <c r="DI19" s="623"/>
      <c r="DJ19" s="623"/>
      <c r="DK19" s="623"/>
      <c r="DL19" s="623"/>
      <c r="DM19" s="623"/>
      <c r="DN19" s="623"/>
      <c r="DO19" s="623"/>
      <c r="DP19" s="624"/>
      <c r="DQ19" s="628" t="s">
        <v>121</v>
      </c>
      <c r="DR19" s="623"/>
      <c r="DS19" s="623"/>
      <c r="DT19" s="623"/>
      <c r="DU19" s="623"/>
      <c r="DV19" s="623"/>
      <c r="DW19" s="623"/>
      <c r="DX19" s="623"/>
      <c r="DY19" s="623"/>
      <c r="DZ19" s="623"/>
      <c r="EA19" s="623"/>
      <c r="EB19" s="623"/>
      <c r="EC19" s="659"/>
    </row>
    <row r="20" spans="2:133" ht="11.25" customHeight="1">
      <c r="B20" s="689" t="s">
        <v>263</v>
      </c>
      <c r="C20" s="690"/>
      <c r="D20" s="690"/>
      <c r="E20" s="690"/>
      <c r="F20" s="690"/>
      <c r="G20" s="690"/>
      <c r="H20" s="690"/>
      <c r="I20" s="690"/>
      <c r="J20" s="690"/>
      <c r="K20" s="690"/>
      <c r="L20" s="690"/>
      <c r="M20" s="690"/>
      <c r="N20" s="690"/>
      <c r="O20" s="690"/>
      <c r="P20" s="690"/>
      <c r="Q20" s="691"/>
      <c r="R20" s="622">
        <v>9363</v>
      </c>
      <c r="S20" s="623"/>
      <c r="T20" s="623"/>
      <c r="U20" s="623"/>
      <c r="V20" s="623"/>
      <c r="W20" s="623"/>
      <c r="X20" s="623"/>
      <c r="Y20" s="624"/>
      <c r="Z20" s="660">
        <v>0</v>
      </c>
      <c r="AA20" s="660"/>
      <c r="AB20" s="660"/>
      <c r="AC20" s="660"/>
      <c r="AD20" s="661">
        <v>9363</v>
      </c>
      <c r="AE20" s="661"/>
      <c r="AF20" s="661"/>
      <c r="AG20" s="661"/>
      <c r="AH20" s="661"/>
      <c r="AI20" s="661"/>
      <c r="AJ20" s="661"/>
      <c r="AK20" s="661"/>
      <c r="AL20" s="625">
        <v>0.1</v>
      </c>
      <c r="AM20" s="626"/>
      <c r="AN20" s="626"/>
      <c r="AO20" s="662"/>
      <c r="AP20" s="619" t="s">
        <v>264</v>
      </c>
      <c r="AQ20" s="620"/>
      <c r="AR20" s="620"/>
      <c r="AS20" s="620"/>
      <c r="AT20" s="620"/>
      <c r="AU20" s="620"/>
      <c r="AV20" s="620"/>
      <c r="AW20" s="620"/>
      <c r="AX20" s="620"/>
      <c r="AY20" s="620"/>
      <c r="AZ20" s="620"/>
      <c r="BA20" s="620"/>
      <c r="BB20" s="620"/>
      <c r="BC20" s="620"/>
      <c r="BD20" s="620"/>
      <c r="BE20" s="620"/>
      <c r="BF20" s="621"/>
      <c r="BG20" s="622" t="s">
        <v>121</v>
      </c>
      <c r="BH20" s="623"/>
      <c r="BI20" s="623"/>
      <c r="BJ20" s="623"/>
      <c r="BK20" s="623"/>
      <c r="BL20" s="623"/>
      <c r="BM20" s="623"/>
      <c r="BN20" s="624"/>
      <c r="BO20" s="660" t="s">
        <v>121</v>
      </c>
      <c r="BP20" s="660"/>
      <c r="BQ20" s="660"/>
      <c r="BR20" s="660"/>
      <c r="BS20" s="661" t="s">
        <v>121</v>
      </c>
      <c r="BT20" s="661"/>
      <c r="BU20" s="661"/>
      <c r="BV20" s="661"/>
      <c r="BW20" s="661"/>
      <c r="BX20" s="661"/>
      <c r="BY20" s="661"/>
      <c r="BZ20" s="661"/>
      <c r="CA20" s="661"/>
      <c r="CB20" s="701"/>
      <c r="CD20" s="619" t="s">
        <v>265</v>
      </c>
      <c r="CE20" s="620"/>
      <c r="CF20" s="620"/>
      <c r="CG20" s="620"/>
      <c r="CH20" s="620"/>
      <c r="CI20" s="620"/>
      <c r="CJ20" s="620"/>
      <c r="CK20" s="620"/>
      <c r="CL20" s="620"/>
      <c r="CM20" s="620"/>
      <c r="CN20" s="620"/>
      <c r="CO20" s="620"/>
      <c r="CP20" s="620"/>
      <c r="CQ20" s="621"/>
      <c r="CR20" s="622">
        <v>17330969</v>
      </c>
      <c r="CS20" s="623"/>
      <c r="CT20" s="623"/>
      <c r="CU20" s="623"/>
      <c r="CV20" s="623"/>
      <c r="CW20" s="623"/>
      <c r="CX20" s="623"/>
      <c r="CY20" s="624"/>
      <c r="CZ20" s="660">
        <v>100</v>
      </c>
      <c r="DA20" s="660"/>
      <c r="DB20" s="660"/>
      <c r="DC20" s="660"/>
      <c r="DD20" s="628">
        <v>2555687</v>
      </c>
      <c r="DE20" s="623"/>
      <c r="DF20" s="623"/>
      <c r="DG20" s="623"/>
      <c r="DH20" s="623"/>
      <c r="DI20" s="623"/>
      <c r="DJ20" s="623"/>
      <c r="DK20" s="623"/>
      <c r="DL20" s="623"/>
      <c r="DM20" s="623"/>
      <c r="DN20" s="623"/>
      <c r="DO20" s="623"/>
      <c r="DP20" s="624"/>
      <c r="DQ20" s="628">
        <v>11593746</v>
      </c>
      <c r="DR20" s="623"/>
      <c r="DS20" s="623"/>
      <c r="DT20" s="623"/>
      <c r="DU20" s="623"/>
      <c r="DV20" s="623"/>
      <c r="DW20" s="623"/>
      <c r="DX20" s="623"/>
      <c r="DY20" s="623"/>
      <c r="DZ20" s="623"/>
      <c r="EA20" s="623"/>
      <c r="EB20" s="623"/>
      <c r="EC20" s="659"/>
    </row>
    <row r="21" spans="2:133" ht="11.25" customHeight="1">
      <c r="B21" s="619" t="s">
        <v>266</v>
      </c>
      <c r="C21" s="620"/>
      <c r="D21" s="620"/>
      <c r="E21" s="620"/>
      <c r="F21" s="620"/>
      <c r="G21" s="620"/>
      <c r="H21" s="620"/>
      <c r="I21" s="620"/>
      <c r="J21" s="620"/>
      <c r="K21" s="620"/>
      <c r="L21" s="620"/>
      <c r="M21" s="620"/>
      <c r="N21" s="620"/>
      <c r="O21" s="620"/>
      <c r="P21" s="620"/>
      <c r="Q21" s="621"/>
      <c r="R21" s="622">
        <v>93007</v>
      </c>
      <c r="S21" s="623"/>
      <c r="T21" s="623"/>
      <c r="U21" s="623"/>
      <c r="V21" s="623"/>
      <c r="W21" s="623"/>
      <c r="X21" s="623"/>
      <c r="Y21" s="624"/>
      <c r="Z21" s="660">
        <v>0.5</v>
      </c>
      <c r="AA21" s="660"/>
      <c r="AB21" s="660"/>
      <c r="AC21" s="660"/>
      <c r="AD21" s="661" t="s">
        <v>121</v>
      </c>
      <c r="AE21" s="661"/>
      <c r="AF21" s="661"/>
      <c r="AG21" s="661"/>
      <c r="AH21" s="661"/>
      <c r="AI21" s="661"/>
      <c r="AJ21" s="661"/>
      <c r="AK21" s="661"/>
      <c r="AL21" s="625" t="s">
        <v>121</v>
      </c>
      <c r="AM21" s="626"/>
      <c r="AN21" s="626"/>
      <c r="AO21" s="662"/>
      <c r="AP21" s="619" t="s">
        <v>267</v>
      </c>
      <c r="AQ21" s="699"/>
      <c r="AR21" s="699"/>
      <c r="AS21" s="699"/>
      <c r="AT21" s="699"/>
      <c r="AU21" s="699"/>
      <c r="AV21" s="699"/>
      <c r="AW21" s="699"/>
      <c r="AX21" s="699"/>
      <c r="AY21" s="699"/>
      <c r="AZ21" s="699"/>
      <c r="BA21" s="699"/>
      <c r="BB21" s="699"/>
      <c r="BC21" s="699"/>
      <c r="BD21" s="699"/>
      <c r="BE21" s="699"/>
      <c r="BF21" s="700"/>
      <c r="BG21" s="622" t="s">
        <v>121</v>
      </c>
      <c r="BH21" s="623"/>
      <c r="BI21" s="623"/>
      <c r="BJ21" s="623"/>
      <c r="BK21" s="623"/>
      <c r="BL21" s="623"/>
      <c r="BM21" s="623"/>
      <c r="BN21" s="624"/>
      <c r="BO21" s="660" t="s">
        <v>121</v>
      </c>
      <c r="BP21" s="660"/>
      <c r="BQ21" s="660"/>
      <c r="BR21" s="660"/>
      <c r="BS21" s="661" t="s">
        <v>121</v>
      </c>
      <c r="BT21" s="661"/>
      <c r="BU21" s="661"/>
      <c r="BV21" s="661"/>
      <c r="BW21" s="661"/>
      <c r="BX21" s="661"/>
      <c r="BY21" s="661"/>
      <c r="BZ21" s="661"/>
      <c r="CA21" s="661"/>
      <c r="CB21" s="701"/>
      <c r="CD21" s="603"/>
      <c r="CE21" s="604"/>
      <c r="CF21" s="604"/>
      <c r="CG21" s="604"/>
      <c r="CH21" s="604"/>
      <c r="CI21" s="604"/>
      <c r="CJ21" s="604"/>
      <c r="CK21" s="604"/>
      <c r="CL21" s="604"/>
      <c r="CM21" s="604"/>
      <c r="CN21" s="604"/>
      <c r="CO21" s="604"/>
      <c r="CP21" s="604"/>
      <c r="CQ21" s="605"/>
      <c r="CR21" s="707"/>
      <c r="CS21" s="708"/>
      <c r="CT21" s="708"/>
      <c r="CU21" s="708"/>
      <c r="CV21" s="708"/>
      <c r="CW21" s="708"/>
      <c r="CX21" s="708"/>
      <c r="CY21" s="709"/>
      <c r="CZ21" s="710"/>
      <c r="DA21" s="710"/>
      <c r="DB21" s="710"/>
      <c r="DC21" s="710"/>
      <c r="DD21" s="711"/>
      <c r="DE21" s="708"/>
      <c r="DF21" s="708"/>
      <c r="DG21" s="708"/>
      <c r="DH21" s="708"/>
      <c r="DI21" s="708"/>
      <c r="DJ21" s="708"/>
      <c r="DK21" s="708"/>
      <c r="DL21" s="708"/>
      <c r="DM21" s="708"/>
      <c r="DN21" s="708"/>
      <c r="DO21" s="708"/>
      <c r="DP21" s="709"/>
      <c r="DQ21" s="711"/>
      <c r="DR21" s="708"/>
      <c r="DS21" s="708"/>
      <c r="DT21" s="708"/>
      <c r="DU21" s="708"/>
      <c r="DV21" s="708"/>
      <c r="DW21" s="708"/>
      <c r="DX21" s="708"/>
      <c r="DY21" s="708"/>
      <c r="DZ21" s="708"/>
      <c r="EA21" s="708"/>
      <c r="EB21" s="708"/>
      <c r="EC21" s="715"/>
    </row>
    <row r="22" spans="2:133" ht="11.25" customHeight="1">
      <c r="B22" s="619" t="s">
        <v>268</v>
      </c>
      <c r="C22" s="620"/>
      <c r="D22" s="620"/>
      <c r="E22" s="620"/>
      <c r="F22" s="620"/>
      <c r="G22" s="620"/>
      <c r="H22" s="620"/>
      <c r="I22" s="620"/>
      <c r="J22" s="620"/>
      <c r="K22" s="620"/>
      <c r="L22" s="620"/>
      <c r="M22" s="620"/>
      <c r="N22" s="620"/>
      <c r="O22" s="620"/>
      <c r="P22" s="620"/>
      <c r="Q22" s="621"/>
      <c r="R22" s="622" t="s">
        <v>121</v>
      </c>
      <c r="S22" s="623"/>
      <c r="T22" s="623"/>
      <c r="U22" s="623"/>
      <c r="V22" s="623"/>
      <c r="W22" s="623"/>
      <c r="X22" s="623"/>
      <c r="Y22" s="624"/>
      <c r="Z22" s="660" t="s">
        <v>121</v>
      </c>
      <c r="AA22" s="660"/>
      <c r="AB22" s="660"/>
      <c r="AC22" s="660"/>
      <c r="AD22" s="661" t="s">
        <v>121</v>
      </c>
      <c r="AE22" s="661"/>
      <c r="AF22" s="661"/>
      <c r="AG22" s="661"/>
      <c r="AH22" s="661"/>
      <c r="AI22" s="661"/>
      <c r="AJ22" s="661"/>
      <c r="AK22" s="661"/>
      <c r="AL22" s="625" t="s">
        <v>121</v>
      </c>
      <c r="AM22" s="626"/>
      <c r="AN22" s="626"/>
      <c r="AO22" s="662"/>
      <c r="AP22" s="619" t="s">
        <v>269</v>
      </c>
      <c r="AQ22" s="699"/>
      <c r="AR22" s="699"/>
      <c r="AS22" s="699"/>
      <c r="AT22" s="699"/>
      <c r="AU22" s="699"/>
      <c r="AV22" s="699"/>
      <c r="AW22" s="699"/>
      <c r="AX22" s="699"/>
      <c r="AY22" s="699"/>
      <c r="AZ22" s="699"/>
      <c r="BA22" s="699"/>
      <c r="BB22" s="699"/>
      <c r="BC22" s="699"/>
      <c r="BD22" s="699"/>
      <c r="BE22" s="699"/>
      <c r="BF22" s="700"/>
      <c r="BG22" s="622" t="s">
        <v>121</v>
      </c>
      <c r="BH22" s="623"/>
      <c r="BI22" s="623"/>
      <c r="BJ22" s="623"/>
      <c r="BK22" s="623"/>
      <c r="BL22" s="623"/>
      <c r="BM22" s="623"/>
      <c r="BN22" s="624"/>
      <c r="BO22" s="660" t="s">
        <v>121</v>
      </c>
      <c r="BP22" s="660"/>
      <c r="BQ22" s="660"/>
      <c r="BR22" s="660"/>
      <c r="BS22" s="661" t="s">
        <v>121</v>
      </c>
      <c r="BT22" s="661"/>
      <c r="BU22" s="661"/>
      <c r="BV22" s="661"/>
      <c r="BW22" s="661"/>
      <c r="BX22" s="661"/>
      <c r="BY22" s="661"/>
      <c r="BZ22" s="661"/>
      <c r="CA22" s="661"/>
      <c r="CB22" s="701"/>
      <c r="CD22" s="674" t="s">
        <v>270</v>
      </c>
      <c r="CE22" s="675"/>
      <c r="CF22" s="675"/>
      <c r="CG22" s="675"/>
      <c r="CH22" s="675"/>
      <c r="CI22" s="675"/>
      <c r="CJ22" s="675"/>
      <c r="CK22" s="675"/>
      <c r="CL22" s="675"/>
      <c r="CM22" s="675"/>
      <c r="CN22" s="675"/>
      <c r="CO22" s="675"/>
      <c r="CP22" s="675"/>
      <c r="CQ22" s="675"/>
      <c r="CR22" s="675"/>
      <c r="CS22" s="675"/>
      <c r="CT22" s="675"/>
      <c r="CU22" s="675"/>
      <c r="CV22" s="675"/>
      <c r="CW22" s="675"/>
      <c r="CX22" s="675"/>
      <c r="CY22" s="675"/>
      <c r="CZ22" s="675"/>
      <c r="DA22" s="675"/>
      <c r="DB22" s="675"/>
      <c r="DC22" s="675"/>
      <c r="DD22" s="675"/>
      <c r="DE22" s="675"/>
      <c r="DF22" s="675"/>
      <c r="DG22" s="675"/>
      <c r="DH22" s="675"/>
      <c r="DI22" s="675"/>
      <c r="DJ22" s="675"/>
      <c r="DK22" s="675"/>
      <c r="DL22" s="675"/>
      <c r="DM22" s="675"/>
      <c r="DN22" s="675"/>
      <c r="DO22" s="675"/>
      <c r="DP22" s="675"/>
      <c r="DQ22" s="675"/>
      <c r="DR22" s="675"/>
      <c r="DS22" s="675"/>
      <c r="DT22" s="675"/>
      <c r="DU22" s="675"/>
      <c r="DV22" s="675"/>
      <c r="DW22" s="675"/>
      <c r="DX22" s="675"/>
      <c r="DY22" s="675"/>
      <c r="DZ22" s="675"/>
      <c r="EA22" s="675"/>
      <c r="EB22" s="675"/>
      <c r="EC22" s="676"/>
    </row>
    <row r="23" spans="2:133" ht="11.25" customHeight="1">
      <c r="B23" s="619" t="s">
        <v>271</v>
      </c>
      <c r="C23" s="620"/>
      <c r="D23" s="620"/>
      <c r="E23" s="620"/>
      <c r="F23" s="620"/>
      <c r="G23" s="620"/>
      <c r="H23" s="620"/>
      <c r="I23" s="620"/>
      <c r="J23" s="620"/>
      <c r="K23" s="620"/>
      <c r="L23" s="620"/>
      <c r="M23" s="620"/>
      <c r="N23" s="620"/>
      <c r="O23" s="620"/>
      <c r="P23" s="620"/>
      <c r="Q23" s="621"/>
      <c r="R23" s="622">
        <v>93007</v>
      </c>
      <c r="S23" s="623"/>
      <c r="T23" s="623"/>
      <c r="U23" s="623"/>
      <c r="V23" s="623"/>
      <c r="W23" s="623"/>
      <c r="X23" s="623"/>
      <c r="Y23" s="624"/>
      <c r="Z23" s="660">
        <v>0.5</v>
      </c>
      <c r="AA23" s="660"/>
      <c r="AB23" s="660"/>
      <c r="AC23" s="660"/>
      <c r="AD23" s="661" t="s">
        <v>121</v>
      </c>
      <c r="AE23" s="661"/>
      <c r="AF23" s="661"/>
      <c r="AG23" s="661"/>
      <c r="AH23" s="661"/>
      <c r="AI23" s="661"/>
      <c r="AJ23" s="661"/>
      <c r="AK23" s="661"/>
      <c r="AL23" s="625" t="s">
        <v>121</v>
      </c>
      <c r="AM23" s="626"/>
      <c r="AN23" s="626"/>
      <c r="AO23" s="662"/>
      <c r="AP23" s="619" t="s">
        <v>272</v>
      </c>
      <c r="AQ23" s="699"/>
      <c r="AR23" s="699"/>
      <c r="AS23" s="699"/>
      <c r="AT23" s="699"/>
      <c r="AU23" s="699"/>
      <c r="AV23" s="699"/>
      <c r="AW23" s="699"/>
      <c r="AX23" s="699"/>
      <c r="AY23" s="699"/>
      <c r="AZ23" s="699"/>
      <c r="BA23" s="699"/>
      <c r="BB23" s="699"/>
      <c r="BC23" s="699"/>
      <c r="BD23" s="699"/>
      <c r="BE23" s="699"/>
      <c r="BF23" s="700"/>
      <c r="BG23" s="622" t="s">
        <v>121</v>
      </c>
      <c r="BH23" s="623"/>
      <c r="BI23" s="623"/>
      <c r="BJ23" s="623"/>
      <c r="BK23" s="623"/>
      <c r="BL23" s="623"/>
      <c r="BM23" s="623"/>
      <c r="BN23" s="624"/>
      <c r="BO23" s="660" t="s">
        <v>121</v>
      </c>
      <c r="BP23" s="660"/>
      <c r="BQ23" s="660"/>
      <c r="BR23" s="660"/>
      <c r="BS23" s="661" t="s">
        <v>121</v>
      </c>
      <c r="BT23" s="661"/>
      <c r="BU23" s="661"/>
      <c r="BV23" s="661"/>
      <c r="BW23" s="661"/>
      <c r="BX23" s="661"/>
      <c r="BY23" s="661"/>
      <c r="BZ23" s="661"/>
      <c r="CA23" s="661"/>
      <c r="CB23" s="701"/>
      <c r="CD23" s="674" t="s">
        <v>212</v>
      </c>
      <c r="CE23" s="675"/>
      <c r="CF23" s="675"/>
      <c r="CG23" s="675"/>
      <c r="CH23" s="675"/>
      <c r="CI23" s="675"/>
      <c r="CJ23" s="675"/>
      <c r="CK23" s="675"/>
      <c r="CL23" s="675"/>
      <c r="CM23" s="675"/>
      <c r="CN23" s="675"/>
      <c r="CO23" s="675"/>
      <c r="CP23" s="675"/>
      <c r="CQ23" s="676"/>
      <c r="CR23" s="674" t="s">
        <v>273</v>
      </c>
      <c r="CS23" s="675"/>
      <c r="CT23" s="675"/>
      <c r="CU23" s="675"/>
      <c r="CV23" s="675"/>
      <c r="CW23" s="675"/>
      <c r="CX23" s="675"/>
      <c r="CY23" s="676"/>
      <c r="CZ23" s="674" t="s">
        <v>274</v>
      </c>
      <c r="DA23" s="675"/>
      <c r="DB23" s="675"/>
      <c r="DC23" s="676"/>
      <c r="DD23" s="674" t="s">
        <v>275</v>
      </c>
      <c r="DE23" s="675"/>
      <c r="DF23" s="675"/>
      <c r="DG23" s="675"/>
      <c r="DH23" s="675"/>
      <c r="DI23" s="675"/>
      <c r="DJ23" s="675"/>
      <c r="DK23" s="676"/>
      <c r="DL23" s="712" t="s">
        <v>276</v>
      </c>
      <c r="DM23" s="713"/>
      <c r="DN23" s="713"/>
      <c r="DO23" s="713"/>
      <c r="DP23" s="713"/>
      <c r="DQ23" s="713"/>
      <c r="DR23" s="713"/>
      <c r="DS23" s="713"/>
      <c r="DT23" s="713"/>
      <c r="DU23" s="713"/>
      <c r="DV23" s="714"/>
      <c r="DW23" s="674" t="s">
        <v>277</v>
      </c>
      <c r="DX23" s="675"/>
      <c r="DY23" s="675"/>
      <c r="DZ23" s="675"/>
      <c r="EA23" s="675"/>
      <c r="EB23" s="675"/>
      <c r="EC23" s="676"/>
    </row>
    <row r="24" spans="2:133" ht="11.25" customHeight="1">
      <c r="B24" s="619" t="s">
        <v>278</v>
      </c>
      <c r="C24" s="620"/>
      <c r="D24" s="620"/>
      <c r="E24" s="620"/>
      <c r="F24" s="620"/>
      <c r="G24" s="620"/>
      <c r="H24" s="620"/>
      <c r="I24" s="620"/>
      <c r="J24" s="620"/>
      <c r="K24" s="620"/>
      <c r="L24" s="620"/>
      <c r="M24" s="620"/>
      <c r="N24" s="620"/>
      <c r="O24" s="620"/>
      <c r="P24" s="620"/>
      <c r="Q24" s="621"/>
      <c r="R24" s="622" t="s">
        <v>121</v>
      </c>
      <c r="S24" s="623"/>
      <c r="T24" s="623"/>
      <c r="U24" s="623"/>
      <c r="V24" s="623"/>
      <c r="W24" s="623"/>
      <c r="X24" s="623"/>
      <c r="Y24" s="624"/>
      <c r="Z24" s="660" t="s">
        <v>121</v>
      </c>
      <c r="AA24" s="660"/>
      <c r="AB24" s="660"/>
      <c r="AC24" s="660"/>
      <c r="AD24" s="661" t="s">
        <v>121</v>
      </c>
      <c r="AE24" s="661"/>
      <c r="AF24" s="661"/>
      <c r="AG24" s="661"/>
      <c r="AH24" s="661"/>
      <c r="AI24" s="661"/>
      <c r="AJ24" s="661"/>
      <c r="AK24" s="661"/>
      <c r="AL24" s="625" t="s">
        <v>121</v>
      </c>
      <c r="AM24" s="626"/>
      <c r="AN24" s="626"/>
      <c r="AO24" s="662"/>
      <c r="AP24" s="619" t="s">
        <v>279</v>
      </c>
      <c r="AQ24" s="699"/>
      <c r="AR24" s="699"/>
      <c r="AS24" s="699"/>
      <c r="AT24" s="699"/>
      <c r="AU24" s="699"/>
      <c r="AV24" s="699"/>
      <c r="AW24" s="699"/>
      <c r="AX24" s="699"/>
      <c r="AY24" s="699"/>
      <c r="AZ24" s="699"/>
      <c r="BA24" s="699"/>
      <c r="BB24" s="699"/>
      <c r="BC24" s="699"/>
      <c r="BD24" s="699"/>
      <c r="BE24" s="699"/>
      <c r="BF24" s="700"/>
      <c r="BG24" s="622" t="s">
        <v>121</v>
      </c>
      <c r="BH24" s="623"/>
      <c r="BI24" s="623"/>
      <c r="BJ24" s="623"/>
      <c r="BK24" s="623"/>
      <c r="BL24" s="623"/>
      <c r="BM24" s="623"/>
      <c r="BN24" s="624"/>
      <c r="BO24" s="660" t="s">
        <v>121</v>
      </c>
      <c r="BP24" s="660"/>
      <c r="BQ24" s="660"/>
      <c r="BR24" s="660"/>
      <c r="BS24" s="661" t="s">
        <v>121</v>
      </c>
      <c r="BT24" s="661"/>
      <c r="BU24" s="661"/>
      <c r="BV24" s="661"/>
      <c r="BW24" s="661"/>
      <c r="BX24" s="661"/>
      <c r="BY24" s="661"/>
      <c r="BZ24" s="661"/>
      <c r="CA24" s="661"/>
      <c r="CB24" s="701"/>
      <c r="CD24" s="680" t="s">
        <v>280</v>
      </c>
      <c r="CE24" s="681"/>
      <c r="CF24" s="681"/>
      <c r="CG24" s="681"/>
      <c r="CH24" s="681"/>
      <c r="CI24" s="681"/>
      <c r="CJ24" s="681"/>
      <c r="CK24" s="681"/>
      <c r="CL24" s="681"/>
      <c r="CM24" s="681"/>
      <c r="CN24" s="681"/>
      <c r="CO24" s="681"/>
      <c r="CP24" s="681"/>
      <c r="CQ24" s="682"/>
      <c r="CR24" s="677">
        <v>8200168</v>
      </c>
      <c r="CS24" s="678"/>
      <c r="CT24" s="678"/>
      <c r="CU24" s="678"/>
      <c r="CV24" s="678"/>
      <c r="CW24" s="678"/>
      <c r="CX24" s="678"/>
      <c r="CY24" s="703"/>
      <c r="CZ24" s="704">
        <v>47.3</v>
      </c>
      <c r="DA24" s="686"/>
      <c r="DB24" s="686"/>
      <c r="DC24" s="706"/>
      <c r="DD24" s="702">
        <v>5404076</v>
      </c>
      <c r="DE24" s="678"/>
      <c r="DF24" s="678"/>
      <c r="DG24" s="678"/>
      <c r="DH24" s="678"/>
      <c r="DI24" s="678"/>
      <c r="DJ24" s="678"/>
      <c r="DK24" s="703"/>
      <c r="DL24" s="702">
        <v>4866148</v>
      </c>
      <c r="DM24" s="678"/>
      <c r="DN24" s="678"/>
      <c r="DO24" s="678"/>
      <c r="DP24" s="678"/>
      <c r="DQ24" s="678"/>
      <c r="DR24" s="678"/>
      <c r="DS24" s="678"/>
      <c r="DT24" s="678"/>
      <c r="DU24" s="678"/>
      <c r="DV24" s="703"/>
      <c r="DW24" s="704">
        <v>42.9</v>
      </c>
      <c r="DX24" s="686"/>
      <c r="DY24" s="686"/>
      <c r="DZ24" s="686"/>
      <c r="EA24" s="686"/>
      <c r="EB24" s="686"/>
      <c r="EC24" s="705"/>
    </row>
    <row r="25" spans="2:133" ht="11.25" customHeight="1">
      <c r="B25" s="619" t="s">
        <v>281</v>
      </c>
      <c r="C25" s="620"/>
      <c r="D25" s="620"/>
      <c r="E25" s="620"/>
      <c r="F25" s="620"/>
      <c r="G25" s="620"/>
      <c r="H25" s="620"/>
      <c r="I25" s="620"/>
      <c r="J25" s="620"/>
      <c r="K25" s="620"/>
      <c r="L25" s="620"/>
      <c r="M25" s="620"/>
      <c r="N25" s="620"/>
      <c r="O25" s="620"/>
      <c r="P25" s="620"/>
      <c r="Q25" s="621"/>
      <c r="R25" s="622">
        <v>11419092</v>
      </c>
      <c r="S25" s="623"/>
      <c r="T25" s="623"/>
      <c r="U25" s="623"/>
      <c r="V25" s="623"/>
      <c r="W25" s="623"/>
      <c r="X25" s="623"/>
      <c r="Y25" s="624"/>
      <c r="Z25" s="660">
        <v>60.9</v>
      </c>
      <c r="AA25" s="660"/>
      <c r="AB25" s="660"/>
      <c r="AC25" s="660"/>
      <c r="AD25" s="661">
        <v>11326085</v>
      </c>
      <c r="AE25" s="661"/>
      <c r="AF25" s="661"/>
      <c r="AG25" s="661"/>
      <c r="AH25" s="661"/>
      <c r="AI25" s="661"/>
      <c r="AJ25" s="661"/>
      <c r="AK25" s="661"/>
      <c r="AL25" s="625">
        <v>99.8</v>
      </c>
      <c r="AM25" s="626"/>
      <c r="AN25" s="626"/>
      <c r="AO25" s="662"/>
      <c r="AP25" s="619" t="s">
        <v>282</v>
      </c>
      <c r="AQ25" s="699"/>
      <c r="AR25" s="699"/>
      <c r="AS25" s="699"/>
      <c r="AT25" s="699"/>
      <c r="AU25" s="699"/>
      <c r="AV25" s="699"/>
      <c r="AW25" s="699"/>
      <c r="AX25" s="699"/>
      <c r="AY25" s="699"/>
      <c r="AZ25" s="699"/>
      <c r="BA25" s="699"/>
      <c r="BB25" s="699"/>
      <c r="BC25" s="699"/>
      <c r="BD25" s="699"/>
      <c r="BE25" s="699"/>
      <c r="BF25" s="700"/>
      <c r="BG25" s="622" t="s">
        <v>121</v>
      </c>
      <c r="BH25" s="623"/>
      <c r="BI25" s="623"/>
      <c r="BJ25" s="623"/>
      <c r="BK25" s="623"/>
      <c r="BL25" s="623"/>
      <c r="BM25" s="623"/>
      <c r="BN25" s="624"/>
      <c r="BO25" s="660" t="s">
        <v>121</v>
      </c>
      <c r="BP25" s="660"/>
      <c r="BQ25" s="660"/>
      <c r="BR25" s="660"/>
      <c r="BS25" s="661" t="s">
        <v>121</v>
      </c>
      <c r="BT25" s="661"/>
      <c r="BU25" s="661"/>
      <c r="BV25" s="661"/>
      <c r="BW25" s="661"/>
      <c r="BX25" s="661"/>
      <c r="BY25" s="661"/>
      <c r="BZ25" s="661"/>
      <c r="CA25" s="661"/>
      <c r="CB25" s="701"/>
      <c r="CD25" s="619" t="s">
        <v>283</v>
      </c>
      <c r="CE25" s="620"/>
      <c r="CF25" s="620"/>
      <c r="CG25" s="620"/>
      <c r="CH25" s="620"/>
      <c r="CI25" s="620"/>
      <c r="CJ25" s="620"/>
      <c r="CK25" s="620"/>
      <c r="CL25" s="620"/>
      <c r="CM25" s="620"/>
      <c r="CN25" s="620"/>
      <c r="CO25" s="620"/>
      <c r="CP25" s="620"/>
      <c r="CQ25" s="621"/>
      <c r="CR25" s="622">
        <v>2889103</v>
      </c>
      <c r="CS25" s="635"/>
      <c r="CT25" s="635"/>
      <c r="CU25" s="635"/>
      <c r="CV25" s="635"/>
      <c r="CW25" s="635"/>
      <c r="CX25" s="635"/>
      <c r="CY25" s="636"/>
      <c r="CZ25" s="625">
        <v>16.7</v>
      </c>
      <c r="DA25" s="637"/>
      <c r="DB25" s="637"/>
      <c r="DC25" s="638"/>
      <c r="DD25" s="628">
        <v>2750230</v>
      </c>
      <c r="DE25" s="635"/>
      <c r="DF25" s="635"/>
      <c r="DG25" s="635"/>
      <c r="DH25" s="635"/>
      <c r="DI25" s="635"/>
      <c r="DJ25" s="635"/>
      <c r="DK25" s="636"/>
      <c r="DL25" s="628">
        <v>2731151</v>
      </c>
      <c r="DM25" s="635"/>
      <c r="DN25" s="635"/>
      <c r="DO25" s="635"/>
      <c r="DP25" s="635"/>
      <c r="DQ25" s="635"/>
      <c r="DR25" s="635"/>
      <c r="DS25" s="635"/>
      <c r="DT25" s="635"/>
      <c r="DU25" s="635"/>
      <c r="DV25" s="636"/>
      <c r="DW25" s="625">
        <v>24.1</v>
      </c>
      <c r="DX25" s="637"/>
      <c r="DY25" s="637"/>
      <c r="DZ25" s="637"/>
      <c r="EA25" s="637"/>
      <c r="EB25" s="637"/>
      <c r="EC25" s="649"/>
    </row>
    <row r="26" spans="2:133" ht="11.25" customHeight="1">
      <c r="B26" s="619" t="s">
        <v>284</v>
      </c>
      <c r="C26" s="620"/>
      <c r="D26" s="620"/>
      <c r="E26" s="620"/>
      <c r="F26" s="620"/>
      <c r="G26" s="620"/>
      <c r="H26" s="620"/>
      <c r="I26" s="620"/>
      <c r="J26" s="620"/>
      <c r="K26" s="620"/>
      <c r="L26" s="620"/>
      <c r="M26" s="620"/>
      <c r="N26" s="620"/>
      <c r="O26" s="620"/>
      <c r="P26" s="620"/>
      <c r="Q26" s="621"/>
      <c r="R26" s="622">
        <v>7208</v>
      </c>
      <c r="S26" s="623"/>
      <c r="T26" s="623"/>
      <c r="U26" s="623"/>
      <c r="V26" s="623"/>
      <c r="W26" s="623"/>
      <c r="X26" s="623"/>
      <c r="Y26" s="624"/>
      <c r="Z26" s="660">
        <v>0</v>
      </c>
      <c r="AA26" s="660"/>
      <c r="AB26" s="660"/>
      <c r="AC26" s="660"/>
      <c r="AD26" s="661">
        <v>7208</v>
      </c>
      <c r="AE26" s="661"/>
      <c r="AF26" s="661"/>
      <c r="AG26" s="661"/>
      <c r="AH26" s="661"/>
      <c r="AI26" s="661"/>
      <c r="AJ26" s="661"/>
      <c r="AK26" s="661"/>
      <c r="AL26" s="625">
        <v>0.1</v>
      </c>
      <c r="AM26" s="626"/>
      <c r="AN26" s="626"/>
      <c r="AO26" s="662"/>
      <c r="AP26" s="619" t="s">
        <v>285</v>
      </c>
      <c r="AQ26" s="699"/>
      <c r="AR26" s="699"/>
      <c r="AS26" s="699"/>
      <c r="AT26" s="699"/>
      <c r="AU26" s="699"/>
      <c r="AV26" s="699"/>
      <c r="AW26" s="699"/>
      <c r="AX26" s="699"/>
      <c r="AY26" s="699"/>
      <c r="AZ26" s="699"/>
      <c r="BA26" s="699"/>
      <c r="BB26" s="699"/>
      <c r="BC26" s="699"/>
      <c r="BD26" s="699"/>
      <c r="BE26" s="699"/>
      <c r="BF26" s="700"/>
      <c r="BG26" s="622" t="s">
        <v>121</v>
      </c>
      <c r="BH26" s="623"/>
      <c r="BI26" s="623"/>
      <c r="BJ26" s="623"/>
      <c r="BK26" s="623"/>
      <c r="BL26" s="623"/>
      <c r="BM26" s="623"/>
      <c r="BN26" s="624"/>
      <c r="BO26" s="660" t="s">
        <v>121</v>
      </c>
      <c r="BP26" s="660"/>
      <c r="BQ26" s="660"/>
      <c r="BR26" s="660"/>
      <c r="BS26" s="661" t="s">
        <v>121</v>
      </c>
      <c r="BT26" s="661"/>
      <c r="BU26" s="661"/>
      <c r="BV26" s="661"/>
      <c r="BW26" s="661"/>
      <c r="BX26" s="661"/>
      <c r="BY26" s="661"/>
      <c r="BZ26" s="661"/>
      <c r="CA26" s="661"/>
      <c r="CB26" s="701"/>
      <c r="CD26" s="619" t="s">
        <v>286</v>
      </c>
      <c r="CE26" s="620"/>
      <c r="CF26" s="620"/>
      <c r="CG26" s="620"/>
      <c r="CH26" s="620"/>
      <c r="CI26" s="620"/>
      <c r="CJ26" s="620"/>
      <c r="CK26" s="620"/>
      <c r="CL26" s="620"/>
      <c r="CM26" s="620"/>
      <c r="CN26" s="620"/>
      <c r="CO26" s="620"/>
      <c r="CP26" s="620"/>
      <c r="CQ26" s="621"/>
      <c r="CR26" s="622">
        <v>1761839</v>
      </c>
      <c r="CS26" s="623"/>
      <c r="CT26" s="623"/>
      <c r="CU26" s="623"/>
      <c r="CV26" s="623"/>
      <c r="CW26" s="623"/>
      <c r="CX26" s="623"/>
      <c r="CY26" s="624"/>
      <c r="CZ26" s="625">
        <v>10.199999999999999</v>
      </c>
      <c r="DA26" s="637"/>
      <c r="DB26" s="637"/>
      <c r="DC26" s="638"/>
      <c r="DD26" s="628">
        <v>1672855</v>
      </c>
      <c r="DE26" s="623"/>
      <c r="DF26" s="623"/>
      <c r="DG26" s="623"/>
      <c r="DH26" s="623"/>
      <c r="DI26" s="623"/>
      <c r="DJ26" s="623"/>
      <c r="DK26" s="624"/>
      <c r="DL26" s="628" t="s">
        <v>121</v>
      </c>
      <c r="DM26" s="623"/>
      <c r="DN26" s="623"/>
      <c r="DO26" s="623"/>
      <c r="DP26" s="623"/>
      <c r="DQ26" s="623"/>
      <c r="DR26" s="623"/>
      <c r="DS26" s="623"/>
      <c r="DT26" s="623"/>
      <c r="DU26" s="623"/>
      <c r="DV26" s="624"/>
      <c r="DW26" s="625" t="s">
        <v>121</v>
      </c>
      <c r="DX26" s="637"/>
      <c r="DY26" s="637"/>
      <c r="DZ26" s="637"/>
      <c r="EA26" s="637"/>
      <c r="EB26" s="637"/>
      <c r="EC26" s="649"/>
    </row>
    <row r="27" spans="2:133" ht="11.25" customHeight="1">
      <c r="B27" s="619" t="s">
        <v>287</v>
      </c>
      <c r="C27" s="620"/>
      <c r="D27" s="620"/>
      <c r="E27" s="620"/>
      <c r="F27" s="620"/>
      <c r="G27" s="620"/>
      <c r="H27" s="620"/>
      <c r="I27" s="620"/>
      <c r="J27" s="620"/>
      <c r="K27" s="620"/>
      <c r="L27" s="620"/>
      <c r="M27" s="620"/>
      <c r="N27" s="620"/>
      <c r="O27" s="620"/>
      <c r="P27" s="620"/>
      <c r="Q27" s="621"/>
      <c r="R27" s="622">
        <v>98243</v>
      </c>
      <c r="S27" s="623"/>
      <c r="T27" s="623"/>
      <c r="U27" s="623"/>
      <c r="V27" s="623"/>
      <c r="W27" s="623"/>
      <c r="X27" s="623"/>
      <c r="Y27" s="624"/>
      <c r="Z27" s="660">
        <v>0.5</v>
      </c>
      <c r="AA27" s="660"/>
      <c r="AB27" s="660"/>
      <c r="AC27" s="660"/>
      <c r="AD27" s="661">
        <v>74</v>
      </c>
      <c r="AE27" s="661"/>
      <c r="AF27" s="661"/>
      <c r="AG27" s="661"/>
      <c r="AH27" s="661"/>
      <c r="AI27" s="661"/>
      <c r="AJ27" s="661"/>
      <c r="AK27" s="661"/>
      <c r="AL27" s="625">
        <v>0</v>
      </c>
      <c r="AM27" s="626"/>
      <c r="AN27" s="626"/>
      <c r="AO27" s="662"/>
      <c r="AP27" s="619" t="s">
        <v>288</v>
      </c>
      <c r="AQ27" s="620"/>
      <c r="AR27" s="620"/>
      <c r="AS27" s="620"/>
      <c r="AT27" s="620"/>
      <c r="AU27" s="620"/>
      <c r="AV27" s="620"/>
      <c r="AW27" s="620"/>
      <c r="AX27" s="620"/>
      <c r="AY27" s="620"/>
      <c r="AZ27" s="620"/>
      <c r="BA27" s="620"/>
      <c r="BB27" s="620"/>
      <c r="BC27" s="620"/>
      <c r="BD27" s="620"/>
      <c r="BE27" s="620"/>
      <c r="BF27" s="621"/>
      <c r="BG27" s="622">
        <v>9794326</v>
      </c>
      <c r="BH27" s="623"/>
      <c r="BI27" s="623"/>
      <c r="BJ27" s="623"/>
      <c r="BK27" s="623"/>
      <c r="BL27" s="623"/>
      <c r="BM27" s="623"/>
      <c r="BN27" s="624"/>
      <c r="BO27" s="660">
        <v>100</v>
      </c>
      <c r="BP27" s="660"/>
      <c r="BQ27" s="660"/>
      <c r="BR27" s="660"/>
      <c r="BS27" s="661">
        <v>149234</v>
      </c>
      <c r="BT27" s="661"/>
      <c r="BU27" s="661"/>
      <c r="BV27" s="661"/>
      <c r="BW27" s="661"/>
      <c r="BX27" s="661"/>
      <c r="BY27" s="661"/>
      <c r="BZ27" s="661"/>
      <c r="CA27" s="661"/>
      <c r="CB27" s="701"/>
      <c r="CD27" s="619" t="s">
        <v>289</v>
      </c>
      <c r="CE27" s="620"/>
      <c r="CF27" s="620"/>
      <c r="CG27" s="620"/>
      <c r="CH27" s="620"/>
      <c r="CI27" s="620"/>
      <c r="CJ27" s="620"/>
      <c r="CK27" s="620"/>
      <c r="CL27" s="620"/>
      <c r="CM27" s="620"/>
      <c r="CN27" s="620"/>
      <c r="CO27" s="620"/>
      <c r="CP27" s="620"/>
      <c r="CQ27" s="621"/>
      <c r="CR27" s="622">
        <v>4066566</v>
      </c>
      <c r="CS27" s="635"/>
      <c r="CT27" s="635"/>
      <c r="CU27" s="635"/>
      <c r="CV27" s="635"/>
      <c r="CW27" s="635"/>
      <c r="CX27" s="635"/>
      <c r="CY27" s="636"/>
      <c r="CZ27" s="625">
        <v>23.5</v>
      </c>
      <c r="DA27" s="637"/>
      <c r="DB27" s="637"/>
      <c r="DC27" s="638"/>
      <c r="DD27" s="628">
        <v>1437446</v>
      </c>
      <c r="DE27" s="635"/>
      <c r="DF27" s="635"/>
      <c r="DG27" s="635"/>
      <c r="DH27" s="635"/>
      <c r="DI27" s="635"/>
      <c r="DJ27" s="635"/>
      <c r="DK27" s="636"/>
      <c r="DL27" s="628">
        <v>918597</v>
      </c>
      <c r="DM27" s="635"/>
      <c r="DN27" s="635"/>
      <c r="DO27" s="635"/>
      <c r="DP27" s="635"/>
      <c r="DQ27" s="635"/>
      <c r="DR27" s="635"/>
      <c r="DS27" s="635"/>
      <c r="DT27" s="635"/>
      <c r="DU27" s="635"/>
      <c r="DV27" s="636"/>
      <c r="DW27" s="625">
        <v>8.1</v>
      </c>
      <c r="DX27" s="637"/>
      <c r="DY27" s="637"/>
      <c r="DZ27" s="637"/>
      <c r="EA27" s="637"/>
      <c r="EB27" s="637"/>
      <c r="EC27" s="649"/>
    </row>
    <row r="28" spans="2:133" ht="11.25" customHeight="1">
      <c r="B28" s="619" t="s">
        <v>290</v>
      </c>
      <c r="C28" s="620"/>
      <c r="D28" s="620"/>
      <c r="E28" s="620"/>
      <c r="F28" s="620"/>
      <c r="G28" s="620"/>
      <c r="H28" s="620"/>
      <c r="I28" s="620"/>
      <c r="J28" s="620"/>
      <c r="K28" s="620"/>
      <c r="L28" s="620"/>
      <c r="M28" s="620"/>
      <c r="N28" s="620"/>
      <c r="O28" s="620"/>
      <c r="P28" s="620"/>
      <c r="Q28" s="621"/>
      <c r="R28" s="622">
        <v>87665</v>
      </c>
      <c r="S28" s="623"/>
      <c r="T28" s="623"/>
      <c r="U28" s="623"/>
      <c r="V28" s="623"/>
      <c r="W28" s="623"/>
      <c r="X28" s="623"/>
      <c r="Y28" s="624"/>
      <c r="Z28" s="660">
        <v>0.5</v>
      </c>
      <c r="AA28" s="660"/>
      <c r="AB28" s="660"/>
      <c r="AC28" s="660"/>
      <c r="AD28" s="661">
        <v>10045</v>
      </c>
      <c r="AE28" s="661"/>
      <c r="AF28" s="661"/>
      <c r="AG28" s="661"/>
      <c r="AH28" s="661"/>
      <c r="AI28" s="661"/>
      <c r="AJ28" s="661"/>
      <c r="AK28" s="661"/>
      <c r="AL28" s="625">
        <v>0.1</v>
      </c>
      <c r="AM28" s="626"/>
      <c r="AN28" s="626"/>
      <c r="AO28" s="662"/>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60"/>
      <c r="BP28" s="660"/>
      <c r="BQ28" s="660"/>
      <c r="BR28" s="660"/>
      <c r="BS28" s="628"/>
      <c r="BT28" s="623"/>
      <c r="BU28" s="623"/>
      <c r="BV28" s="623"/>
      <c r="BW28" s="623"/>
      <c r="BX28" s="623"/>
      <c r="BY28" s="623"/>
      <c r="BZ28" s="623"/>
      <c r="CA28" s="623"/>
      <c r="CB28" s="659"/>
      <c r="CD28" s="619" t="s">
        <v>291</v>
      </c>
      <c r="CE28" s="620"/>
      <c r="CF28" s="620"/>
      <c r="CG28" s="620"/>
      <c r="CH28" s="620"/>
      <c r="CI28" s="620"/>
      <c r="CJ28" s="620"/>
      <c r="CK28" s="620"/>
      <c r="CL28" s="620"/>
      <c r="CM28" s="620"/>
      <c r="CN28" s="620"/>
      <c r="CO28" s="620"/>
      <c r="CP28" s="620"/>
      <c r="CQ28" s="621"/>
      <c r="CR28" s="622">
        <v>1244499</v>
      </c>
      <c r="CS28" s="623"/>
      <c r="CT28" s="623"/>
      <c r="CU28" s="623"/>
      <c r="CV28" s="623"/>
      <c r="CW28" s="623"/>
      <c r="CX28" s="623"/>
      <c r="CY28" s="624"/>
      <c r="CZ28" s="625">
        <v>7.2</v>
      </c>
      <c r="DA28" s="637"/>
      <c r="DB28" s="637"/>
      <c r="DC28" s="638"/>
      <c r="DD28" s="628">
        <v>1216400</v>
      </c>
      <c r="DE28" s="623"/>
      <c r="DF28" s="623"/>
      <c r="DG28" s="623"/>
      <c r="DH28" s="623"/>
      <c r="DI28" s="623"/>
      <c r="DJ28" s="623"/>
      <c r="DK28" s="624"/>
      <c r="DL28" s="628">
        <v>1216400</v>
      </c>
      <c r="DM28" s="623"/>
      <c r="DN28" s="623"/>
      <c r="DO28" s="623"/>
      <c r="DP28" s="623"/>
      <c r="DQ28" s="623"/>
      <c r="DR28" s="623"/>
      <c r="DS28" s="623"/>
      <c r="DT28" s="623"/>
      <c r="DU28" s="623"/>
      <c r="DV28" s="624"/>
      <c r="DW28" s="625">
        <v>10.7</v>
      </c>
      <c r="DX28" s="637"/>
      <c r="DY28" s="637"/>
      <c r="DZ28" s="637"/>
      <c r="EA28" s="637"/>
      <c r="EB28" s="637"/>
      <c r="EC28" s="649"/>
    </row>
    <row r="29" spans="2:133" ht="11.25" customHeight="1">
      <c r="B29" s="619" t="s">
        <v>292</v>
      </c>
      <c r="C29" s="620"/>
      <c r="D29" s="620"/>
      <c r="E29" s="620"/>
      <c r="F29" s="620"/>
      <c r="G29" s="620"/>
      <c r="H29" s="620"/>
      <c r="I29" s="620"/>
      <c r="J29" s="620"/>
      <c r="K29" s="620"/>
      <c r="L29" s="620"/>
      <c r="M29" s="620"/>
      <c r="N29" s="620"/>
      <c r="O29" s="620"/>
      <c r="P29" s="620"/>
      <c r="Q29" s="621"/>
      <c r="R29" s="622">
        <v>69506</v>
      </c>
      <c r="S29" s="623"/>
      <c r="T29" s="623"/>
      <c r="U29" s="623"/>
      <c r="V29" s="623"/>
      <c r="W29" s="623"/>
      <c r="X29" s="623"/>
      <c r="Y29" s="624"/>
      <c r="Z29" s="660">
        <v>0.4</v>
      </c>
      <c r="AA29" s="660"/>
      <c r="AB29" s="660"/>
      <c r="AC29" s="660"/>
      <c r="AD29" s="661" t="s">
        <v>121</v>
      </c>
      <c r="AE29" s="661"/>
      <c r="AF29" s="661"/>
      <c r="AG29" s="661"/>
      <c r="AH29" s="661"/>
      <c r="AI29" s="661"/>
      <c r="AJ29" s="661"/>
      <c r="AK29" s="661"/>
      <c r="AL29" s="625" t="s">
        <v>121</v>
      </c>
      <c r="AM29" s="626"/>
      <c r="AN29" s="626"/>
      <c r="AO29" s="662"/>
      <c r="AP29" s="603"/>
      <c r="AQ29" s="604"/>
      <c r="AR29" s="604"/>
      <c r="AS29" s="604"/>
      <c r="AT29" s="604"/>
      <c r="AU29" s="604"/>
      <c r="AV29" s="604"/>
      <c r="AW29" s="604"/>
      <c r="AX29" s="604"/>
      <c r="AY29" s="604"/>
      <c r="AZ29" s="604"/>
      <c r="BA29" s="604"/>
      <c r="BB29" s="604"/>
      <c r="BC29" s="604"/>
      <c r="BD29" s="604"/>
      <c r="BE29" s="604"/>
      <c r="BF29" s="605"/>
      <c r="BG29" s="622"/>
      <c r="BH29" s="623"/>
      <c r="BI29" s="623"/>
      <c r="BJ29" s="623"/>
      <c r="BK29" s="623"/>
      <c r="BL29" s="623"/>
      <c r="BM29" s="623"/>
      <c r="BN29" s="624"/>
      <c r="BO29" s="660"/>
      <c r="BP29" s="660"/>
      <c r="BQ29" s="660"/>
      <c r="BR29" s="660"/>
      <c r="BS29" s="661"/>
      <c r="BT29" s="661"/>
      <c r="BU29" s="661"/>
      <c r="BV29" s="661"/>
      <c r="BW29" s="661"/>
      <c r="BX29" s="661"/>
      <c r="BY29" s="661"/>
      <c r="BZ29" s="661"/>
      <c r="CA29" s="661"/>
      <c r="CB29" s="701"/>
      <c r="CD29" s="641" t="s">
        <v>293</v>
      </c>
      <c r="CE29" s="642"/>
      <c r="CF29" s="619" t="s">
        <v>66</v>
      </c>
      <c r="CG29" s="620"/>
      <c r="CH29" s="620"/>
      <c r="CI29" s="620"/>
      <c r="CJ29" s="620"/>
      <c r="CK29" s="620"/>
      <c r="CL29" s="620"/>
      <c r="CM29" s="620"/>
      <c r="CN29" s="620"/>
      <c r="CO29" s="620"/>
      <c r="CP29" s="620"/>
      <c r="CQ29" s="621"/>
      <c r="CR29" s="622">
        <v>1244479</v>
      </c>
      <c r="CS29" s="635"/>
      <c r="CT29" s="635"/>
      <c r="CU29" s="635"/>
      <c r="CV29" s="635"/>
      <c r="CW29" s="635"/>
      <c r="CX29" s="635"/>
      <c r="CY29" s="636"/>
      <c r="CZ29" s="625">
        <v>7.2</v>
      </c>
      <c r="DA29" s="637"/>
      <c r="DB29" s="637"/>
      <c r="DC29" s="638"/>
      <c r="DD29" s="628">
        <v>1216380</v>
      </c>
      <c r="DE29" s="635"/>
      <c r="DF29" s="635"/>
      <c r="DG29" s="635"/>
      <c r="DH29" s="635"/>
      <c r="DI29" s="635"/>
      <c r="DJ29" s="635"/>
      <c r="DK29" s="636"/>
      <c r="DL29" s="628">
        <v>1216380</v>
      </c>
      <c r="DM29" s="635"/>
      <c r="DN29" s="635"/>
      <c r="DO29" s="635"/>
      <c r="DP29" s="635"/>
      <c r="DQ29" s="635"/>
      <c r="DR29" s="635"/>
      <c r="DS29" s="635"/>
      <c r="DT29" s="635"/>
      <c r="DU29" s="635"/>
      <c r="DV29" s="636"/>
      <c r="DW29" s="625">
        <v>10.7</v>
      </c>
      <c r="DX29" s="637"/>
      <c r="DY29" s="637"/>
      <c r="DZ29" s="637"/>
      <c r="EA29" s="637"/>
      <c r="EB29" s="637"/>
      <c r="EC29" s="649"/>
    </row>
    <row r="30" spans="2:133" ht="11.25" customHeight="1">
      <c r="B30" s="619" t="s">
        <v>294</v>
      </c>
      <c r="C30" s="620"/>
      <c r="D30" s="620"/>
      <c r="E30" s="620"/>
      <c r="F30" s="620"/>
      <c r="G30" s="620"/>
      <c r="H30" s="620"/>
      <c r="I30" s="620"/>
      <c r="J30" s="620"/>
      <c r="K30" s="620"/>
      <c r="L30" s="620"/>
      <c r="M30" s="620"/>
      <c r="N30" s="620"/>
      <c r="O30" s="620"/>
      <c r="P30" s="620"/>
      <c r="Q30" s="621"/>
      <c r="R30" s="622">
        <v>3080293</v>
      </c>
      <c r="S30" s="623"/>
      <c r="T30" s="623"/>
      <c r="U30" s="623"/>
      <c r="V30" s="623"/>
      <c r="W30" s="623"/>
      <c r="X30" s="623"/>
      <c r="Y30" s="624"/>
      <c r="Z30" s="660">
        <v>16.399999999999999</v>
      </c>
      <c r="AA30" s="660"/>
      <c r="AB30" s="660"/>
      <c r="AC30" s="660"/>
      <c r="AD30" s="661" t="s">
        <v>121</v>
      </c>
      <c r="AE30" s="661"/>
      <c r="AF30" s="661"/>
      <c r="AG30" s="661"/>
      <c r="AH30" s="661"/>
      <c r="AI30" s="661"/>
      <c r="AJ30" s="661"/>
      <c r="AK30" s="661"/>
      <c r="AL30" s="625" t="s">
        <v>121</v>
      </c>
      <c r="AM30" s="626"/>
      <c r="AN30" s="626"/>
      <c r="AO30" s="662"/>
      <c r="AP30" s="674" t="s">
        <v>212</v>
      </c>
      <c r="AQ30" s="675"/>
      <c r="AR30" s="675"/>
      <c r="AS30" s="675"/>
      <c r="AT30" s="675"/>
      <c r="AU30" s="675"/>
      <c r="AV30" s="675"/>
      <c r="AW30" s="675"/>
      <c r="AX30" s="675"/>
      <c r="AY30" s="675"/>
      <c r="AZ30" s="675"/>
      <c r="BA30" s="675"/>
      <c r="BB30" s="675"/>
      <c r="BC30" s="675"/>
      <c r="BD30" s="675"/>
      <c r="BE30" s="675"/>
      <c r="BF30" s="676"/>
      <c r="BG30" s="674" t="s">
        <v>295</v>
      </c>
      <c r="BH30" s="692"/>
      <c r="BI30" s="692"/>
      <c r="BJ30" s="692"/>
      <c r="BK30" s="692"/>
      <c r="BL30" s="692"/>
      <c r="BM30" s="692"/>
      <c r="BN30" s="692"/>
      <c r="BO30" s="692"/>
      <c r="BP30" s="692"/>
      <c r="BQ30" s="693"/>
      <c r="BR30" s="674" t="s">
        <v>296</v>
      </c>
      <c r="BS30" s="692"/>
      <c r="BT30" s="692"/>
      <c r="BU30" s="692"/>
      <c r="BV30" s="692"/>
      <c r="BW30" s="692"/>
      <c r="BX30" s="692"/>
      <c r="BY30" s="692"/>
      <c r="BZ30" s="692"/>
      <c r="CA30" s="692"/>
      <c r="CB30" s="693"/>
      <c r="CD30" s="643"/>
      <c r="CE30" s="644"/>
      <c r="CF30" s="619" t="s">
        <v>297</v>
      </c>
      <c r="CG30" s="620"/>
      <c r="CH30" s="620"/>
      <c r="CI30" s="620"/>
      <c r="CJ30" s="620"/>
      <c r="CK30" s="620"/>
      <c r="CL30" s="620"/>
      <c r="CM30" s="620"/>
      <c r="CN30" s="620"/>
      <c r="CO30" s="620"/>
      <c r="CP30" s="620"/>
      <c r="CQ30" s="621"/>
      <c r="CR30" s="622">
        <v>1208253</v>
      </c>
      <c r="CS30" s="623"/>
      <c r="CT30" s="623"/>
      <c r="CU30" s="623"/>
      <c r="CV30" s="623"/>
      <c r="CW30" s="623"/>
      <c r="CX30" s="623"/>
      <c r="CY30" s="624"/>
      <c r="CZ30" s="625">
        <v>7</v>
      </c>
      <c r="DA30" s="637"/>
      <c r="DB30" s="637"/>
      <c r="DC30" s="638"/>
      <c r="DD30" s="628">
        <v>1180539</v>
      </c>
      <c r="DE30" s="623"/>
      <c r="DF30" s="623"/>
      <c r="DG30" s="623"/>
      <c r="DH30" s="623"/>
      <c r="DI30" s="623"/>
      <c r="DJ30" s="623"/>
      <c r="DK30" s="624"/>
      <c r="DL30" s="628">
        <v>1180539</v>
      </c>
      <c r="DM30" s="623"/>
      <c r="DN30" s="623"/>
      <c r="DO30" s="623"/>
      <c r="DP30" s="623"/>
      <c r="DQ30" s="623"/>
      <c r="DR30" s="623"/>
      <c r="DS30" s="623"/>
      <c r="DT30" s="623"/>
      <c r="DU30" s="623"/>
      <c r="DV30" s="624"/>
      <c r="DW30" s="625">
        <v>10.4</v>
      </c>
      <c r="DX30" s="637"/>
      <c r="DY30" s="637"/>
      <c r="DZ30" s="637"/>
      <c r="EA30" s="637"/>
      <c r="EB30" s="637"/>
      <c r="EC30" s="649"/>
    </row>
    <row r="31" spans="2:133" ht="11.25" customHeight="1">
      <c r="B31" s="689" t="s">
        <v>298</v>
      </c>
      <c r="C31" s="690"/>
      <c r="D31" s="690"/>
      <c r="E31" s="690"/>
      <c r="F31" s="690"/>
      <c r="G31" s="690"/>
      <c r="H31" s="690"/>
      <c r="I31" s="690"/>
      <c r="J31" s="690"/>
      <c r="K31" s="690"/>
      <c r="L31" s="690"/>
      <c r="M31" s="690"/>
      <c r="N31" s="690"/>
      <c r="O31" s="690"/>
      <c r="P31" s="690"/>
      <c r="Q31" s="691"/>
      <c r="R31" s="622" t="s">
        <v>121</v>
      </c>
      <c r="S31" s="623"/>
      <c r="T31" s="623"/>
      <c r="U31" s="623"/>
      <c r="V31" s="623"/>
      <c r="W31" s="623"/>
      <c r="X31" s="623"/>
      <c r="Y31" s="624"/>
      <c r="Z31" s="660" t="s">
        <v>121</v>
      </c>
      <c r="AA31" s="660"/>
      <c r="AB31" s="660"/>
      <c r="AC31" s="660"/>
      <c r="AD31" s="661" t="s">
        <v>121</v>
      </c>
      <c r="AE31" s="661"/>
      <c r="AF31" s="661"/>
      <c r="AG31" s="661"/>
      <c r="AH31" s="661"/>
      <c r="AI31" s="661"/>
      <c r="AJ31" s="661"/>
      <c r="AK31" s="661"/>
      <c r="AL31" s="625" t="s">
        <v>121</v>
      </c>
      <c r="AM31" s="626"/>
      <c r="AN31" s="626"/>
      <c r="AO31" s="662"/>
      <c r="AP31" s="694" t="s">
        <v>299</v>
      </c>
      <c r="AQ31" s="695"/>
      <c r="AR31" s="695"/>
      <c r="AS31" s="695"/>
      <c r="AT31" s="696" t="s">
        <v>300</v>
      </c>
      <c r="AU31" s="218"/>
      <c r="AV31" s="218"/>
      <c r="AW31" s="218"/>
      <c r="AX31" s="680" t="s">
        <v>178</v>
      </c>
      <c r="AY31" s="681"/>
      <c r="AZ31" s="681"/>
      <c r="BA31" s="681"/>
      <c r="BB31" s="681"/>
      <c r="BC31" s="681"/>
      <c r="BD31" s="681"/>
      <c r="BE31" s="681"/>
      <c r="BF31" s="682"/>
      <c r="BG31" s="684">
        <v>99.2</v>
      </c>
      <c r="BH31" s="685"/>
      <c r="BI31" s="685"/>
      <c r="BJ31" s="685"/>
      <c r="BK31" s="685"/>
      <c r="BL31" s="685"/>
      <c r="BM31" s="686">
        <v>98</v>
      </c>
      <c r="BN31" s="685"/>
      <c r="BO31" s="685"/>
      <c r="BP31" s="685"/>
      <c r="BQ31" s="687"/>
      <c r="BR31" s="684">
        <v>99.4</v>
      </c>
      <c r="BS31" s="685"/>
      <c r="BT31" s="685"/>
      <c r="BU31" s="685"/>
      <c r="BV31" s="685"/>
      <c r="BW31" s="685"/>
      <c r="BX31" s="686">
        <v>97.9</v>
      </c>
      <c r="BY31" s="685"/>
      <c r="BZ31" s="685"/>
      <c r="CA31" s="685"/>
      <c r="CB31" s="687"/>
      <c r="CD31" s="643"/>
      <c r="CE31" s="644"/>
      <c r="CF31" s="619" t="s">
        <v>301</v>
      </c>
      <c r="CG31" s="620"/>
      <c r="CH31" s="620"/>
      <c r="CI31" s="620"/>
      <c r="CJ31" s="620"/>
      <c r="CK31" s="620"/>
      <c r="CL31" s="620"/>
      <c r="CM31" s="620"/>
      <c r="CN31" s="620"/>
      <c r="CO31" s="620"/>
      <c r="CP31" s="620"/>
      <c r="CQ31" s="621"/>
      <c r="CR31" s="622">
        <v>36226</v>
      </c>
      <c r="CS31" s="635"/>
      <c r="CT31" s="635"/>
      <c r="CU31" s="635"/>
      <c r="CV31" s="635"/>
      <c r="CW31" s="635"/>
      <c r="CX31" s="635"/>
      <c r="CY31" s="636"/>
      <c r="CZ31" s="625">
        <v>0.2</v>
      </c>
      <c r="DA31" s="637"/>
      <c r="DB31" s="637"/>
      <c r="DC31" s="638"/>
      <c r="DD31" s="628">
        <v>35841</v>
      </c>
      <c r="DE31" s="635"/>
      <c r="DF31" s="635"/>
      <c r="DG31" s="635"/>
      <c r="DH31" s="635"/>
      <c r="DI31" s="635"/>
      <c r="DJ31" s="635"/>
      <c r="DK31" s="636"/>
      <c r="DL31" s="628">
        <v>35841</v>
      </c>
      <c r="DM31" s="635"/>
      <c r="DN31" s="635"/>
      <c r="DO31" s="635"/>
      <c r="DP31" s="635"/>
      <c r="DQ31" s="635"/>
      <c r="DR31" s="635"/>
      <c r="DS31" s="635"/>
      <c r="DT31" s="635"/>
      <c r="DU31" s="635"/>
      <c r="DV31" s="636"/>
      <c r="DW31" s="625">
        <v>0.3</v>
      </c>
      <c r="DX31" s="637"/>
      <c r="DY31" s="637"/>
      <c r="DZ31" s="637"/>
      <c r="EA31" s="637"/>
      <c r="EB31" s="637"/>
      <c r="EC31" s="649"/>
    </row>
    <row r="32" spans="2:133" ht="11.25" customHeight="1">
      <c r="B32" s="619" t="s">
        <v>302</v>
      </c>
      <c r="C32" s="620"/>
      <c r="D32" s="620"/>
      <c r="E32" s="620"/>
      <c r="F32" s="620"/>
      <c r="G32" s="620"/>
      <c r="H32" s="620"/>
      <c r="I32" s="620"/>
      <c r="J32" s="620"/>
      <c r="K32" s="620"/>
      <c r="L32" s="620"/>
      <c r="M32" s="620"/>
      <c r="N32" s="620"/>
      <c r="O32" s="620"/>
      <c r="P32" s="620"/>
      <c r="Q32" s="621"/>
      <c r="R32" s="622">
        <v>1246308</v>
      </c>
      <c r="S32" s="623"/>
      <c r="T32" s="623"/>
      <c r="U32" s="623"/>
      <c r="V32" s="623"/>
      <c r="W32" s="623"/>
      <c r="X32" s="623"/>
      <c r="Y32" s="624"/>
      <c r="Z32" s="660">
        <v>6.6</v>
      </c>
      <c r="AA32" s="660"/>
      <c r="AB32" s="660"/>
      <c r="AC32" s="660"/>
      <c r="AD32" s="661" t="s">
        <v>121</v>
      </c>
      <c r="AE32" s="661"/>
      <c r="AF32" s="661"/>
      <c r="AG32" s="661"/>
      <c r="AH32" s="661"/>
      <c r="AI32" s="661"/>
      <c r="AJ32" s="661"/>
      <c r="AK32" s="661"/>
      <c r="AL32" s="625" t="s">
        <v>121</v>
      </c>
      <c r="AM32" s="626"/>
      <c r="AN32" s="626"/>
      <c r="AO32" s="662"/>
      <c r="AP32" s="663"/>
      <c r="AQ32" s="664"/>
      <c r="AR32" s="664"/>
      <c r="AS32" s="664"/>
      <c r="AT32" s="697"/>
      <c r="AU32" s="214" t="s">
        <v>303</v>
      </c>
      <c r="AX32" s="619" t="s">
        <v>304</v>
      </c>
      <c r="AY32" s="620"/>
      <c r="AZ32" s="620"/>
      <c r="BA32" s="620"/>
      <c r="BB32" s="620"/>
      <c r="BC32" s="620"/>
      <c r="BD32" s="620"/>
      <c r="BE32" s="620"/>
      <c r="BF32" s="621"/>
      <c r="BG32" s="688">
        <v>97.9</v>
      </c>
      <c r="BH32" s="635"/>
      <c r="BI32" s="635"/>
      <c r="BJ32" s="635"/>
      <c r="BK32" s="635"/>
      <c r="BL32" s="635"/>
      <c r="BM32" s="626">
        <v>95.3</v>
      </c>
      <c r="BN32" s="635"/>
      <c r="BO32" s="635"/>
      <c r="BP32" s="635"/>
      <c r="BQ32" s="658"/>
      <c r="BR32" s="688">
        <v>98.4</v>
      </c>
      <c r="BS32" s="635"/>
      <c r="BT32" s="635"/>
      <c r="BU32" s="635"/>
      <c r="BV32" s="635"/>
      <c r="BW32" s="635"/>
      <c r="BX32" s="626">
        <v>95.2</v>
      </c>
      <c r="BY32" s="635"/>
      <c r="BZ32" s="635"/>
      <c r="CA32" s="635"/>
      <c r="CB32" s="658"/>
      <c r="CD32" s="645"/>
      <c r="CE32" s="646"/>
      <c r="CF32" s="619" t="s">
        <v>305</v>
      </c>
      <c r="CG32" s="620"/>
      <c r="CH32" s="620"/>
      <c r="CI32" s="620"/>
      <c r="CJ32" s="620"/>
      <c r="CK32" s="620"/>
      <c r="CL32" s="620"/>
      <c r="CM32" s="620"/>
      <c r="CN32" s="620"/>
      <c r="CO32" s="620"/>
      <c r="CP32" s="620"/>
      <c r="CQ32" s="621"/>
      <c r="CR32" s="622">
        <v>20</v>
      </c>
      <c r="CS32" s="623"/>
      <c r="CT32" s="623"/>
      <c r="CU32" s="623"/>
      <c r="CV32" s="623"/>
      <c r="CW32" s="623"/>
      <c r="CX32" s="623"/>
      <c r="CY32" s="624"/>
      <c r="CZ32" s="625">
        <v>0</v>
      </c>
      <c r="DA32" s="637"/>
      <c r="DB32" s="637"/>
      <c r="DC32" s="638"/>
      <c r="DD32" s="628">
        <v>20</v>
      </c>
      <c r="DE32" s="623"/>
      <c r="DF32" s="623"/>
      <c r="DG32" s="623"/>
      <c r="DH32" s="623"/>
      <c r="DI32" s="623"/>
      <c r="DJ32" s="623"/>
      <c r="DK32" s="624"/>
      <c r="DL32" s="628">
        <v>20</v>
      </c>
      <c r="DM32" s="623"/>
      <c r="DN32" s="623"/>
      <c r="DO32" s="623"/>
      <c r="DP32" s="623"/>
      <c r="DQ32" s="623"/>
      <c r="DR32" s="623"/>
      <c r="DS32" s="623"/>
      <c r="DT32" s="623"/>
      <c r="DU32" s="623"/>
      <c r="DV32" s="624"/>
      <c r="DW32" s="625">
        <v>0</v>
      </c>
      <c r="DX32" s="637"/>
      <c r="DY32" s="637"/>
      <c r="DZ32" s="637"/>
      <c r="EA32" s="637"/>
      <c r="EB32" s="637"/>
      <c r="EC32" s="649"/>
    </row>
    <row r="33" spans="2:133" ht="11.25" customHeight="1">
      <c r="B33" s="619" t="s">
        <v>306</v>
      </c>
      <c r="C33" s="620"/>
      <c r="D33" s="620"/>
      <c r="E33" s="620"/>
      <c r="F33" s="620"/>
      <c r="G33" s="620"/>
      <c r="H33" s="620"/>
      <c r="I33" s="620"/>
      <c r="J33" s="620"/>
      <c r="K33" s="620"/>
      <c r="L33" s="620"/>
      <c r="M33" s="620"/>
      <c r="N33" s="620"/>
      <c r="O33" s="620"/>
      <c r="P33" s="620"/>
      <c r="Q33" s="621"/>
      <c r="R33" s="622">
        <v>37515</v>
      </c>
      <c r="S33" s="623"/>
      <c r="T33" s="623"/>
      <c r="U33" s="623"/>
      <c r="V33" s="623"/>
      <c r="W33" s="623"/>
      <c r="X33" s="623"/>
      <c r="Y33" s="624"/>
      <c r="Z33" s="660">
        <v>0.2</v>
      </c>
      <c r="AA33" s="660"/>
      <c r="AB33" s="660"/>
      <c r="AC33" s="660"/>
      <c r="AD33" s="661">
        <v>6149</v>
      </c>
      <c r="AE33" s="661"/>
      <c r="AF33" s="661"/>
      <c r="AG33" s="661"/>
      <c r="AH33" s="661"/>
      <c r="AI33" s="661"/>
      <c r="AJ33" s="661"/>
      <c r="AK33" s="661"/>
      <c r="AL33" s="625">
        <v>0.1</v>
      </c>
      <c r="AM33" s="626"/>
      <c r="AN33" s="626"/>
      <c r="AO33" s="662"/>
      <c r="AP33" s="665"/>
      <c r="AQ33" s="666"/>
      <c r="AR33" s="666"/>
      <c r="AS33" s="666"/>
      <c r="AT33" s="698"/>
      <c r="AU33" s="219"/>
      <c r="AV33" s="219"/>
      <c r="AW33" s="219"/>
      <c r="AX33" s="603" t="s">
        <v>307</v>
      </c>
      <c r="AY33" s="604"/>
      <c r="AZ33" s="604"/>
      <c r="BA33" s="604"/>
      <c r="BB33" s="604"/>
      <c r="BC33" s="604"/>
      <c r="BD33" s="604"/>
      <c r="BE33" s="604"/>
      <c r="BF33" s="605"/>
      <c r="BG33" s="683">
        <v>99.7</v>
      </c>
      <c r="BH33" s="607"/>
      <c r="BI33" s="607"/>
      <c r="BJ33" s="607"/>
      <c r="BK33" s="607"/>
      <c r="BL33" s="607"/>
      <c r="BM33" s="653">
        <v>99.1</v>
      </c>
      <c r="BN33" s="607"/>
      <c r="BO33" s="607"/>
      <c r="BP33" s="607"/>
      <c r="BQ33" s="670"/>
      <c r="BR33" s="683">
        <v>99.7</v>
      </c>
      <c r="BS33" s="607"/>
      <c r="BT33" s="607"/>
      <c r="BU33" s="607"/>
      <c r="BV33" s="607"/>
      <c r="BW33" s="607"/>
      <c r="BX33" s="653">
        <v>99</v>
      </c>
      <c r="BY33" s="607"/>
      <c r="BZ33" s="607"/>
      <c r="CA33" s="607"/>
      <c r="CB33" s="670"/>
      <c r="CD33" s="619" t="s">
        <v>308</v>
      </c>
      <c r="CE33" s="620"/>
      <c r="CF33" s="620"/>
      <c r="CG33" s="620"/>
      <c r="CH33" s="620"/>
      <c r="CI33" s="620"/>
      <c r="CJ33" s="620"/>
      <c r="CK33" s="620"/>
      <c r="CL33" s="620"/>
      <c r="CM33" s="620"/>
      <c r="CN33" s="620"/>
      <c r="CO33" s="620"/>
      <c r="CP33" s="620"/>
      <c r="CQ33" s="621"/>
      <c r="CR33" s="622">
        <v>6575114</v>
      </c>
      <c r="CS33" s="635"/>
      <c r="CT33" s="635"/>
      <c r="CU33" s="635"/>
      <c r="CV33" s="635"/>
      <c r="CW33" s="635"/>
      <c r="CX33" s="635"/>
      <c r="CY33" s="636"/>
      <c r="CZ33" s="625">
        <v>37.9</v>
      </c>
      <c r="DA33" s="637"/>
      <c r="DB33" s="637"/>
      <c r="DC33" s="638"/>
      <c r="DD33" s="628">
        <v>5493312</v>
      </c>
      <c r="DE33" s="635"/>
      <c r="DF33" s="635"/>
      <c r="DG33" s="635"/>
      <c r="DH33" s="635"/>
      <c r="DI33" s="635"/>
      <c r="DJ33" s="635"/>
      <c r="DK33" s="636"/>
      <c r="DL33" s="628">
        <v>4274999</v>
      </c>
      <c r="DM33" s="635"/>
      <c r="DN33" s="635"/>
      <c r="DO33" s="635"/>
      <c r="DP33" s="635"/>
      <c r="DQ33" s="635"/>
      <c r="DR33" s="635"/>
      <c r="DS33" s="635"/>
      <c r="DT33" s="635"/>
      <c r="DU33" s="635"/>
      <c r="DV33" s="636"/>
      <c r="DW33" s="625">
        <v>37.700000000000003</v>
      </c>
      <c r="DX33" s="637"/>
      <c r="DY33" s="637"/>
      <c r="DZ33" s="637"/>
      <c r="EA33" s="637"/>
      <c r="EB33" s="637"/>
      <c r="EC33" s="649"/>
    </row>
    <row r="34" spans="2:133" ht="11.25" customHeight="1">
      <c r="B34" s="619" t="s">
        <v>309</v>
      </c>
      <c r="C34" s="620"/>
      <c r="D34" s="620"/>
      <c r="E34" s="620"/>
      <c r="F34" s="620"/>
      <c r="G34" s="620"/>
      <c r="H34" s="620"/>
      <c r="I34" s="620"/>
      <c r="J34" s="620"/>
      <c r="K34" s="620"/>
      <c r="L34" s="620"/>
      <c r="M34" s="620"/>
      <c r="N34" s="620"/>
      <c r="O34" s="620"/>
      <c r="P34" s="620"/>
      <c r="Q34" s="621"/>
      <c r="R34" s="622">
        <v>99183</v>
      </c>
      <c r="S34" s="623"/>
      <c r="T34" s="623"/>
      <c r="U34" s="623"/>
      <c r="V34" s="623"/>
      <c r="W34" s="623"/>
      <c r="X34" s="623"/>
      <c r="Y34" s="624"/>
      <c r="Z34" s="660">
        <v>0.5</v>
      </c>
      <c r="AA34" s="660"/>
      <c r="AB34" s="660"/>
      <c r="AC34" s="660"/>
      <c r="AD34" s="661" t="s">
        <v>121</v>
      </c>
      <c r="AE34" s="661"/>
      <c r="AF34" s="661"/>
      <c r="AG34" s="661"/>
      <c r="AH34" s="661"/>
      <c r="AI34" s="661"/>
      <c r="AJ34" s="661"/>
      <c r="AK34" s="661"/>
      <c r="AL34" s="625" t="s">
        <v>121</v>
      </c>
      <c r="AM34" s="626"/>
      <c r="AN34" s="626"/>
      <c r="AO34" s="662"/>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9" t="s">
        <v>310</v>
      </c>
      <c r="CE34" s="620"/>
      <c r="CF34" s="620"/>
      <c r="CG34" s="620"/>
      <c r="CH34" s="620"/>
      <c r="CI34" s="620"/>
      <c r="CJ34" s="620"/>
      <c r="CK34" s="620"/>
      <c r="CL34" s="620"/>
      <c r="CM34" s="620"/>
      <c r="CN34" s="620"/>
      <c r="CO34" s="620"/>
      <c r="CP34" s="620"/>
      <c r="CQ34" s="621"/>
      <c r="CR34" s="622">
        <v>3263046</v>
      </c>
      <c r="CS34" s="623"/>
      <c r="CT34" s="623"/>
      <c r="CU34" s="623"/>
      <c r="CV34" s="623"/>
      <c r="CW34" s="623"/>
      <c r="CX34" s="623"/>
      <c r="CY34" s="624"/>
      <c r="CZ34" s="625">
        <v>18.8</v>
      </c>
      <c r="DA34" s="637"/>
      <c r="DB34" s="637"/>
      <c r="DC34" s="638"/>
      <c r="DD34" s="628">
        <v>2712437</v>
      </c>
      <c r="DE34" s="623"/>
      <c r="DF34" s="623"/>
      <c r="DG34" s="623"/>
      <c r="DH34" s="623"/>
      <c r="DI34" s="623"/>
      <c r="DJ34" s="623"/>
      <c r="DK34" s="624"/>
      <c r="DL34" s="628">
        <v>2416901</v>
      </c>
      <c r="DM34" s="623"/>
      <c r="DN34" s="623"/>
      <c r="DO34" s="623"/>
      <c r="DP34" s="623"/>
      <c r="DQ34" s="623"/>
      <c r="DR34" s="623"/>
      <c r="DS34" s="623"/>
      <c r="DT34" s="623"/>
      <c r="DU34" s="623"/>
      <c r="DV34" s="624"/>
      <c r="DW34" s="625">
        <v>21.3</v>
      </c>
      <c r="DX34" s="637"/>
      <c r="DY34" s="637"/>
      <c r="DZ34" s="637"/>
      <c r="EA34" s="637"/>
      <c r="EB34" s="637"/>
      <c r="EC34" s="649"/>
    </row>
    <row r="35" spans="2:133" ht="11.25" customHeight="1">
      <c r="B35" s="619" t="s">
        <v>311</v>
      </c>
      <c r="C35" s="620"/>
      <c r="D35" s="620"/>
      <c r="E35" s="620"/>
      <c r="F35" s="620"/>
      <c r="G35" s="620"/>
      <c r="H35" s="620"/>
      <c r="I35" s="620"/>
      <c r="J35" s="620"/>
      <c r="K35" s="620"/>
      <c r="L35" s="620"/>
      <c r="M35" s="620"/>
      <c r="N35" s="620"/>
      <c r="O35" s="620"/>
      <c r="P35" s="620"/>
      <c r="Q35" s="621"/>
      <c r="R35" s="622">
        <v>100500</v>
      </c>
      <c r="S35" s="623"/>
      <c r="T35" s="623"/>
      <c r="U35" s="623"/>
      <c r="V35" s="623"/>
      <c r="W35" s="623"/>
      <c r="X35" s="623"/>
      <c r="Y35" s="624"/>
      <c r="Z35" s="660">
        <v>0.5</v>
      </c>
      <c r="AA35" s="660"/>
      <c r="AB35" s="660"/>
      <c r="AC35" s="660"/>
      <c r="AD35" s="661" t="s">
        <v>121</v>
      </c>
      <c r="AE35" s="661"/>
      <c r="AF35" s="661"/>
      <c r="AG35" s="661"/>
      <c r="AH35" s="661"/>
      <c r="AI35" s="661"/>
      <c r="AJ35" s="661"/>
      <c r="AK35" s="661"/>
      <c r="AL35" s="625" t="s">
        <v>121</v>
      </c>
      <c r="AM35" s="626"/>
      <c r="AN35" s="626"/>
      <c r="AO35" s="662"/>
      <c r="AP35" s="222"/>
      <c r="AQ35" s="674" t="s">
        <v>312</v>
      </c>
      <c r="AR35" s="675"/>
      <c r="AS35" s="675"/>
      <c r="AT35" s="675"/>
      <c r="AU35" s="675"/>
      <c r="AV35" s="675"/>
      <c r="AW35" s="675"/>
      <c r="AX35" s="675"/>
      <c r="AY35" s="675"/>
      <c r="AZ35" s="675"/>
      <c r="BA35" s="675"/>
      <c r="BB35" s="675"/>
      <c r="BC35" s="675"/>
      <c r="BD35" s="675"/>
      <c r="BE35" s="675"/>
      <c r="BF35" s="676"/>
      <c r="BG35" s="674" t="s">
        <v>313</v>
      </c>
      <c r="BH35" s="675"/>
      <c r="BI35" s="675"/>
      <c r="BJ35" s="675"/>
      <c r="BK35" s="675"/>
      <c r="BL35" s="675"/>
      <c r="BM35" s="675"/>
      <c r="BN35" s="675"/>
      <c r="BO35" s="675"/>
      <c r="BP35" s="675"/>
      <c r="BQ35" s="675"/>
      <c r="BR35" s="675"/>
      <c r="BS35" s="675"/>
      <c r="BT35" s="675"/>
      <c r="BU35" s="675"/>
      <c r="BV35" s="675"/>
      <c r="BW35" s="675"/>
      <c r="BX35" s="675"/>
      <c r="BY35" s="675"/>
      <c r="BZ35" s="675"/>
      <c r="CA35" s="675"/>
      <c r="CB35" s="676"/>
      <c r="CD35" s="619" t="s">
        <v>314</v>
      </c>
      <c r="CE35" s="620"/>
      <c r="CF35" s="620"/>
      <c r="CG35" s="620"/>
      <c r="CH35" s="620"/>
      <c r="CI35" s="620"/>
      <c r="CJ35" s="620"/>
      <c r="CK35" s="620"/>
      <c r="CL35" s="620"/>
      <c r="CM35" s="620"/>
      <c r="CN35" s="620"/>
      <c r="CO35" s="620"/>
      <c r="CP35" s="620"/>
      <c r="CQ35" s="621"/>
      <c r="CR35" s="622">
        <v>62725</v>
      </c>
      <c r="CS35" s="635"/>
      <c r="CT35" s="635"/>
      <c r="CU35" s="635"/>
      <c r="CV35" s="635"/>
      <c r="CW35" s="635"/>
      <c r="CX35" s="635"/>
      <c r="CY35" s="636"/>
      <c r="CZ35" s="625">
        <v>0.4</v>
      </c>
      <c r="DA35" s="637"/>
      <c r="DB35" s="637"/>
      <c r="DC35" s="638"/>
      <c r="DD35" s="628">
        <v>56322</v>
      </c>
      <c r="DE35" s="635"/>
      <c r="DF35" s="635"/>
      <c r="DG35" s="635"/>
      <c r="DH35" s="635"/>
      <c r="DI35" s="635"/>
      <c r="DJ35" s="635"/>
      <c r="DK35" s="636"/>
      <c r="DL35" s="628">
        <v>56322</v>
      </c>
      <c r="DM35" s="635"/>
      <c r="DN35" s="635"/>
      <c r="DO35" s="635"/>
      <c r="DP35" s="635"/>
      <c r="DQ35" s="635"/>
      <c r="DR35" s="635"/>
      <c r="DS35" s="635"/>
      <c r="DT35" s="635"/>
      <c r="DU35" s="635"/>
      <c r="DV35" s="636"/>
      <c r="DW35" s="625">
        <v>0.5</v>
      </c>
      <c r="DX35" s="637"/>
      <c r="DY35" s="637"/>
      <c r="DZ35" s="637"/>
      <c r="EA35" s="637"/>
      <c r="EB35" s="637"/>
      <c r="EC35" s="649"/>
    </row>
    <row r="36" spans="2:133" ht="11.25" customHeight="1">
      <c r="B36" s="619" t="s">
        <v>315</v>
      </c>
      <c r="C36" s="620"/>
      <c r="D36" s="620"/>
      <c r="E36" s="620"/>
      <c r="F36" s="620"/>
      <c r="G36" s="620"/>
      <c r="H36" s="620"/>
      <c r="I36" s="620"/>
      <c r="J36" s="620"/>
      <c r="K36" s="620"/>
      <c r="L36" s="620"/>
      <c r="M36" s="620"/>
      <c r="N36" s="620"/>
      <c r="O36" s="620"/>
      <c r="P36" s="620"/>
      <c r="Q36" s="621"/>
      <c r="R36" s="622">
        <v>698205</v>
      </c>
      <c r="S36" s="623"/>
      <c r="T36" s="623"/>
      <c r="U36" s="623"/>
      <c r="V36" s="623"/>
      <c r="W36" s="623"/>
      <c r="X36" s="623"/>
      <c r="Y36" s="624"/>
      <c r="Z36" s="660">
        <v>3.7</v>
      </c>
      <c r="AA36" s="660"/>
      <c r="AB36" s="660"/>
      <c r="AC36" s="660"/>
      <c r="AD36" s="661" t="s">
        <v>121</v>
      </c>
      <c r="AE36" s="661"/>
      <c r="AF36" s="661"/>
      <c r="AG36" s="661"/>
      <c r="AH36" s="661"/>
      <c r="AI36" s="661"/>
      <c r="AJ36" s="661"/>
      <c r="AK36" s="661"/>
      <c r="AL36" s="625" t="s">
        <v>121</v>
      </c>
      <c r="AM36" s="626"/>
      <c r="AN36" s="626"/>
      <c r="AO36" s="662"/>
      <c r="AP36" s="222"/>
      <c r="AQ36" s="671" t="s">
        <v>316</v>
      </c>
      <c r="AR36" s="672"/>
      <c r="AS36" s="672"/>
      <c r="AT36" s="672"/>
      <c r="AU36" s="672"/>
      <c r="AV36" s="672"/>
      <c r="AW36" s="672"/>
      <c r="AX36" s="672"/>
      <c r="AY36" s="673"/>
      <c r="AZ36" s="677">
        <v>1851205</v>
      </c>
      <c r="BA36" s="678"/>
      <c r="BB36" s="678"/>
      <c r="BC36" s="678"/>
      <c r="BD36" s="678"/>
      <c r="BE36" s="678"/>
      <c r="BF36" s="679"/>
      <c r="BG36" s="680" t="s">
        <v>317</v>
      </c>
      <c r="BH36" s="681"/>
      <c r="BI36" s="681"/>
      <c r="BJ36" s="681"/>
      <c r="BK36" s="681"/>
      <c r="BL36" s="681"/>
      <c r="BM36" s="681"/>
      <c r="BN36" s="681"/>
      <c r="BO36" s="681"/>
      <c r="BP36" s="681"/>
      <c r="BQ36" s="681"/>
      <c r="BR36" s="681"/>
      <c r="BS36" s="681"/>
      <c r="BT36" s="681"/>
      <c r="BU36" s="682"/>
      <c r="BV36" s="677">
        <v>-17915</v>
      </c>
      <c r="BW36" s="678"/>
      <c r="BX36" s="678"/>
      <c r="BY36" s="678"/>
      <c r="BZ36" s="678"/>
      <c r="CA36" s="678"/>
      <c r="CB36" s="679"/>
      <c r="CD36" s="619" t="s">
        <v>318</v>
      </c>
      <c r="CE36" s="620"/>
      <c r="CF36" s="620"/>
      <c r="CG36" s="620"/>
      <c r="CH36" s="620"/>
      <c r="CI36" s="620"/>
      <c r="CJ36" s="620"/>
      <c r="CK36" s="620"/>
      <c r="CL36" s="620"/>
      <c r="CM36" s="620"/>
      <c r="CN36" s="620"/>
      <c r="CO36" s="620"/>
      <c r="CP36" s="620"/>
      <c r="CQ36" s="621"/>
      <c r="CR36" s="622">
        <v>1196909</v>
      </c>
      <c r="CS36" s="623"/>
      <c r="CT36" s="623"/>
      <c r="CU36" s="623"/>
      <c r="CV36" s="623"/>
      <c r="CW36" s="623"/>
      <c r="CX36" s="623"/>
      <c r="CY36" s="624"/>
      <c r="CZ36" s="625">
        <v>6.9</v>
      </c>
      <c r="DA36" s="637"/>
      <c r="DB36" s="637"/>
      <c r="DC36" s="638"/>
      <c r="DD36" s="628">
        <v>1076420</v>
      </c>
      <c r="DE36" s="623"/>
      <c r="DF36" s="623"/>
      <c r="DG36" s="623"/>
      <c r="DH36" s="623"/>
      <c r="DI36" s="623"/>
      <c r="DJ36" s="623"/>
      <c r="DK36" s="624"/>
      <c r="DL36" s="628">
        <v>775451</v>
      </c>
      <c r="DM36" s="623"/>
      <c r="DN36" s="623"/>
      <c r="DO36" s="623"/>
      <c r="DP36" s="623"/>
      <c r="DQ36" s="623"/>
      <c r="DR36" s="623"/>
      <c r="DS36" s="623"/>
      <c r="DT36" s="623"/>
      <c r="DU36" s="623"/>
      <c r="DV36" s="624"/>
      <c r="DW36" s="625">
        <v>6.8</v>
      </c>
      <c r="DX36" s="637"/>
      <c r="DY36" s="637"/>
      <c r="DZ36" s="637"/>
      <c r="EA36" s="637"/>
      <c r="EB36" s="637"/>
      <c r="EC36" s="649"/>
    </row>
    <row r="37" spans="2:133" ht="11.25" customHeight="1">
      <c r="B37" s="619" t="s">
        <v>319</v>
      </c>
      <c r="C37" s="620"/>
      <c r="D37" s="620"/>
      <c r="E37" s="620"/>
      <c r="F37" s="620"/>
      <c r="G37" s="620"/>
      <c r="H37" s="620"/>
      <c r="I37" s="620"/>
      <c r="J37" s="620"/>
      <c r="K37" s="620"/>
      <c r="L37" s="620"/>
      <c r="M37" s="620"/>
      <c r="N37" s="620"/>
      <c r="O37" s="620"/>
      <c r="P37" s="620"/>
      <c r="Q37" s="621"/>
      <c r="R37" s="622">
        <v>559827</v>
      </c>
      <c r="S37" s="623"/>
      <c r="T37" s="623"/>
      <c r="U37" s="623"/>
      <c r="V37" s="623"/>
      <c r="W37" s="623"/>
      <c r="X37" s="623"/>
      <c r="Y37" s="624"/>
      <c r="Z37" s="660">
        <v>3</v>
      </c>
      <c r="AA37" s="660"/>
      <c r="AB37" s="660"/>
      <c r="AC37" s="660"/>
      <c r="AD37" s="661">
        <v>3482</v>
      </c>
      <c r="AE37" s="661"/>
      <c r="AF37" s="661"/>
      <c r="AG37" s="661"/>
      <c r="AH37" s="661"/>
      <c r="AI37" s="661"/>
      <c r="AJ37" s="661"/>
      <c r="AK37" s="661"/>
      <c r="AL37" s="625">
        <v>0</v>
      </c>
      <c r="AM37" s="626"/>
      <c r="AN37" s="626"/>
      <c r="AO37" s="662"/>
      <c r="AQ37" s="655" t="s">
        <v>320</v>
      </c>
      <c r="AR37" s="656"/>
      <c r="AS37" s="656"/>
      <c r="AT37" s="656"/>
      <c r="AU37" s="656"/>
      <c r="AV37" s="656"/>
      <c r="AW37" s="656"/>
      <c r="AX37" s="656"/>
      <c r="AY37" s="657"/>
      <c r="AZ37" s="622">
        <v>462019</v>
      </c>
      <c r="BA37" s="623"/>
      <c r="BB37" s="623"/>
      <c r="BC37" s="623"/>
      <c r="BD37" s="635"/>
      <c r="BE37" s="635"/>
      <c r="BF37" s="658"/>
      <c r="BG37" s="619" t="s">
        <v>321</v>
      </c>
      <c r="BH37" s="620"/>
      <c r="BI37" s="620"/>
      <c r="BJ37" s="620"/>
      <c r="BK37" s="620"/>
      <c r="BL37" s="620"/>
      <c r="BM37" s="620"/>
      <c r="BN37" s="620"/>
      <c r="BO37" s="620"/>
      <c r="BP37" s="620"/>
      <c r="BQ37" s="620"/>
      <c r="BR37" s="620"/>
      <c r="BS37" s="620"/>
      <c r="BT37" s="620"/>
      <c r="BU37" s="621"/>
      <c r="BV37" s="622">
        <v>-80241</v>
      </c>
      <c r="BW37" s="623"/>
      <c r="BX37" s="623"/>
      <c r="BY37" s="623"/>
      <c r="BZ37" s="623"/>
      <c r="CA37" s="623"/>
      <c r="CB37" s="659"/>
      <c r="CD37" s="619" t="s">
        <v>322</v>
      </c>
      <c r="CE37" s="620"/>
      <c r="CF37" s="620"/>
      <c r="CG37" s="620"/>
      <c r="CH37" s="620"/>
      <c r="CI37" s="620"/>
      <c r="CJ37" s="620"/>
      <c r="CK37" s="620"/>
      <c r="CL37" s="620"/>
      <c r="CM37" s="620"/>
      <c r="CN37" s="620"/>
      <c r="CO37" s="620"/>
      <c r="CP37" s="620"/>
      <c r="CQ37" s="621"/>
      <c r="CR37" s="622">
        <v>36241</v>
      </c>
      <c r="CS37" s="635"/>
      <c r="CT37" s="635"/>
      <c r="CU37" s="635"/>
      <c r="CV37" s="635"/>
      <c r="CW37" s="635"/>
      <c r="CX37" s="635"/>
      <c r="CY37" s="636"/>
      <c r="CZ37" s="625">
        <v>0.2</v>
      </c>
      <c r="DA37" s="637"/>
      <c r="DB37" s="637"/>
      <c r="DC37" s="638"/>
      <c r="DD37" s="628">
        <v>36241</v>
      </c>
      <c r="DE37" s="635"/>
      <c r="DF37" s="635"/>
      <c r="DG37" s="635"/>
      <c r="DH37" s="635"/>
      <c r="DI37" s="635"/>
      <c r="DJ37" s="635"/>
      <c r="DK37" s="636"/>
      <c r="DL37" s="628">
        <v>29656</v>
      </c>
      <c r="DM37" s="635"/>
      <c r="DN37" s="635"/>
      <c r="DO37" s="635"/>
      <c r="DP37" s="635"/>
      <c r="DQ37" s="635"/>
      <c r="DR37" s="635"/>
      <c r="DS37" s="635"/>
      <c r="DT37" s="635"/>
      <c r="DU37" s="635"/>
      <c r="DV37" s="636"/>
      <c r="DW37" s="625">
        <v>0.3</v>
      </c>
      <c r="DX37" s="637"/>
      <c r="DY37" s="637"/>
      <c r="DZ37" s="637"/>
      <c r="EA37" s="637"/>
      <c r="EB37" s="637"/>
      <c r="EC37" s="649"/>
    </row>
    <row r="38" spans="2:133" ht="11.25" customHeight="1">
      <c r="B38" s="619" t="s">
        <v>323</v>
      </c>
      <c r="C38" s="620"/>
      <c r="D38" s="620"/>
      <c r="E38" s="620"/>
      <c r="F38" s="620"/>
      <c r="G38" s="620"/>
      <c r="H38" s="620"/>
      <c r="I38" s="620"/>
      <c r="J38" s="620"/>
      <c r="K38" s="620"/>
      <c r="L38" s="620"/>
      <c r="M38" s="620"/>
      <c r="N38" s="620"/>
      <c r="O38" s="620"/>
      <c r="P38" s="620"/>
      <c r="Q38" s="621"/>
      <c r="R38" s="622">
        <v>1250600</v>
      </c>
      <c r="S38" s="623"/>
      <c r="T38" s="623"/>
      <c r="U38" s="623"/>
      <c r="V38" s="623"/>
      <c r="W38" s="623"/>
      <c r="X38" s="623"/>
      <c r="Y38" s="624"/>
      <c r="Z38" s="660">
        <v>6.7</v>
      </c>
      <c r="AA38" s="660"/>
      <c r="AB38" s="660"/>
      <c r="AC38" s="660"/>
      <c r="AD38" s="661" t="s">
        <v>121</v>
      </c>
      <c r="AE38" s="661"/>
      <c r="AF38" s="661"/>
      <c r="AG38" s="661"/>
      <c r="AH38" s="661"/>
      <c r="AI38" s="661"/>
      <c r="AJ38" s="661"/>
      <c r="AK38" s="661"/>
      <c r="AL38" s="625" t="s">
        <v>121</v>
      </c>
      <c r="AM38" s="626"/>
      <c r="AN38" s="626"/>
      <c r="AO38" s="662"/>
      <c r="AQ38" s="655" t="s">
        <v>324</v>
      </c>
      <c r="AR38" s="656"/>
      <c r="AS38" s="656"/>
      <c r="AT38" s="656"/>
      <c r="AU38" s="656"/>
      <c r="AV38" s="656"/>
      <c r="AW38" s="656"/>
      <c r="AX38" s="656"/>
      <c r="AY38" s="657"/>
      <c r="AZ38" s="622">
        <v>28787</v>
      </c>
      <c r="BA38" s="623"/>
      <c r="BB38" s="623"/>
      <c r="BC38" s="623"/>
      <c r="BD38" s="635"/>
      <c r="BE38" s="635"/>
      <c r="BF38" s="658"/>
      <c r="BG38" s="619" t="s">
        <v>325</v>
      </c>
      <c r="BH38" s="620"/>
      <c r="BI38" s="620"/>
      <c r="BJ38" s="620"/>
      <c r="BK38" s="620"/>
      <c r="BL38" s="620"/>
      <c r="BM38" s="620"/>
      <c r="BN38" s="620"/>
      <c r="BO38" s="620"/>
      <c r="BP38" s="620"/>
      <c r="BQ38" s="620"/>
      <c r="BR38" s="620"/>
      <c r="BS38" s="620"/>
      <c r="BT38" s="620"/>
      <c r="BU38" s="621"/>
      <c r="BV38" s="622">
        <v>4041</v>
      </c>
      <c r="BW38" s="623"/>
      <c r="BX38" s="623"/>
      <c r="BY38" s="623"/>
      <c r="BZ38" s="623"/>
      <c r="CA38" s="623"/>
      <c r="CB38" s="659"/>
      <c r="CD38" s="619" t="s">
        <v>326</v>
      </c>
      <c r="CE38" s="620"/>
      <c r="CF38" s="620"/>
      <c r="CG38" s="620"/>
      <c r="CH38" s="620"/>
      <c r="CI38" s="620"/>
      <c r="CJ38" s="620"/>
      <c r="CK38" s="620"/>
      <c r="CL38" s="620"/>
      <c r="CM38" s="620"/>
      <c r="CN38" s="620"/>
      <c r="CO38" s="620"/>
      <c r="CP38" s="620"/>
      <c r="CQ38" s="621"/>
      <c r="CR38" s="622">
        <v>1360399</v>
      </c>
      <c r="CS38" s="623"/>
      <c r="CT38" s="623"/>
      <c r="CU38" s="623"/>
      <c r="CV38" s="623"/>
      <c r="CW38" s="623"/>
      <c r="CX38" s="623"/>
      <c r="CY38" s="624"/>
      <c r="CZ38" s="625">
        <v>7.8</v>
      </c>
      <c r="DA38" s="637"/>
      <c r="DB38" s="637"/>
      <c r="DC38" s="638"/>
      <c r="DD38" s="628">
        <v>1099427</v>
      </c>
      <c r="DE38" s="623"/>
      <c r="DF38" s="623"/>
      <c r="DG38" s="623"/>
      <c r="DH38" s="623"/>
      <c r="DI38" s="623"/>
      <c r="DJ38" s="623"/>
      <c r="DK38" s="624"/>
      <c r="DL38" s="628">
        <v>1026325</v>
      </c>
      <c r="DM38" s="623"/>
      <c r="DN38" s="623"/>
      <c r="DO38" s="623"/>
      <c r="DP38" s="623"/>
      <c r="DQ38" s="623"/>
      <c r="DR38" s="623"/>
      <c r="DS38" s="623"/>
      <c r="DT38" s="623"/>
      <c r="DU38" s="623"/>
      <c r="DV38" s="624"/>
      <c r="DW38" s="625">
        <v>9</v>
      </c>
      <c r="DX38" s="637"/>
      <c r="DY38" s="637"/>
      <c r="DZ38" s="637"/>
      <c r="EA38" s="637"/>
      <c r="EB38" s="637"/>
      <c r="EC38" s="649"/>
    </row>
    <row r="39" spans="2:133" ht="11.25" customHeight="1">
      <c r="B39" s="619" t="s">
        <v>327</v>
      </c>
      <c r="C39" s="620"/>
      <c r="D39" s="620"/>
      <c r="E39" s="620"/>
      <c r="F39" s="620"/>
      <c r="G39" s="620"/>
      <c r="H39" s="620"/>
      <c r="I39" s="620"/>
      <c r="J39" s="620"/>
      <c r="K39" s="620"/>
      <c r="L39" s="620"/>
      <c r="M39" s="620"/>
      <c r="N39" s="620"/>
      <c r="O39" s="620"/>
      <c r="P39" s="620"/>
      <c r="Q39" s="621"/>
      <c r="R39" s="622" t="s">
        <v>121</v>
      </c>
      <c r="S39" s="623"/>
      <c r="T39" s="623"/>
      <c r="U39" s="623"/>
      <c r="V39" s="623"/>
      <c r="W39" s="623"/>
      <c r="X39" s="623"/>
      <c r="Y39" s="624"/>
      <c r="Z39" s="660" t="s">
        <v>121</v>
      </c>
      <c r="AA39" s="660"/>
      <c r="AB39" s="660"/>
      <c r="AC39" s="660"/>
      <c r="AD39" s="661" t="s">
        <v>121</v>
      </c>
      <c r="AE39" s="661"/>
      <c r="AF39" s="661"/>
      <c r="AG39" s="661"/>
      <c r="AH39" s="661"/>
      <c r="AI39" s="661"/>
      <c r="AJ39" s="661"/>
      <c r="AK39" s="661"/>
      <c r="AL39" s="625" t="s">
        <v>121</v>
      </c>
      <c r="AM39" s="626"/>
      <c r="AN39" s="626"/>
      <c r="AO39" s="662"/>
      <c r="AQ39" s="655" t="s">
        <v>328</v>
      </c>
      <c r="AR39" s="656"/>
      <c r="AS39" s="656"/>
      <c r="AT39" s="656"/>
      <c r="AU39" s="656"/>
      <c r="AV39" s="656"/>
      <c r="AW39" s="656"/>
      <c r="AX39" s="656"/>
      <c r="AY39" s="657"/>
      <c r="AZ39" s="622" t="s">
        <v>121</v>
      </c>
      <c r="BA39" s="623"/>
      <c r="BB39" s="623"/>
      <c r="BC39" s="623"/>
      <c r="BD39" s="635"/>
      <c r="BE39" s="635"/>
      <c r="BF39" s="658"/>
      <c r="BG39" s="619" t="s">
        <v>329</v>
      </c>
      <c r="BH39" s="620"/>
      <c r="BI39" s="620"/>
      <c r="BJ39" s="620"/>
      <c r="BK39" s="620"/>
      <c r="BL39" s="620"/>
      <c r="BM39" s="620"/>
      <c r="BN39" s="620"/>
      <c r="BO39" s="620"/>
      <c r="BP39" s="620"/>
      <c r="BQ39" s="620"/>
      <c r="BR39" s="620"/>
      <c r="BS39" s="620"/>
      <c r="BT39" s="620"/>
      <c r="BU39" s="621"/>
      <c r="BV39" s="622">
        <v>5999</v>
      </c>
      <c r="BW39" s="623"/>
      <c r="BX39" s="623"/>
      <c r="BY39" s="623"/>
      <c r="BZ39" s="623"/>
      <c r="CA39" s="623"/>
      <c r="CB39" s="659"/>
      <c r="CD39" s="619" t="s">
        <v>330</v>
      </c>
      <c r="CE39" s="620"/>
      <c r="CF39" s="620"/>
      <c r="CG39" s="620"/>
      <c r="CH39" s="620"/>
      <c r="CI39" s="620"/>
      <c r="CJ39" s="620"/>
      <c r="CK39" s="620"/>
      <c r="CL39" s="620"/>
      <c r="CM39" s="620"/>
      <c r="CN39" s="620"/>
      <c r="CO39" s="620"/>
      <c r="CP39" s="620"/>
      <c r="CQ39" s="621"/>
      <c r="CR39" s="622">
        <v>666001</v>
      </c>
      <c r="CS39" s="635"/>
      <c r="CT39" s="635"/>
      <c r="CU39" s="635"/>
      <c r="CV39" s="635"/>
      <c r="CW39" s="635"/>
      <c r="CX39" s="635"/>
      <c r="CY39" s="636"/>
      <c r="CZ39" s="625">
        <v>3.8</v>
      </c>
      <c r="DA39" s="637"/>
      <c r="DB39" s="637"/>
      <c r="DC39" s="638"/>
      <c r="DD39" s="628">
        <v>544262</v>
      </c>
      <c r="DE39" s="635"/>
      <c r="DF39" s="635"/>
      <c r="DG39" s="635"/>
      <c r="DH39" s="635"/>
      <c r="DI39" s="635"/>
      <c r="DJ39" s="635"/>
      <c r="DK39" s="636"/>
      <c r="DL39" s="628" t="s">
        <v>121</v>
      </c>
      <c r="DM39" s="635"/>
      <c r="DN39" s="635"/>
      <c r="DO39" s="635"/>
      <c r="DP39" s="635"/>
      <c r="DQ39" s="635"/>
      <c r="DR39" s="635"/>
      <c r="DS39" s="635"/>
      <c r="DT39" s="635"/>
      <c r="DU39" s="635"/>
      <c r="DV39" s="636"/>
      <c r="DW39" s="625" t="s">
        <v>121</v>
      </c>
      <c r="DX39" s="637"/>
      <c r="DY39" s="637"/>
      <c r="DZ39" s="637"/>
      <c r="EA39" s="637"/>
      <c r="EB39" s="637"/>
      <c r="EC39" s="649"/>
    </row>
    <row r="40" spans="2:133" ht="11.25" customHeight="1">
      <c r="B40" s="619" t="s">
        <v>331</v>
      </c>
      <c r="C40" s="620"/>
      <c r="D40" s="620"/>
      <c r="E40" s="620"/>
      <c r="F40" s="620"/>
      <c r="G40" s="620"/>
      <c r="H40" s="620"/>
      <c r="I40" s="620"/>
      <c r="J40" s="620"/>
      <c r="K40" s="620"/>
      <c r="L40" s="620"/>
      <c r="M40" s="620"/>
      <c r="N40" s="620"/>
      <c r="O40" s="620"/>
      <c r="P40" s="620"/>
      <c r="Q40" s="621"/>
      <c r="R40" s="622" t="s">
        <v>121</v>
      </c>
      <c r="S40" s="623"/>
      <c r="T40" s="623"/>
      <c r="U40" s="623"/>
      <c r="V40" s="623"/>
      <c r="W40" s="623"/>
      <c r="X40" s="623"/>
      <c r="Y40" s="624"/>
      <c r="Z40" s="660" t="s">
        <v>121</v>
      </c>
      <c r="AA40" s="660"/>
      <c r="AB40" s="660"/>
      <c r="AC40" s="660"/>
      <c r="AD40" s="661" t="s">
        <v>121</v>
      </c>
      <c r="AE40" s="661"/>
      <c r="AF40" s="661"/>
      <c r="AG40" s="661"/>
      <c r="AH40" s="661"/>
      <c r="AI40" s="661"/>
      <c r="AJ40" s="661"/>
      <c r="AK40" s="661"/>
      <c r="AL40" s="625" t="s">
        <v>121</v>
      </c>
      <c r="AM40" s="626"/>
      <c r="AN40" s="626"/>
      <c r="AO40" s="662"/>
      <c r="AQ40" s="655" t="s">
        <v>332</v>
      </c>
      <c r="AR40" s="656"/>
      <c r="AS40" s="656"/>
      <c r="AT40" s="656"/>
      <c r="AU40" s="656"/>
      <c r="AV40" s="656"/>
      <c r="AW40" s="656"/>
      <c r="AX40" s="656"/>
      <c r="AY40" s="657"/>
      <c r="AZ40" s="622" t="s">
        <v>121</v>
      </c>
      <c r="BA40" s="623"/>
      <c r="BB40" s="623"/>
      <c r="BC40" s="623"/>
      <c r="BD40" s="635"/>
      <c r="BE40" s="635"/>
      <c r="BF40" s="658"/>
      <c r="BG40" s="663" t="s">
        <v>333</v>
      </c>
      <c r="BH40" s="664"/>
      <c r="BI40" s="664"/>
      <c r="BJ40" s="664"/>
      <c r="BK40" s="664"/>
      <c r="BL40" s="223"/>
      <c r="BM40" s="620" t="s">
        <v>334</v>
      </c>
      <c r="BN40" s="620"/>
      <c r="BO40" s="620"/>
      <c r="BP40" s="620"/>
      <c r="BQ40" s="620"/>
      <c r="BR40" s="620"/>
      <c r="BS40" s="620"/>
      <c r="BT40" s="620"/>
      <c r="BU40" s="621"/>
      <c r="BV40" s="622">
        <v>94</v>
      </c>
      <c r="BW40" s="623"/>
      <c r="BX40" s="623"/>
      <c r="BY40" s="623"/>
      <c r="BZ40" s="623"/>
      <c r="CA40" s="623"/>
      <c r="CB40" s="659"/>
      <c r="CD40" s="619" t="s">
        <v>335</v>
      </c>
      <c r="CE40" s="620"/>
      <c r="CF40" s="620"/>
      <c r="CG40" s="620"/>
      <c r="CH40" s="620"/>
      <c r="CI40" s="620"/>
      <c r="CJ40" s="620"/>
      <c r="CK40" s="620"/>
      <c r="CL40" s="620"/>
      <c r="CM40" s="620"/>
      <c r="CN40" s="620"/>
      <c r="CO40" s="620"/>
      <c r="CP40" s="620"/>
      <c r="CQ40" s="621"/>
      <c r="CR40" s="622">
        <v>26034</v>
      </c>
      <c r="CS40" s="623"/>
      <c r="CT40" s="623"/>
      <c r="CU40" s="623"/>
      <c r="CV40" s="623"/>
      <c r="CW40" s="623"/>
      <c r="CX40" s="623"/>
      <c r="CY40" s="624"/>
      <c r="CZ40" s="625">
        <v>0.2</v>
      </c>
      <c r="DA40" s="637"/>
      <c r="DB40" s="637"/>
      <c r="DC40" s="638"/>
      <c r="DD40" s="628">
        <v>4444</v>
      </c>
      <c r="DE40" s="623"/>
      <c r="DF40" s="623"/>
      <c r="DG40" s="623"/>
      <c r="DH40" s="623"/>
      <c r="DI40" s="623"/>
      <c r="DJ40" s="623"/>
      <c r="DK40" s="624"/>
      <c r="DL40" s="628" t="s">
        <v>121</v>
      </c>
      <c r="DM40" s="623"/>
      <c r="DN40" s="623"/>
      <c r="DO40" s="623"/>
      <c r="DP40" s="623"/>
      <c r="DQ40" s="623"/>
      <c r="DR40" s="623"/>
      <c r="DS40" s="623"/>
      <c r="DT40" s="623"/>
      <c r="DU40" s="623"/>
      <c r="DV40" s="624"/>
      <c r="DW40" s="625" t="s">
        <v>121</v>
      </c>
      <c r="DX40" s="637"/>
      <c r="DY40" s="637"/>
      <c r="DZ40" s="637"/>
      <c r="EA40" s="637"/>
      <c r="EB40" s="637"/>
      <c r="EC40" s="649"/>
    </row>
    <row r="41" spans="2:133" ht="11.25" customHeight="1">
      <c r="B41" s="603" t="s">
        <v>336</v>
      </c>
      <c r="C41" s="604"/>
      <c r="D41" s="604"/>
      <c r="E41" s="604"/>
      <c r="F41" s="604"/>
      <c r="G41" s="604"/>
      <c r="H41" s="604"/>
      <c r="I41" s="604"/>
      <c r="J41" s="604"/>
      <c r="K41" s="604"/>
      <c r="L41" s="604"/>
      <c r="M41" s="604"/>
      <c r="N41" s="604"/>
      <c r="O41" s="604"/>
      <c r="P41" s="604"/>
      <c r="Q41" s="605"/>
      <c r="R41" s="606">
        <v>18754145</v>
      </c>
      <c r="S41" s="647"/>
      <c r="T41" s="647"/>
      <c r="U41" s="647"/>
      <c r="V41" s="647"/>
      <c r="W41" s="647"/>
      <c r="X41" s="647"/>
      <c r="Y41" s="650"/>
      <c r="Z41" s="651">
        <v>100</v>
      </c>
      <c r="AA41" s="651"/>
      <c r="AB41" s="651"/>
      <c r="AC41" s="651"/>
      <c r="AD41" s="652">
        <v>11353043</v>
      </c>
      <c r="AE41" s="652"/>
      <c r="AF41" s="652"/>
      <c r="AG41" s="652"/>
      <c r="AH41" s="652"/>
      <c r="AI41" s="652"/>
      <c r="AJ41" s="652"/>
      <c r="AK41" s="652"/>
      <c r="AL41" s="609">
        <v>100</v>
      </c>
      <c r="AM41" s="653"/>
      <c r="AN41" s="653"/>
      <c r="AO41" s="654"/>
      <c r="AQ41" s="655" t="s">
        <v>337</v>
      </c>
      <c r="AR41" s="656"/>
      <c r="AS41" s="656"/>
      <c r="AT41" s="656"/>
      <c r="AU41" s="656"/>
      <c r="AV41" s="656"/>
      <c r="AW41" s="656"/>
      <c r="AX41" s="656"/>
      <c r="AY41" s="657"/>
      <c r="AZ41" s="622">
        <v>312754</v>
      </c>
      <c r="BA41" s="623"/>
      <c r="BB41" s="623"/>
      <c r="BC41" s="623"/>
      <c r="BD41" s="635"/>
      <c r="BE41" s="635"/>
      <c r="BF41" s="658"/>
      <c r="BG41" s="663"/>
      <c r="BH41" s="664"/>
      <c r="BI41" s="664"/>
      <c r="BJ41" s="664"/>
      <c r="BK41" s="664"/>
      <c r="BL41" s="223"/>
      <c r="BM41" s="620" t="s">
        <v>338</v>
      </c>
      <c r="BN41" s="620"/>
      <c r="BO41" s="620"/>
      <c r="BP41" s="620"/>
      <c r="BQ41" s="620"/>
      <c r="BR41" s="620"/>
      <c r="BS41" s="620"/>
      <c r="BT41" s="620"/>
      <c r="BU41" s="621"/>
      <c r="BV41" s="622" t="s">
        <v>121</v>
      </c>
      <c r="BW41" s="623"/>
      <c r="BX41" s="623"/>
      <c r="BY41" s="623"/>
      <c r="BZ41" s="623"/>
      <c r="CA41" s="623"/>
      <c r="CB41" s="659"/>
      <c r="CD41" s="619" t="s">
        <v>339</v>
      </c>
      <c r="CE41" s="620"/>
      <c r="CF41" s="620"/>
      <c r="CG41" s="620"/>
      <c r="CH41" s="620"/>
      <c r="CI41" s="620"/>
      <c r="CJ41" s="620"/>
      <c r="CK41" s="620"/>
      <c r="CL41" s="620"/>
      <c r="CM41" s="620"/>
      <c r="CN41" s="620"/>
      <c r="CO41" s="620"/>
      <c r="CP41" s="620"/>
      <c r="CQ41" s="621"/>
      <c r="CR41" s="622" t="s">
        <v>121</v>
      </c>
      <c r="CS41" s="635"/>
      <c r="CT41" s="635"/>
      <c r="CU41" s="635"/>
      <c r="CV41" s="635"/>
      <c r="CW41" s="635"/>
      <c r="CX41" s="635"/>
      <c r="CY41" s="636"/>
      <c r="CZ41" s="625" t="s">
        <v>121</v>
      </c>
      <c r="DA41" s="637"/>
      <c r="DB41" s="637"/>
      <c r="DC41" s="638"/>
      <c r="DD41" s="628" t="s">
        <v>121</v>
      </c>
      <c r="DE41" s="635"/>
      <c r="DF41" s="635"/>
      <c r="DG41" s="635"/>
      <c r="DH41" s="635"/>
      <c r="DI41" s="635"/>
      <c r="DJ41" s="635"/>
      <c r="DK41" s="636"/>
      <c r="DL41" s="629"/>
      <c r="DM41" s="630"/>
      <c r="DN41" s="630"/>
      <c r="DO41" s="630"/>
      <c r="DP41" s="630"/>
      <c r="DQ41" s="630"/>
      <c r="DR41" s="630"/>
      <c r="DS41" s="630"/>
      <c r="DT41" s="630"/>
      <c r="DU41" s="630"/>
      <c r="DV41" s="631"/>
      <c r="DW41" s="632"/>
      <c r="DX41" s="633"/>
      <c r="DY41" s="633"/>
      <c r="DZ41" s="633"/>
      <c r="EA41" s="633"/>
      <c r="EB41" s="633"/>
      <c r="EC41" s="634"/>
    </row>
    <row r="42" spans="2:133" ht="11.25" customHeight="1">
      <c r="AQ42" s="667" t="s">
        <v>340</v>
      </c>
      <c r="AR42" s="668"/>
      <c r="AS42" s="668"/>
      <c r="AT42" s="668"/>
      <c r="AU42" s="668"/>
      <c r="AV42" s="668"/>
      <c r="AW42" s="668"/>
      <c r="AX42" s="668"/>
      <c r="AY42" s="669"/>
      <c r="AZ42" s="606">
        <v>1047645</v>
      </c>
      <c r="BA42" s="647"/>
      <c r="BB42" s="647"/>
      <c r="BC42" s="647"/>
      <c r="BD42" s="607"/>
      <c r="BE42" s="607"/>
      <c r="BF42" s="670"/>
      <c r="BG42" s="665"/>
      <c r="BH42" s="666"/>
      <c r="BI42" s="666"/>
      <c r="BJ42" s="666"/>
      <c r="BK42" s="666"/>
      <c r="BL42" s="224"/>
      <c r="BM42" s="604" t="s">
        <v>341</v>
      </c>
      <c r="BN42" s="604"/>
      <c r="BO42" s="604"/>
      <c r="BP42" s="604"/>
      <c r="BQ42" s="604"/>
      <c r="BR42" s="604"/>
      <c r="BS42" s="604"/>
      <c r="BT42" s="604"/>
      <c r="BU42" s="605"/>
      <c r="BV42" s="606">
        <v>391</v>
      </c>
      <c r="BW42" s="647"/>
      <c r="BX42" s="647"/>
      <c r="BY42" s="647"/>
      <c r="BZ42" s="647"/>
      <c r="CA42" s="647"/>
      <c r="CB42" s="648"/>
      <c r="CD42" s="619" t="s">
        <v>342</v>
      </c>
      <c r="CE42" s="620"/>
      <c r="CF42" s="620"/>
      <c r="CG42" s="620"/>
      <c r="CH42" s="620"/>
      <c r="CI42" s="620"/>
      <c r="CJ42" s="620"/>
      <c r="CK42" s="620"/>
      <c r="CL42" s="620"/>
      <c r="CM42" s="620"/>
      <c r="CN42" s="620"/>
      <c r="CO42" s="620"/>
      <c r="CP42" s="620"/>
      <c r="CQ42" s="621"/>
      <c r="CR42" s="622">
        <v>2555687</v>
      </c>
      <c r="CS42" s="635"/>
      <c r="CT42" s="635"/>
      <c r="CU42" s="635"/>
      <c r="CV42" s="635"/>
      <c r="CW42" s="635"/>
      <c r="CX42" s="635"/>
      <c r="CY42" s="636"/>
      <c r="CZ42" s="625">
        <v>14.7</v>
      </c>
      <c r="DA42" s="637"/>
      <c r="DB42" s="637"/>
      <c r="DC42" s="638"/>
      <c r="DD42" s="628">
        <v>696358</v>
      </c>
      <c r="DE42" s="635"/>
      <c r="DF42" s="635"/>
      <c r="DG42" s="635"/>
      <c r="DH42" s="635"/>
      <c r="DI42" s="635"/>
      <c r="DJ42" s="635"/>
      <c r="DK42" s="636"/>
      <c r="DL42" s="629"/>
      <c r="DM42" s="630"/>
      <c r="DN42" s="630"/>
      <c r="DO42" s="630"/>
      <c r="DP42" s="630"/>
      <c r="DQ42" s="630"/>
      <c r="DR42" s="630"/>
      <c r="DS42" s="630"/>
      <c r="DT42" s="630"/>
      <c r="DU42" s="630"/>
      <c r="DV42" s="631"/>
      <c r="DW42" s="632"/>
      <c r="DX42" s="633"/>
      <c r="DY42" s="633"/>
      <c r="DZ42" s="633"/>
      <c r="EA42" s="633"/>
      <c r="EB42" s="633"/>
      <c r="EC42" s="634"/>
    </row>
    <row r="43" spans="2:133" ht="11.25" customHeight="1">
      <c r="B43" s="214" t="s">
        <v>343</v>
      </c>
      <c r="CD43" s="619" t="s">
        <v>344</v>
      </c>
      <c r="CE43" s="620"/>
      <c r="CF43" s="620"/>
      <c r="CG43" s="620"/>
      <c r="CH43" s="620"/>
      <c r="CI43" s="620"/>
      <c r="CJ43" s="620"/>
      <c r="CK43" s="620"/>
      <c r="CL43" s="620"/>
      <c r="CM43" s="620"/>
      <c r="CN43" s="620"/>
      <c r="CO43" s="620"/>
      <c r="CP43" s="620"/>
      <c r="CQ43" s="621"/>
      <c r="CR43" s="622">
        <v>24775</v>
      </c>
      <c r="CS43" s="635"/>
      <c r="CT43" s="635"/>
      <c r="CU43" s="635"/>
      <c r="CV43" s="635"/>
      <c r="CW43" s="635"/>
      <c r="CX43" s="635"/>
      <c r="CY43" s="636"/>
      <c r="CZ43" s="625">
        <v>0.1</v>
      </c>
      <c r="DA43" s="637"/>
      <c r="DB43" s="637"/>
      <c r="DC43" s="638"/>
      <c r="DD43" s="628">
        <v>24775</v>
      </c>
      <c r="DE43" s="635"/>
      <c r="DF43" s="635"/>
      <c r="DG43" s="635"/>
      <c r="DH43" s="635"/>
      <c r="DI43" s="635"/>
      <c r="DJ43" s="635"/>
      <c r="DK43" s="636"/>
      <c r="DL43" s="629"/>
      <c r="DM43" s="630"/>
      <c r="DN43" s="630"/>
      <c r="DO43" s="630"/>
      <c r="DP43" s="630"/>
      <c r="DQ43" s="630"/>
      <c r="DR43" s="630"/>
      <c r="DS43" s="630"/>
      <c r="DT43" s="630"/>
      <c r="DU43" s="630"/>
      <c r="DV43" s="631"/>
      <c r="DW43" s="632"/>
      <c r="DX43" s="633"/>
      <c r="DY43" s="633"/>
      <c r="DZ43" s="633"/>
      <c r="EA43" s="633"/>
      <c r="EB43" s="633"/>
      <c r="EC43" s="634"/>
    </row>
    <row r="44" spans="2:133" ht="11.25" customHeight="1">
      <c r="B44" s="639" t="s">
        <v>345</v>
      </c>
      <c r="C44" s="639"/>
      <c r="D44" s="639"/>
      <c r="E44" s="639"/>
      <c r="F44" s="639"/>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639"/>
      <c r="AK44" s="639"/>
      <c r="AL44" s="639"/>
      <c r="AM44" s="639"/>
      <c r="AN44" s="639"/>
      <c r="AO44" s="639"/>
      <c r="AP44" s="639"/>
      <c r="AQ44" s="639"/>
      <c r="AR44" s="639"/>
      <c r="AS44" s="639"/>
      <c r="AT44" s="639"/>
      <c r="AU44" s="639"/>
      <c r="AV44" s="639"/>
      <c r="AW44" s="639"/>
      <c r="AX44" s="639"/>
      <c r="AY44" s="639"/>
      <c r="AZ44" s="639"/>
      <c r="BA44" s="639"/>
      <c r="BB44" s="639"/>
      <c r="BC44" s="639"/>
      <c r="BD44" s="639"/>
      <c r="BE44" s="639"/>
      <c r="BF44" s="639"/>
      <c r="BG44" s="639"/>
      <c r="BH44" s="639"/>
      <c r="BI44" s="639"/>
      <c r="BJ44" s="639"/>
      <c r="BK44" s="639"/>
      <c r="BL44" s="639"/>
      <c r="BM44" s="639"/>
      <c r="BN44" s="639"/>
      <c r="BO44" s="639"/>
      <c r="BP44" s="639"/>
      <c r="BQ44" s="639"/>
      <c r="BR44" s="639"/>
      <c r="BS44" s="639"/>
      <c r="BT44" s="639"/>
      <c r="BU44" s="639"/>
      <c r="BV44" s="639"/>
      <c r="BW44" s="639"/>
      <c r="BX44" s="639"/>
      <c r="BY44" s="639"/>
      <c r="BZ44" s="639"/>
      <c r="CA44" s="639"/>
      <c r="CB44" s="639"/>
      <c r="CC44" s="640"/>
      <c r="CD44" s="641" t="s">
        <v>293</v>
      </c>
      <c r="CE44" s="642"/>
      <c r="CF44" s="619" t="s">
        <v>346</v>
      </c>
      <c r="CG44" s="620"/>
      <c r="CH44" s="620"/>
      <c r="CI44" s="620"/>
      <c r="CJ44" s="620"/>
      <c r="CK44" s="620"/>
      <c r="CL44" s="620"/>
      <c r="CM44" s="620"/>
      <c r="CN44" s="620"/>
      <c r="CO44" s="620"/>
      <c r="CP44" s="620"/>
      <c r="CQ44" s="621"/>
      <c r="CR44" s="622">
        <v>2555687</v>
      </c>
      <c r="CS44" s="623"/>
      <c r="CT44" s="623"/>
      <c r="CU44" s="623"/>
      <c r="CV44" s="623"/>
      <c r="CW44" s="623"/>
      <c r="CX44" s="623"/>
      <c r="CY44" s="624"/>
      <c r="CZ44" s="625">
        <v>14.7</v>
      </c>
      <c r="DA44" s="626"/>
      <c r="DB44" s="626"/>
      <c r="DC44" s="627"/>
      <c r="DD44" s="628">
        <v>696358</v>
      </c>
      <c r="DE44" s="623"/>
      <c r="DF44" s="623"/>
      <c r="DG44" s="623"/>
      <c r="DH44" s="623"/>
      <c r="DI44" s="623"/>
      <c r="DJ44" s="623"/>
      <c r="DK44" s="624"/>
      <c r="DL44" s="629"/>
      <c r="DM44" s="630"/>
      <c r="DN44" s="630"/>
      <c r="DO44" s="630"/>
      <c r="DP44" s="630"/>
      <c r="DQ44" s="630"/>
      <c r="DR44" s="630"/>
      <c r="DS44" s="630"/>
      <c r="DT44" s="630"/>
      <c r="DU44" s="630"/>
      <c r="DV44" s="631"/>
      <c r="DW44" s="632"/>
      <c r="DX44" s="633"/>
      <c r="DY44" s="633"/>
      <c r="DZ44" s="633"/>
      <c r="EA44" s="633"/>
      <c r="EB44" s="633"/>
      <c r="EC44" s="634"/>
    </row>
    <row r="45" spans="2:133" ht="11.25" customHeight="1">
      <c r="B45" s="639" t="s">
        <v>347</v>
      </c>
      <c r="C45" s="639"/>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639"/>
      <c r="AK45" s="639"/>
      <c r="AL45" s="639"/>
      <c r="AM45" s="639"/>
      <c r="AN45" s="639"/>
      <c r="AO45" s="639"/>
      <c r="AP45" s="639"/>
      <c r="AQ45" s="639"/>
      <c r="AR45" s="639"/>
      <c r="AS45" s="639"/>
      <c r="AT45" s="639"/>
      <c r="AU45" s="639"/>
      <c r="AV45" s="639"/>
      <c r="AW45" s="639"/>
      <c r="AX45" s="639"/>
      <c r="AY45" s="639"/>
      <c r="AZ45" s="639"/>
      <c r="BA45" s="639"/>
      <c r="BB45" s="639"/>
      <c r="BC45" s="639"/>
      <c r="BD45" s="639"/>
      <c r="BE45" s="639"/>
      <c r="BF45" s="639"/>
      <c r="BG45" s="639"/>
      <c r="BH45" s="639"/>
      <c r="BI45" s="639"/>
      <c r="BJ45" s="639"/>
      <c r="BK45" s="639"/>
      <c r="BL45" s="639"/>
      <c r="BM45" s="639"/>
      <c r="BN45" s="639"/>
      <c r="BO45" s="639"/>
      <c r="BP45" s="639"/>
      <c r="BQ45" s="639"/>
      <c r="BR45" s="639"/>
      <c r="BS45" s="639"/>
      <c r="BT45" s="639"/>
      <c r="BU45" s="639"/>
      <c r="BV45" s="639"/>
      <c r="BW45" s="639"/>
      <c r="BX45" s="639"/>
      <c r="BY45" s="639"/>
      <c r="BZ45" s="639"/>
      <c r="CA45" s="639"/>
      <c r="CB45" s="639"/>
      <c r="CC45" s="640"/>
      <c r="CD45" s="643"/>
      <c r="CE45" s="644"/>
      <c r="CF45" s="619" t="s">
        <v>348</v>
      </c>
      <c r="CG45" s="620"/>
      <c r="CH45" s="620"/>
      <c r="CI45" s="620"/>
      <c r="CJ45" s="620"/>
      <c r="CK45" s="620"/>
      <c r="CL45" s="620"/>
      <c r="CM45" s="620"/>
      <c r="CN45" s="620"/>
      <c r="CO45" s="620"/>
      <c r="CP45" s="620"/>
      <c r="CQ45" s="621"/>
      <c r="CR45" s="622">
        <v>989864</v>
      </c>
      <c r="CS45" s="635"/>
      <c r="CT45" s="635"/>
      <c r="CU45" s="635"/>
      <c r="CV45" s="635"/>
      <c r="CW45" s="635"/>
      <c r="CX45" s="635"/>
      <c r="CY45" s="636"/>
      <c r="CZ45" s="625">
        <v>5.7</v>
      </c>
      <c r="DA45" s="637"/>
      <c r="DB45" s="637"/>
      <c r="DC45" s="638"/>
      <c r="DD45" s="628">
        <v>87942</v>
      </c>
      <c r="DE45" s="635"/>
      <c r="DF45" s="635"/>
      <c r="DG45" s="635"/>
      <c r="DH45" s="635"/>
      <c r="DI45" s="635"/>
      <c r="DJ45" s="635"/>
      <c r="DK45" s="636"/>
      <c r="DL45" s="629"/>
      <c r="DM45" s="630"/>
      <c r="DN45" s="630"/>
      <c r="DO45" s="630"/>
      <c r="DP45" s="630"/>
      <c r="DQ45" s="630"/>
      <c r="DR45" s="630"/>
      <c r="DS45" s="630"/>
      <c r="DT45" s="630"/>
      <c r="DU45" s="630"/>
      <c r="DV45" s="631"/>
      <c r="DW45" s="632"/>
      <c r="DX45" s="633"/>
      <c r="DY45" s="633"/>
      <c r="DZ45" s="633"/>
      <c r="EA45" s="633"/>
      <c r="EB45" s="633"/>
      <c r="EC45" s="634"/>
    </row>
    <row r="46" spans="2:133" ht="11.25" customHeight="1">
      <c r="B46" s="225"/>
      <c r="CD46" s="643"/>
      <c r="CE46" s="644"/>
      <c r="CF46" s="619" t="s">
        <v>349</v>
      </c>
      <c r="CG46" s="620"/>
      <c r="CH46" s="620"/>
      <c r="CI46" s="620"/>
      <c r="CJ46" s="620"/>
      <c r="CK46" s="620"/>
      <c r="CL46" s="620"/>
      <c r="CM46" s="620"/>
      <c r="CN46" s="620"/>
      <c r="CO46" s="620"/>
      <c r="CP46" s="620"/>
      <c r="CQ46" s="621"/>
      <c r="CR46" s="622">
        <v>1482166</v>
      </c>
      <c r="CS46" s="623"/>
      <c r="CT46" s="623"/>
      <c r="CU46" s="623"/>
      <c r="CV46" s="623"/>
      <c r="CW46" s="623"/>
      <c r="CX46" s="623"/>
      <c r="CY46" s="624"/>
      <c r="CZ46" s="625">
        <v>8.6</v>
      </c>
      <c r="DA46" s="626"/>
      <c r="DB46" s="626"/>
      <c r="DC46" s="627"/>
      <c r="DD46" s="628">
        <v>559859</v>
      </c>
      <c r="DE46" s="623"/>
      <c r="DF46" s="623"/>
      <c r="DG46" s="623"/>
      <c r="DH46" s="623"/>
      <c r="DI46" s="623"/>
      <c r="DJ46" s="623"/>
      <c r="DK46" s="624"/>
      <c r="DL46" s="629"/>
      <c r="DM46" s="630"/>
      <c r="DN46" s="630"/>
      <c r="DO46" s="630"/>
      <c r="DP46" s="630"/>
      <c r="DQ46" s="630"/>
      <c r="DR46" s="630"/>
      <c r="DS46" s="630"/>
      <c r="DT46" s="630"/>
      <c r="DU46" s="630"/>
      <c r="DV46" s="631"/>
      <c r="DW46" s="632"/>
      <c r="DX46" s="633"/>
      <c r="DY46" s="633"/>
      <c r="DZ46" s="633"/>
      <c r="EA46" s="633"/>
      <c r="EB46" s="633"/>
      <c r="EC46" s="634"/>
    </row>
    <row r="47" spans="2:133" ht="11.25" customHeight="1">
      <c r="B47" s="225"/>
      <c r="CD47" s="643"/>
      <c r="CE47" s="644"/>
      <c r="CF47" s="619" t="s">
        <v>350</v>
      </c>
      <c r="CG47" s="620"/>
      <c r="CH47" s="620"/>
      <c r="CI47" s="620"/>
      <c r="CJ47" s="620"/>
      <c r="CK47" s="620"/>
      <c r="CL47" s="620"/>
      <c r="CM47" s="620"/>
      <c r="CN47" s="620"/>
      <c r="CO47" s="620"/>
      <c r="CP47" s="620"/>
      <c r="CQ47" s="621"/>
      <c r="CR47" s="622" t="s">
        <v>121</v>
      </c>
      <c r="CS47" s="635"/>
      <c r="CT47" s="635"/>
      <c r="CU47" s="635"/>
      <c r="CV47" s="635"/>
      <c r="CW47" s="635"/>
      <c r="CX47" s="635"/>
      <c r="CY47" s="636"/>
      <c r="CZ47" s="625" t="s">
        <v>121</v>
      </c>
      <c r="DA47" s="637"/>
      <c r="DB47" s="637"/>
      <c r="DC47" s="638"/>
      <c r="DD47" s="628" t="s">
        <v>121</v>
      </c>
      <c r="DE47" s="635"/>
      <c r="DF47" s="635"/>
      <c r="DG47" s="635"/>
      <c r="DH47" s="635"/>
      <c r="DI47" s="635"/>
      <c r="DJ47" s="635"/>
      <c r="DK47" s="636"/>
      <c r="DL47" s="629"/>
      <c r="DM47" s="630"/>
      <c r="DN47" s="630"/>
      <c r="DO47" s="630"/>
      <c r="DP47" s="630"/>
      <c r="DQ47" s="630"/>
      <c r="DR47" s="630"/>
      <c r="DS47" s="630"/>
      <c r="DT47" s="630"/>
      <c r="DU47" s="630"/>
      <c r="DV47" s="631"/>
      <c r="DW47" s="632"/>
      <c r="DX47" s="633"/>
      <c r="DY47" s="633"/>
      <c r="DZ47" s="633"/>
      <c r="EA47" s="633"/>
      <c r="EB47" s="633"/>
      <c r="EC47" s="634"/>
    </row>
    <row r="48" spans="2:133">
      <c r="B48" s="225"/>
      <c r="CD48" s="645"/>
      <c r="CE48" s="646"/>
      <c r="CF48" s="619" t="s">
        <v>351</v>
      </c>
      <c r="CG48" s="620"/>
      <c r="CH48" s="620"/>
      <c r="CI48" s="620"/>
      <c r="CJ48" s="620"/>
      <c r="CK48" s="620"/>
      <c r="CL48" s="620"/>
      <c r="CM48" s="620"/>
      <c r="CN48" s="620"/>
      <c r="CO48" s="620"/>
      <c r="CP48" s="620"/>
      <c r="CQ48" s="621"/>
      <c r="CR48" s="622" t="s">
        <v>121</v>
      </c>
      <c r="CS48" s="623"/>
      <c r="CT48" s="623"/>
      <c r="CU48" s="623"/>
      <c r="CV48" s="623"/>
      <c r="CW48" s="623"/>
      <c r="CX48" s="623"/>
      <c r="CY48" s="624"/>
      <c r="CZ48" s="625" t="s">
        <v>121</v>
      </c>
      <c r="DA48" s="626"/>
      <c r="DB48" s="626"/>
      <c r="DC48" s="627"/>
      <c r="DD48" s="628" t="s">
        <v>121</v>
      </c>
      <c r="DE48" s="623"/>
      <c r="DF48" s="623"/>
      <c r="DG48" s="623"/>
      <c r="DH48" s="623"/>
      <c r="DI48" s="623"/>
      <c r="DJ48" s="623"/>
      <c r="DK48" s="624"/>
      <c r="DL48" s="629"/>
      <c r="DM48" s="630"/>
      <c r="DN48" s="630"/>
      <c r="DO48" s="630"/>
      <c r="DP48" s="630"/>
      <c r="DQ48" s="630"/>
      <c r="DR48" s="630"/>
      <c r="DS48" s="630"/>
      <c r="DT48" s="630"/>
      <c r="DU48" s="630"/>
      <c r="DV48" s="631"/>
      <c r="DW48" s="632"/>
      <c r="DX48" s="633"/>
      <c r="DY48" s="633"/>
      <c r="DZ48" s="633"/>
      <c r="EA48" s="633"/>
      <c r="EB48" s="633"/>
      <c r="EC48" s="634"/>
    </row>
    <row r="49" spans="2:133" ht="11.25" customHeight="1">
      <c r="B49" s="225"/>
      <c r="CD49" s="603" t="s">
        <v>352</v>
      </c>
      <c r="CE49" s="604"/>
      <c r="CF49" s="604"/>
      <c r="CG49" s="604"/>
      <c r="CH49" s="604"/>
      <c r="CI49" s="604"/>
      <c r="CJ49" s="604"/>
      <c r="CK49" s="604"/>
      <c r="CL49" s="604"/>
      <c r="CM49" s="604"/>
      <c r="CN49" s="604"/>
      <c r="CO49" s="604"/>
      <c r="CP49" s="604"/>
      <c r="CQ49" s="605"/>
      <c r="CR49" s="606">
        <v>17330969</v>
      </c>
      <c r="CS49" s="607"/>
      <c r="CT49" s="607"/>
      <c r="CU49" s="607"/>
      <c r="CV49" s="607"/>
      <c r="CW49" s="607"/>
      <c r="CX49" s="607"/>
      <c r="CY49" s="608"/>
      <c r="CZ49" s="609">
        <v>100</v>
      </c>
      <c r="DA49" s="610"/>
      <c r="DB49" s="610"/>
      <c r="DC49" s="611"/>
      <c r="DD49" s="612">
        <v>11593746</v>
      </c>
      <c r="DE49" s="607"/>
      <c r="DF49" s="607"/>
      <c r="DG49" s="607"/>
      <c r="DH49" s="607"/>
      <c r="DI49" s="607"/>
      <c r="DJ49" s="607"/>
      <c r="DK49" s="608"/>
      <c r="DL49" s="613"/>
      <c r="DM49" s="614"/>
      <c r="DN49" s="614"/>
      <c r="DO49" s="614"/>
      <c r="DP49" s="614"/>
      <c r="DQ49" s="614"/>
      <c r="DR49" s="614"/>
      <c r="DS49" s="614"/>
      <c r="DT49" s="614"/>
      <c r="DU49" s="614"/>
      <c r="DV49" s="615"/>
      <c r="DW49" s="616"/>
      <c r="DX49" s="617"/>
      <c r="DY49" s="617"/>
      <c r="DZ49" s="617"/>
      <c r="EA49" s="617"/>
      <c r="EB49" s="617"/>
      <c r="EC49" s="618"/>
    </row>
  </sheetData>
  <sheetProtection algorithmName="SHA-512" hashValue="Eca7oSghfu+xy9xutJLqnobq/NC4pjgkqiazg7l2/7foqFpeZxT+gmWd5jWf9aCz/zCQrl8v0tPosCyvKHqzbQ==" saltValue="Zxv8Wic9gasIA4FCdOfEB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8" t="s">
        <v>353</v>
      </c>
      <c r="B2" s="1098"/>
      <c r="C2" s="1098"/>
      <c r="D2" s="1098"/>
      <c r="E2" s="1098"/>
      <c r="F2" s="1098"/>
      <c r="G2" s="1098"/>
      <c r="H2" s="1098"/>
      <c r="I2" s="1098"/>
      <c r="J2" s="1098"/>
      <c r="K2" s="1098"/>
      <c r="L2" s="1098"/>
      <c r="M2" s="1098"/>
      <c r="N2" s="1098"/>
      <c r="O2" s="1098"/>
      <c r="P2" s="1098"/>
      <c r="Q2" s="1098"/>
      <c r="R2" s="1098"/>
      <c r="S2" s="1098"/>
      <c r="T2" s="1098"/>
      <c r="U2" s="1098"/>
      <c r="V2" s="1098"/>
      <c r="W2" s="1098"/>
      <c r="X2" s="1098"/>
      <c r="Y2" s="1098"/>
      <c r="Z2" s="1098"/>
      <c r="AA2" s="1098"/>
      <c r="AB2" s="1098"/>
      <c r="AC2" s="1098"/>
      <c r="AD2" s="1098"/>
      <c r="AE2" s="1098"/>
      <c r="AF2" s="1098"/>
      <c r="AG2" s="1098"/>
      <c r="AH2" s="1098"/>
      <c r="AI2" s="1098"/>
      <c r="AJ2" s="1098"/>
      <c r="AK2" s="1098"/>
      <c r="AL2" s="1098"/>
      <c r="AM2" s="1098"/>
      <c r="AN2" s="1098"/>
      <c r="AO2" s="1098"/>
      <c r="AP2" s="1098"/>
      <c r="AQ2" s="1098"/>
      <c r="AR2" s="1098"/>
      <c r="AS2" s="1098"/>
      <c r="AT2" s="1098"/>
      <c r="AU2" s="1098"/>
      <c r="AV2" s="1098"/>
      <c r="AW2" s="1098"/>
      <c r="AX2" s="1098"/>
      <c r="AY2" s="1098"/>
      <c r="AZ2" s="1098"/>
      <c r="BA2" s="1098"/>
      <c r="BB2" s="1098"/>
      <c r="BC2" s="1098"/>
      <c r="BD2" s="1098"/>
      <c r="BE2" s="1098"/>
      <c r="BF2" s="1098"/>
      <c r="BG2" s="1098"/>
      <c r="BH2" s="1098"/>
      <c r="BI2" s="109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9" t="s">
        <v>354</v>
      </c>
      <c r="DK2" s="1100"/>
      <c r="DL2" s="1100"/>
      <c r="DM2" s="1100"/>
      <c r="DN2" s="1100"/>
      <c r="DO2" s="1101"/>
      <c r="DP2" s="228"/>
      <c r="DQ2" s="1099" t="s">
        <v>355</v>
      </c>
      <c r="DR2" s="1100"/>
      <c r="DS2" s="1100"/>
      <c r="DT2" s="1100"/>
      <c r="DU2" s="1100"/>
      <c r="DV2" s="1100"/>
      <c r="DW2" s="1100"/>
      <c r="DX2" s="1100"/>
      <c r="DY2" s="1100"/>
      <c r="DZ2" s="1101"/>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64" t="s">
        <v>356</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32"/>
      <c r="BA4" s="232"/>
      <c r="BB4" s="232"/>
      <c r="BC4" s="232"/>
      <c r="BD4" s="232"/>
      <c r="BE4" s="233"/>
      <c r="BF4" s="233"/>
      <c r="BG4" s="233"/>
      <c r="BH4" s="233"/>
      <c r="BI4" s="233"/>
      <c r="BJ4" s="233"/>
      <c r="BK4" s="233"/>
      <c r="BL4" s="233"/>
      <c r="BM4" s="233"/>
      <c r="BN4" s="233"/>
      <c r="BO4" s="233"/>
      <c r="BP4" s="233"/>
      <c r="BQ4" s="731" t="s">
        <v>357</v>
      </c>
      <c r="BR4" s="731"/>
      <c r="BS4" s="731"/>
      <c r="BT4" s="731"/>
      <c r="BU4" s="731"/>
      <c r="BV4" s="731"/>
      <c r="BW4" s="731"/>
      <c r="BX4" s="731"/>
      <c r="BY4" s="731"/>
      <c r="BZ4" s="731"/>
      <c r="CA4" s="731"/>
      <c r="CB4" s="731"/>
      <c r="CC4" s="731"/>
      <c r="CD4" s="731"/>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234"/>
    </row>
    <row r="5" spans="1:131" s="235" customFormat="1" ht="26.25" customHeight="1">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102"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92" t="s">
        <v>372</v>
      </c>
      <c r="DH5" s="1093"/>
      <c r="DI5" s="1093"/>
      <c r="DJ5" s="1093"/>
      <c r="DK5" s="1094"/>
      <c r="DL5" s="1092" t="s">
        <v>373</v>
      </c>
      <c r="DM5" s="1093"/>
      <c r="DN5" s="1093"/>
      <c r="DO5" s="1093"/>
      <c r="DP5" s="1094"/>
      <c r="DQ5" s="1001" t="s">
        <v>374</v>
      </c>
      <c r="DR5" s="1002"/>
      <c r="DS5" s="1002"/>
      <c r="DT5" s="1002"/>
      <c r="DU5" s="1003"/>
      <c r="DV5" s="1001" t="s">
        <v>365</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03"/>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95"/>
      <c r="DH6" s="1096"/>
      <c r="DI6" s="1096"/>
      <c r="DJ6" s="1096"/>
      <c r="DK6" s="1097"/>
      <c r="DL6" s="1095"/>
      <c r="DM6" s="1096"/>
      <c r="DN6" s="1096"/>
      <c r="DO6" s="1096"/>
      <c r="DP6" s="1097"/>
      <c r="DQ6" s="1004"/>
      <c r="DR6" s="1005"/>
      <c r="DS6" s="1005"/>
      <c r="DT6" s="1005"/>
      <c r="DU6" s="1006"/>
      <c r="DV6" s="1004"/>
      <c r="DW6" s="1005"/>
      <c r="DX6" s="1005"/>
      <c r="DY6" s="1005"/>
      <c r="DZ6" s="1016"/>
      <c r="EA6" s="234"/>
    </row>
    <row r="7" spans="1:131" s="235" customFormat="1" ht="26.25" customHeight="1" thickTop="1">
      <c r="A7" s="236">
        <v>1</v>
      </c>
      <c r="B7" s="1052" t="s">
        <v>375</v>
      </c>
      <c r="C7" s="1053"/>
      <c r="D7" s="1053"/>
      <c r="E7" s="1053"/>
      <c r="F7" s="1053"/>
      <c r="G7" s="1053"/>
      <c r="H7" s="1053"/>
      <c r="I7" s="1053"/>
      <c r="J7" s="1053"/>
      <c r="K7" s="1053"/>
      <c r="L7" s="1053"/>
      <c r="M7" s="1053"/>
      <c r="N7" s="1053"/>
      <c r="O7" s="1053"/>
      <c r="P7" s="1054"/>
      <c r="Q7" s="1110">
        <v>18077</v>
      </c>
      <c r="R7" s="1111"/>
      <c r="S7" s="1111"/>
      <c r="T7" s="1111"/>
      <c r="U7" s="1111"/>
      <c r="V7" s="1111">
        <v>16686</v>
      </c>
      <c r="W7" s="1111"/>
      <c r="X7" s="1111"/>
      <c r="Y7" s="1111"/>
      <c r="Z7" s="1111"/>
      <c r="AA7" s="1111">
        <v>1392</v>
      </c>
      <c r="AB7" s="1111"/>
      <c r="AC7" s="1111"/>
      <c r="AD7" s="1111"/>
      <c r="AE7" s="1112"/>
      <c r="AF7" s="1113">
        <v>1275</v>
      </c>
      <c r="AG7" s="1114"/>
      <c r="AH7" s="1114"/>
      <c r="AI7" s="1114"/>
      <c r="AJ7" s="1115"/>
      <c r="AK7" s="1116">
        <v>104</v>
      </c>
      <c r="AL7" s="1117"/>
      <c r="AM7" s="1117"/>
      <c r="AN7" s="1117"/>
      <c r="AO7" s="1117"/>
      <c r="AP7" s="1117">
        <v>5941</v>
      </c>
      <c r="AQ7" s="1117"/>
      <c r="AR7" s="1117"/>
      <c r="AS7" s="1117"/>
      <c r="AT7" s="1117"/>
      <c r="AU7" s="1118"/>
      <c r="AV7" s="1118"/>
      <c r="AW7" s="1118"/>
      <c r="AX7" s="1118"/>
      <c r="AY7" s="1119"/>
      <c r="AZ7" s="232"/>
      <c r="BA7" s="232"/>
      <c r="BB7" s="232"/>
      <c r="BC7" s="232"/>
      <c r="BD7" s="232"/>
      <c r="BE7" s="233"/>
      <c r="BF7" s="233"/>
      <c r="BG7" s="233"/>
      <c r="BH7" s="233"/>
      <c r="BI7" s="233"/>
      <c r="BJ7" s="233"/>
      <c r="BK7" s="233"/>
      <c r="BL7" s="233"/>
      <c r="BM7" s="233"/>
      <c r="BN7" s="233"/>
      <c r="BO7" s="233"/>
      <c r="BP7" s="233"/>
      <c r="BQ7" s="236">
        <v>1</v>
      </c>
      <c r="BR7" s="363"/>
      <c r="BS7" s="1120" t="s">
        <v>557</v>
      </c>
      <c r="BT7" s="1121"/>
      <c r="BU7" s="1121"/>
      <c r="BV7" s="1121"/>
      <c r="BW7" s="1121"/>
      <c r="BX7" s="1121"/>
      <c r="BY7" s="1121"/>
      <c r="BZ7" s="1121"/>
      <c r="CA7" s="1121"/>
      <c r="CB7" s="1121"/>
      <c r="CC7" s="1121"/>
      <c r="CD7" s="1121"/>
      <c r="CE7" s="1121"/>
      <c r="CF7" s="1121"/>
      <c r="CG7" s="1122"/>
      <c r="CH7" s="1104">
        <v>2</v>
      </c>
      <c r="CI7" s="1105"/>
      <c r="CJ7" s="1105"/>
      <c r="CK7" s="1105"/>
      <c r="CL7" s="1106"/>
      <c r="CM7" s="1104">
        <v>14</v>
      </c>
      <c r="CN7" s="1105"/>
      <c r="CO7" s="1105"/>
      <c r="CP7" s="1105"/>
      <c r="CQ7" s="1106"/>
      <c r="CR7" s="1104">
        <v>5</v>
      </c>
      <c r="CS7" s="1105"/>
      <c r="CT7" s="1105"/>
      <c r="CU7" s="1105"/>
      <c r="CV7" s="1106"/>
      <c r="CW7" s="1104" t="s">
        <v>562</v>
      </c>
      <c r="CX7" s="1105"/>
      <c r="CY7" s="1105"/>
      <c r="CZ7" s="1105"/>
      <c r="DA7" s="1106"/>
      <c r="DB7" s="1104" t="s">
        <v>562</v>
      </c>
      <c r="DC7" s="1105"/>
      <c r="DD7" s="1105"/>
      <c r="DE7" s="1105"/>
      <c r="DF7" s="1106"/>
      <c r="DG7" s="1104" t="s">
        <v>562</v>
      </c>
      <c r="DH7" s="1105"/>
      <c r="DI7" s="1105"/>
      <c r="DJ7" s="1105"/>
      <c r="DK7" s="1106"/>
      <c r="DL7" s="1104" t="s">
        <v>562</v>
      </c>
      <c r="DM7" s="1105"/>
      <c r="DN7" s="1105"/>
      <c r="DO7" s="1105"/>
      <c r="DP7" s="1106"/>
      <c r="DQ7" s="1104" t="s">
        <v>562</v>
      </c>
      <c r="DR7" s="1105"/>
      <c r="DS7" s="1105"/>
      <c r="DT7" s="1105"/>
      <c r="DU7" s="1106"/>
      <c r="DV7" s="1107"/>
      <c r="DW7" s="1108"/>
      <c r="DX7" s="1108"/>
      <c r="DY7" s="1108"/>
      <c r="DZ7" s="1109"/>
      <c r="EA7" s="234"/>
    </row>
    <row r="8" spans="1:131" s="235" customFormat="1" ht="26.25" customHeight="1">
      <c r="A8" s="237">
        <v>2</v>
      </c>
      <c r="B8" s="1032" t="s">
        <v>376</v>
      </c>
      <c r="C8" s="1033"/>
      <c r="D8" s="1033"/>
      <c r="E8" s="1033"/>
      <c r="F8" s="1033"/>
      <c r="G8" s="1033"/>
      <c r="H8" s="1033"/>
      <c r="I8" s="1033"/>
      <c r="J8" s="1033"/>
      <c r="K8" s="1033"/>
      <c r="L8" s="1033"/>
      <c r="M8" s="1033"/>
      <c r="N8" s="1033"/>
      <c r="O8" s="1033"/>
      <c r="P8" s="1034"/>
      <c r="Q8" s="1040">
        <v>812</v>
      </c>
      <c r="R8" s="1041"/>
      <c r="S8" s="1041"/>
      <c r="T8" s="1041"/>
      <c r="U8" s="1041"/>
      <c r="V8" s="1041">
        <v>782</v>
      </c>
      <c r="W8" s="1041"/>
      <c r="X8" s="1041"/>
      <c r="Y8" s="1041"/>
      <c r="Z8" s="1041"/>
      <c r="AA8" s="1041">
        <v>30</v>
      </c>
      <c r="AB8" s="1041"/>
      <c r="AC8" s="1041"/>
      <c r="AD8" s="1041"/>
      <c r="AE8" s="1042"/>
      <c r="AF8" s="1037" t="s">
        <v>121</v>
      </c>
      <c r="AG8" s="1038"/>
      <c r="AH8" s="1038"/>
      <c r="AI8" s="1038"/>
      <c r="AJ8" s="1039"/>
      <c r="AK8" s="1085">
        <v>137</v>
      </c>
      <c r="AL8" s="1086"/>
      <c r="AM8" s="1086"/>
      <c r="AN8" s="1086"/>
      <c r="AO8" s="1086"/>
      <c r="AP8" s="1086">
        <v>2172</v>
      </c>
      <c r="AQ8" s="1086"/>
      <c r="AR8" s="1086"/>
      <c r="AS8" s="1086"/>
      <c r="AT8" s="1086"/>
      <c r="AU8" s="1087"/>
      <c r="AV8" s="1087"/>
      <c r="AW8" s="1087"/>
      <c r="AX8" s="1087"/>
      <c r="AY8" s="1088"/>
      <c r="AZ8" s="232"/>
      <c r="BA8" s="232"/>
      <c r="BB8" s="232"/>
      <c r="BC8" s="232"/>
      <c r="BD8" s="232"/>
      <c r="BE8" s="233"/>
      <c r="BF8" s="233"/>
      <c r="BG8" s="233"/>
      <c r="BH8" s="233"/>
      <c r="BI8" s="233"/>
      <c r="BJ8" s="233"/>
      <c r="BK8" s="233"/>
      <c r="BL8" s="233"/>
      <c r="BM8" s="233"/>
      <c r="BN8" s="233"/>
      <c r="BO8" s="233"/>
      <c r="BP8" s="233"/>
      <c r="BQ8" s="237">
        <v>2</v>
      </c>
      <c r="BR8" s="364"/>
      <c r="BS8" s="1089" t="s">
        <v>558</v>
      </c>
      <c r="BT8" s="1090"/>
      <c r="BU8" s="1090"/>
      <c r="BV8" s="1090"/>
      <c r="BW8" s="1090"/>
      <c r="BX8" s="1090"/>
      <c r="BY8" s="1090"/>
      <c r="BZ8" s="1090"/>
      <c r="CA8" s="1090"/>
      <c r="CB8" s="1090"/>
      <c r="CC8" s="1090"/>
      <c r="CD8" s="1090"/>
      <c r="CE8" s="1090"/>
      <c r="CF8" s="1090"/>
      <c r="CG8" s="1091"/>
      <c r="CH8" s="989">
        <v>-12</v>
      </c>
      <c r="CI8" s="990"/>
      <c r="CJ8" s="990"/>
      <c r="CK8" s="990"/>
      <c r="CL8" s="991"/>
      <c r="CM8" s="989">
        <v>344</v>
      </c>
      <c r="CN8" s="990"/>
      <c r="CO8" s="990"/>
      <c r="CP8" s="990"/>
      <c r="CQ8" s="991"/>
      <c r="CR8" s="989">
        <v>50</v>
      </c>
      <c r="CS8" s="990"/>
      <c r="CT8" s="990"/>
      <c r="CU8" s="990"/>
      <c r="CV8" s="991"/>
      <c r="CW8" s="989" t="s">
        <v>562</v>
      </c>
      <c r="CX8" s="990"/>
      <c r="CY8" s="990"/>
      <c r="CZ8" s="990"/>
      <c r="DA8" s="991"/>
      <c r="DB8" s="989" t="s">
        <v>562</v>
      </c>
      <c r="DC8" s="990"/>
      <c r="DD8" s="990"/>
      <c r="DE8" s="990"/>
      <c r="DF8" s="991"/>
      <c r="DG8" s="989" t="s">
        <v>562</v>
      </c>
      <c r="DH8" s="990"/>
      <c r="DI8" s="990"/>
      <c r="DJ8" s="990"/>
      <c r="DK8" s="991"/>
      <c r="DL8" s="989" t="s">
        <v>562</v>
      </c>
      <c r="DM8" s="990"/>
      <c r="DN8" s="990"/>
      <c r="DO8" s="990"/>
      <c r="DP8" s="991"/>
      <c r="DQ8" s="989" t="s">
        <v>562</v>
      </c>
      <c r="DR8" s="990"/>
      <c r="DS8" s="990"/>
      <c r="DT8" s="990"/>
      <c r="DU8" s="991"/>
      <c r="DV8" s="992"/>
      <c r="DW8" s="993"/>
      <c r="DX8" s="993"/>
      <c r="DY8" s="993"/>
      <c r="DZ8" s="994"/>
      <c r="EA8" s="234"/>
    </row>
    <row r="9" spans="1:131" s="235" customFormat="1" ht="26.25" customHeight="1">
      <c r="A9" s="237">
        <v>3</v>
      </c>
      <c r="B9" s="1032" t="s">
        <v>377</v>
      </c>
      <c r="C9" s="1033"/>
      <c r="D9" s="1033"/>
      <c r="E9" s="1033"/>
      <c r="F9" s="1033"/>
      <c r="G9" s="1033"/>
      <c r="H9" s="1033"/>
      <c r="I9" s="1033"/>
      <c r="J9" s="1033"/>
      <c r="K9" s="1033"/>
      <c r="L9" s="1033"/>
      <c r="M9" s="1033"/>
      <c r="N9" s="1033"/>
      <c r="O9" s="1033"/>
      <c r="P9" s="1034"/>
      <c r="Q9" s="1040">
        <v>4</v>
      </c>
      <c r="R9" s="1041"/>
      <c r="S9" s="1041"/>
      <c r="T9" s="1041"/>
      <c r="U9" s="1041"/>
      <c r="V9" s="1041">
        <v>3</v>
      </c>
      <c r="W9" s="1041"/>
      <c r="X9" s="1041"/>
      <c r="Y9" s="1041"/>
      <c r="Z9" s="1041"/>
      <c r="AA9" s="1041">
        <v>1</v>
      </c>
      <c r="AB9" s="1041"/>
      <c r="AC9" s="1041"/>
      <c r="AD9" s="1041"/>
      <c r="AE9" s="1042"/>
      <c r="AF9" s="1037">
        <v>1</v>
      </c>
      <c r="AG9" s="1038"/>
      <c r="AH9" s="1038"/>
      <c r="AI9" s="1038"/>
      <c r="AJ9" s="1039"/>
      <c r="AK9" s="1085" t="s">
        <v>562</v>
      </c>
      <c r="AL9" s="1086"/>
      <c r="AM9" s="1086"/>
      <c r="AN9" s="1086"/>
      <c r="AO9" s="1086"/>
      <c r="AP9" s="1086" t="s">
        <v>562</v>
      </c>
      <c r="AQ9" s="1086"/>
      <c r="AR9" s="1086"/>
      <c r="AS9" s="1086"/>
      <c r="AT9" s="1086"/>
      <c r="AU9" s="1087"/>
      <c r="AV9" s="1087"/>
      <c r="AW9" s="1087"/>
      <c r="AX9" s="1087"/>
      <c r="AY9" s="1088"/>
      <c r="AZ9" s="232"/>
      <c r="BA9" s="232"/>
      <c r="BB9" s="232"/>
      <c r="BC9" s="232"/>
      <c r="BD9" s="232"/>
      <c r="BE9" s="233"/>
      <c r="BF9" s="233"/>
      <c r="BG9" s="233"/>
      <c r="BH9" s="233"/>
      <c r="BI9" s="233"/>
      <c r="BJ9" s="233"/>
      <c r="BK9" s="233"/>
      <c r="BL9" s="233"/>
      <c r="BM9" s="233"/>
      <c r="BN9" s="233"/>
      <c r="BO9" s="233"/>
      <c r="BP9" s="233"/>
      <c r="BQ9" s="237">
        <v>3</v>
      </c>
      <c r="BR9" s="364" t="s">
        <v>559</v>
      </c>
      <c r="BS9" s="1089" t="s">
        <v>560</v>
      </c>
      <c r="BT9" s="1090"/>
      <c r="BU9" s="1090"/>
      <c r="BV9" s="1090"/>
      <c r="BW9" s="1090"/>
      <c r="BX9" s="1090"/>
      <c r="BY9" s="1090"/>
      <c r="BZ9" s="1090"/>
      <c r="CA9" s="1090"/>
      <c r="CB9" s="1090"/>
      <c r="CC9" s="1090"/>
      <c r="CD9" s="1090"/>
      <c r="CE9" s="1090"/>
      <c r="CF9" s="1090"/>
      <c r="CG9" s="1091"/>
      <c r="CH9" s="989">
        <v>2</v>
      </c>
      <c r="CI9" s="990"/>
      <c r="CJ9" s="990"/>
      <c r="CK9" s="990"/>
      <c r="CL9" s="991"/>
      <c r="CM9" s="989">
        <v>323</v>
      </c>
      <c r="CN9" s="990"/>
      <c r="CO9" s="990"/>
      <c r="CP9" s="990"/>
      <c r="CQ9" s="991"/>
      <c r="CR9" s="989">
        <v>5</v>
      </c>
      <c r="CS9" s="990"/>
      <c r="CT9" s="990"/>
      <c r="CU9" s="990"/>
      <c r="CV9" s="991"/>
      <c r="CW9" s="989" t="s">
        <v>562</v>
      </c>
      <c r="CX9" s="990"/>
      <c r="CY9" s="990"/>
      <c r="CZ9" s="990"/>
      <c r="DA9" s="991"/>
      <c r="DB9" s="989">
        <v>360</v>
      </c>
      <c r="DC9" s="990"/>
      <c r="DD9" s="990"/>
      <c r="DE9" s="990"/>
      <c r="DF9" s="991"/>
      <c r="DG9" s="989" t="s">
        <v>562</v>
      </c>
      <c r="DH9" s="990"/>
      <c r="DI9" s="990"/>
      <c r="DJ9" s="990"/>
      <c r="DK9" s="991"/>
      <c r="DL9" s="989" t="s">
        <v>562</v>
      </c>
      <c r="DM9" s="990"/>
      <c r="DN9" s="990"/>
      <c r="DO9" s="990"/>
      <c r="DP9" s="991"/>
      <c r="DQ9" s="989" t="s">
        <v>562</v>
      </c>
      <c r="DR9" s="990"/>
      <c r="DS9" s="990"/>
      <c r="DT9" s="990"/>
      <c r="DU9" s="991"/>
      <c r="DV9" s="992"/>
      <c r="DW9" s="993"/>
      <c r="DX9" s="993"/>
      <c r="DY9" s="993"/>
      <c r="DZ9" s="994"/>
      <c r="EA9" s="234"/>
    </row>
    <row r="10" spans="1:131" s="235" customFormat="1" ht="26.25" customHeight="1">
      <c r="A10" s="237">
        <v>4</v>
      </c>
      <c r="B10" s="1032" t="s">
        <v>378</v>
      </c>
      <c r="C10" s="1033"/>
      <c r="D10" s="1033"/>
      <c r="E10" s="1033"/>
      <c r="F10" s="1033"/>
      <c r="G10" s="1033"/>
      <c r="H10" s="1033"/>
      <c r="I10" s="1033"/>
      <c r="J10" s="1033"/>
      <c r="K10" s="1033"/>
      <c r="L10" s="1033"/>
      <c r="M10" s="1033"/>
      <c r="N10" s="1033"/>
      <c r="O10" s="1033"/>
      <c r="P10" s="1034"/>
      <c r="Q10" s="1040">
        <v>1</v>
      </c>
      <c r="R10" s="1041"/>
      <c r="S10" s="1041"/>
      <c r="T10" s="1041"/>
      <c r="U10" s="1041"/>
      <c r="V10" s="1041">
        <v>1</v>
      </c>
      <c r="W10" s="1041"/>
      <c r="X10" s="1041"/>
      <c r="Y10" s="1041"/>
      <c r="Z10" s="1041"/>
      <c r="AA10" s="1041">
        <v>0</v>
      </c>
      <c r="AB10" s="1041"/>
      <c r="AC10" s="1041"/>
      <c r="AD10" s="1041"/>
      <c r="AE10" s="1042"/>
      <c r="AF10" s="1037">
        <v>0</v>
      </c>
      <c r="AG10" s="1038"/>
      <c r="AH10" s="1038"/>
      <c r="AI10" s="1038"/>
      <c r="AJ10" s="1039"/>
      <c r="AK10" s="1085" t="s">
        <v>562</v>
      </c>
      <c r="AL10" s="1086"/>
      <c r="AM10" s="1086"/>
      <c r="AN10" s="1086"/>
      <c r="AO10" s="1086"/>
      <c r="AP10" s="1086" t="s">
        <v>562</v>
      </c>
      <c r="AQ10" s="1086"/>
      <c r="AR10" s="1086"/>
      <c r="AS10" s="1086"/>
      <c r="AT10" s="1086"/>
      <c r="AU10" s="1087"/>
      <c r="AV10" s="1087"/>
      <c r="AW10" s="1087"/>
      <c r="AX10" s="1087"/>
      <c r="AY10" s="1088"/>
      <c r="AZ10" s="232"/>
      <c r="BA10" s="232"/>
      <c r="BB10" s="232"/>
      <c r="BC10" s="232"/>
      <c r="BD10" s="232"/>
      <c r="BE10" s="233"/>
      <c r="BF10" s="233"/>
      <c r="BG10" s="233"/>
      <c r="BH10" s="233"/>
      <c r="BI10" s="233"/>
      <c r="BJ10" s="233"/>
      <c r="BK10" s="233"/>
      <c r="BL10" s="233"/>
      <c r="BM10" s="233"/>
      <c r="BN10" s="233"/>
      <c r="BO10" s="233"/>
      <c r="BP10" s="233"/>
      <c r="BQ10" s="237">
        <v>4</v>
      </c>
      <c r="BR10" s="364"/>
      <c r="BS10" s="1089" t="s">
        <v>561</v>
      </c>
      <c r="BT10" s="1090"/>
      <c r="BU10" s="1090"/>
      <c r="BV10" s="1090"/>
      <c r="BW10" s="1090"/>
      <c r="BX10" s="1090"/>
      <c r="BY10" s="1090"/>
      <c r="BZ10" s="1090"/>
      <c r="CA10" s="1090"/>
      <c r="CB10" s="1090"/>
      <c r="CC10" s="1090"/>
      <c r="CD10" s="1090"/>
      <c r="CE10" s="1090"/>
      <c r="CF10" s="1090"/>
      <c r="CG10" s="1091"/>
      <c r="CH10" s="989">
        <v>0</v>
      </c>
      <c r="CI10" s="990"/>
      <c r="CJ10" s="990"/>
      <c r="CK10" s="990"/>
      <c r="CL10" s="991"/>
      <c r="CM10" s="989">
        <v>17</v>
      </c>
      <c r="CN10" s="990"/>
      <c r="CO10" s="990"/>
      <c r="CP10" s="990"/>
      <c r="CQ10" s="991"/>
      <c r="CR10" s="989">
        <v>0</v>
      </c>
      <c r="CS10" s="990"/>
      <c r="CT10" s="990"/>
      <c r="CU10" s="990"/>
      <c r="CV10" s="991"/>
      <c r="CW10" s="989" t="s">
        <v>562</v>
      </c>
      <c r="CX10" s="990"/>
      <c r="CY10" s="990"/>
      <c r="CZ10" s="990"/>
      <c r="DA10" s="991"/>
      <c r="DB10" s="989" t="s">
        <v>562</v>
      </c>
      <c r="DC10" s="990"/>
      <c r="DD10" s="990"/>
      <c r="DE10" s="990"/>
      <c r="DF10" s="991"/>
      <c r="DG10" s="989" t="s">
        <v>562</v>
      </c>
      <c r="DH10" s="990"/>
      <c r="DI10" s="990"/>
      <c r="DJ10" s="990"/>
      <c r="DK10" s="991"/>
      <c r="DL10" s="989" t="s">
        <v>562</v>
      </c>
      <c r="DM10" s="990"/>
      <c r="DN10" s="990"/>
      <c r="DO10" s="990"/>
      <c r="DP10" s="991"/>
      <c r="DQ10" s="989" t="s">
        <v>562</v>
      </c>
      <c r="DR10" s="990"/>
      <c r="DS10" s="990"/>
      <c r="DT10" s="990"/>
      <c r="DU10" s="991"/>
      <c r="DV10" s="992"/>
      <c r="DW10" s="993"/>
      <c r="DX10" s="993"/>
      <c r="DY10" s="993"/>
      <c r="DZ10" s="994"/>
      <c r="EA10" s="234"/>
    </row>
    <row r="11" spans="1:131" s="235" customFormat="1" ht="26.25" customHeight="1">
      <c r="A11" s="237">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85"/>
      <c r="AL11" s="1086"/>
      <c r="AM11" s="1086"/>
      <c r="AN11" s="1086"/>
      <c r="AO11" s="1086"/>
      <c r="AP11" s="1086"/>
      <c r="AQ11" s="1086"/>
      <c r="AR11" s="1086"/>
      <c r="AS11" s="1086"/>
      <c r="AT11" s="1086"/>
      <c r="AU11" s="1087"/>
      <c r="AV11" s="1087"/>
      <c r="AW11" s="1087"/>
      <c r="AX11" s="1087"/>
      <c r="AY11" s="1088"/>
      <c r="AZ11" s="232"/>
      <c r="BA11" s="232"/>
      <c r="BB11" s="232"/>
      <c r="BC11" s="232"/>
      <c r="BD11" s="232"/>
      <c r="BE11" s="233"/>
      <c r="BF11" s="233"/>
      <c r="BG11" s="233"/>
      <c r="BH11" s="233"/>
      <c r="BI11" s="233"/>
      <c r="BJ11" s="233"/>
      <c r="BK11" s="233"/>
      <c r="BL11" s="233"/>
      <c r="BM11" s="233"/>
      <c r="BN11" s="233"/>
      <c r="BO11" s="233"/>
      <c r="BP11" s="233"/>
      <c r="BQ11" s="237">
        <v>5</v>
      </c>
      <c r="BR11" s="238"/>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7">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5"/>
      <c r="AL12" s="1086"/>
      <c r="AM12" s="1086"/>
      <c r="AN12" s="1086"/>
      <c r="AO12" s="1086"/>
      <c r="AP12" s="1086"/>
      <c r="AQ12" s="1086"/>
      <c r="AR12" s="1086"/>
      <c r="AS12" s="1086"/>
      <c r="AT12" s="1086"/>
      <c r="AU12" s="1087"/>
      <c r="AV12" s="1087"/>
      <c r="AW12" s="1087"/>
      <c r="AX12" s="1087"/>
      <c r="AY12" s="1088"/>
      <c r="AZ12" s="232"/>
      <c r="BA12" s="232"/>
      <c r="BB12" s="232"/>
      <c r="BC12" s="232"/>
      <c r="BD12" s="232"/>
      <c r="BE12" s="233"/>
      <c r="BF12" s="233"/>
      <c r="BG12" s="233"/>
      <c r="BH12" s="233"/>
      <c r="BI12" s="233"/>
      <c r="BJ12" s="233"/>
      <c r="BK12" s="233"/>
      <c r="BL12" s="233"/>
      <c r="BM12" s="233"/>
      <c r="BN12" s="233"/>
      <c r="BO12" s="233"/>
      <c r="BP12" s="233"/>
      <c r="BQ12" s="237">
        <v>6</v>
      </c>
      <c r="BR12" s="238"/>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7">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5"/>
      <c r="AL13" s="1086"/>
      <c r="AM13" s="1086"/>
      <c r="AN13" s="1086"/>
      <c r="AO13" s="1086"/>
      <c r="AP13" s="1086"/>
      <c r="AQ13" s="1086"/>
      <c r="AR13" s="1086"/>
      <c r="AS13" s="1086"/>
      <c r="AT13" s="1086"/>
      <c r="AU13" s="1087"/>
      <c r="AV13" s="1087"/>
      <c r="AW13" s="1087"/>
      <c r="AX13" s="1087"/>
      <c r="AY13" s="1088"/>
      <c r="AZ13" s="232"/>
      <c r="BA13" s="232"/>
      <c r="BB13" s="232"/>
      <c r="BC13" s="232"/>
      <c r="BD13" s="232"/>
      <c r="BE13" s="233"/>
      <c r="BF13" s="233"/>
      <c r="BG13" s="233"/>
      <c r="BH13" s="233"/>
      <c r="BI13" s="233"/>
      <c r="BJ13" s="233"/>
      <c r="BK13" s="233"/>
      <c r="BL13" s="233"/>
      <c r="BM13" s="233"/>
      <c r="BN13" s="233"/>
      <c r="BO13" s="233"/>
      <c r="BP13" s="233"/>
      <c r="BQ13" s="237">
        <v>7</v>
      </c>
      <c r="BR13" s="238"/>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7">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5"/>
      <c r="AL14" s="1086"/>
      <c r="AM14" s="1086"/>
      <c r="AN14" s="1086"/>
      <c r="AO14" s="1086"/>
      <c r="AP14" s="1086"/>
      <c r="AQ14" s="1086"/>
      <c r="AR14" s="1086"/>
      <c r="AS14" s="1086"/>
      <c r="AT14" s="1086"/>
      <c r="AU14" s="1087"/>
      <c r="AV14" s="1087"/>
      <c r="AW14" s="1087"/>
      <c r="AX14" s="1087"/>
      <c r="AY14" s="1088"/>
      <c r="AZ14" s="232"/>
      <c r="BA14" s="232"/>
      <c r="BB14" s="232"/>
      <c r="BC14" s="232"/>
      <c r="BD14" s="232"/>
      <c r="BE14" s="233"/>
      <c r="BF14" s="233"/>
      <c r="BG14" s="233"/>
      <c r="BH14" s="233"/>
      <c r="BI14" s="233"/>
      <c r="BJ14" s="233"/>
      <c r="BK14" s="233"/>
      <c r="BL14" s="233"/>
      <c r="BM14" s="233"/>
      <c r="BN14" s="233"/>
      <c r="BO14" s="233"/>
      <c r="BP14" s="233"/>
      <c r="BQ14" s="237">
        <v>8</v>
      </c>
      <c r="BR14" s="238"/>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7">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5"/>
      <c r="AL15" s="1086"/>
      <c r="AM15" s="1086"/>
      <c r="AN15" s="1086"/>
      <c r="AO15" s="1086"/>
      <c r="AP15" s="1086"/>
      <c r="AQ15" s="1086"/>
      <c r="AR15" s="1086"/>
      <c r="AS15" s="1086"/>
      <c r="AT15" s="1086"/>
      <c r="AU15" s="1087"/>
      <c r="AV15" s="1087"/>
      <c r="AW15" s="1087"/>
      <c r="AX15" s="1087"/>
      <c r="AY15" s="1088"/>
      <c r="AZ15" s="232"/>
      <c r="BA15" s="232"/>
      <c r="BB15" s="232"/>
      <c r="BC15" s="232"/>
      <c r="BD15" s="232"/>
      <c r="BE15" s="233"/>
      <c r="BF15" s="233"/>
      <c r="BG15" s="233"/>
      <c r="BH15" s="233"/>
      <c r="BI15" s="233"/>
      <c r="BJ15" s="233"/>
      <c r="BK15" s="233"/>
      <c r="BL15" s="233"/>
      <c r="BM15" s="233"/>
      <c r="BN15" s="233"/>
      <c r="BO15" s="233"/>
      <c r="BP15" s="233"/>
      <c r="BQ15" s="237">
        <v>9</v>
      </c>
      <c r="BR15" s="238"/>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7">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5"/>
      <c r="AL16" s="1086"/>
      <c r="AM16" s="1086"/>
      <c r="AN16" s="1086"/>
      <c r="AO16" s="1086"/>
      <c r="AP16" s="1086"/>
      <c r="AQ16" s="1086"/>
      <c r="AR16" s="1086"/>
      <c r="AS16" s="1086"/>
      <c r="AT16" s="1086"/>
      <c r="AU16" s="1087"/>
      <c r="AV16" s="1087"/>
      <c r="AW16" s="1087"/>
      <c r="AX16" s="1087"/>
      <c r="AY16" s="1088"/>
      <c r="AZ16" s="232"/>
      <c r="BA16" s="232"/>
      <c r="BB16" s="232"/>
      <c r="BC16" s="232"/>
      <c r="BD16" s="232"/>
      <c r="BE16" s="233"/>
      <c r="BF16" s="233"/>
      <c r="BG16" s="233"/>
      <c r="BH16" s="233"/>
      <c r="BI16" s="233"/>
      <c r="BJ16" s="233"/>
      <c r="BK16" s="233"/>
      <c r="BL16" s="233"/>
      <c r="BM16" s="233"/>
      <c r="BN16" s="233"/>
      <c r="BO16" s="233"/>
      <c r="BP16" s="233"/>
      <c r="BQ16" s="237">
        <v>10</v>
      </c>
      <c r="BR16" s="238"/>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7">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5"/>
      <c r="AL17" s="1086"/>
      <c r="AM17" s="1086"/>
      <c r="AN17" s="1086"/>
      <c r="AO17" s="1086"/>
      <c r="AP17" s="1086"/>
      <c r="AQ17" s="1086"/>
      <c r="AR17" s="1086"/>
      <c r="AS17" s="1086"/>
      <c r="AT17" s="1086"/>
      <c r="AU17" s="1087"/>
      <c r="AV17" s="1087"/>
      <c r="AW17" s="1087"/>
      <c r="AX17" s="1087"/>
      <c r="AY17" s="1088"/>
      <c r="AZ17" s="232"/>
      <c r="BA17" s="232"/>
      <c r="BB17" s="232"/>
      <c r="BC17" s="232"/>
      <c r="BD17" s="232"/>
      <c r="BE17" s="233"/>
      <c r="BF17" s="233"/>
      <c r="BG17" s="233"/>
      <c r="BH17" s="233"/>
      <c r="BI17" s="233"/>
      <c r="BJ17" s="233"/>
      <c r="BK17" s="233"/>
      <c r="BL17" s="233"/>
      <c r="BM17" s="233"/>
      <c r="BN17" s="233"/>
      <c r="BO17" s="233"/>
      <c r="BP17" s="233"/>
      <c r="BQ17" s="237">
        <v>11</v>
      </c>
      <c r="BR17" s="238"/>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7">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5"/>
      <c r="AL18" s="1086"/>
      <c r="AM18" s="1086"/>
      <c r="AN18" s="1086"/>
      <c r="AO18" s="1086"/>
      <c r="AP18" s="1086"/>
      <c r="AQ18" s="1086"/>
      <c r="AR18" s="1086"/>
      <c r="AS18" s="1086"/>
      <c r="AT18" s="1086"/>
      <c r="AU18" s="1087"/>
      <c r="AV18" s="1087"/>
      <c r="AW18" s="1087"/>
      <c r="AX18" s="1087"/>
      <c r="AY18" s="1088"/>
      <c r="AZ18" s="232"/>
      <c r="BA18" s="232"/>
      <c r="BB18" s="232"/>
      <c r="BC18" s="232"/>
      <c r="BD18" s="232"/>
      <c r="BE18" s="233"/>
      <c r="BF18" s="233"/>
      <c r="BG18" s="233"/>
      <c r="BH18" s="233"/>
      <c r="BI18" s="233"/>
      <c r="BJ18" s="233"/>
      <c r="BK18" s="233"/>
      <c r="BL18" s="233"/>
      <c r="BM18" s="233"/>
      <c r="BN18" s="233"/>
      <c r="BO18" s="233"/>
      <c r="BP18" s="233"/>
      <c r="BQ18" s="237">
        <v>12</v>
      </c>
      <c r="BR18" s="238"/>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7">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5"/>
      <c r="AL19" s="1086"/>
      <c r="AM19" s="1086"/>
      <c r="AN19" s="1086"/>
      <c r="AO19" s="1086"/>
      <c r="AP19" s="1086"/>
      <c r="AQ19" s="1086"/>
      <c r="AR19" s="1086"/>
      <c r="AS19" s="1086"/>
      <c r="AT19" s="1086"/>
      <c r="AU19" s="1087"/>
      <c r="AV19" s="1087"/>
      <c r="AW19" s="1087"/>
      <c r="AX19" s="1087"/>
      <c r="AY19" s="1088"/>
      <c r="AZ19" s="232"/>
      <c r="BA19" s="232"/>
      <c r="BB19" s="232"/>
      <c r="BC19" s="232"/>
      <c r="BD19" s="232"/>
      <c r="BE19" s="233"/>
      <c r="BF19" s="233"/>
      <c r="BG19" s="233"/>
      <c r="BH19" s="233"/>
      <c r="BI19" s="233"/>
      <c r="BJ19" s="233"/>
      <c r="BK19" s="233"/>
      <c r="BL19" s="233"/>
      <c r="BM19" s="233"/>
      <c r="BN19" s="233"/>
      <c r="BO19" s="233"/>
      <c r="BP19" s="233"/>
      <c r="BQ19" s="237">
        <v>13</v>
      </c>
      <c r="BR19" s="238"/>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7">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5"/>
      <c r="AL20" s="1086"/>
      <c r="AM20" s="1086"/>
      <c r="AN20" s="1086"/>
      <c r="AO20" s="1086"/>
      <c r="AP20" s="1086"/>
      <c r="AQ20" s="1086"/>
      <c r="AR20" s="1086"/>
      <c r="AS20" s="1086"/>
      <c r="AT20" s="1086"/>
      <c r="AU20" s="1087"/>
      <c r="AV20" s="1087"/>
      <c r="AW20" s="1087"/>
      <c r="AX20" s="1087"/>
      <c r="AY20" s="1088"/>
      <c r="AZ20" s="232"/>
      <c r="BA20" s="232"/>
      <c r="BB20" s="232"/>
      <c r="BC20" s="232"/>
      <c r="BD20" s="232"/>
      <c r="BE20" s="233"/>
      <c r="BF20" s="233"/>
      <c r="BG20" s="233"/>
      <c r="BH20" s="233"/>
      <c r="BI20" s="233"/>
      <c r="BJ20" s="233"/>
      <c r="BK20" s="233"/>
      <c r="BL20" s="233"/>
      <c r="BM20" s="233"/>
      <c r="BN20" s="233"/>
      <c r="BO20" s="233"/>
      <c r="BP20" s="233"/>
      <c r="BQ20" s="237">
        <v>14</v>
      </c>
      <c r="BR20" s="238"/>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7">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5"/>
      <c r="AL21" s="1086"/>
      <c r="AM21" s="1086"/>
      <c r="AN21" s="1086"/>
      <c r="AO21" s="1086"/>
      <c r="AP21" s="1086"/>
      <c r="AQ21" s="1086"/>
      <c r="AR21" s="1086"/>
      <c r="AS21" s="1086"/>
      <c r="AT21" s="1086"/>
      <c r="AU21" s="1087"/>
      <c r="AV21" s="1087"/>
      <c r="AW21" s="1087"/>
      <c r="AX21" s="1087"/>
      <c r="AY21" s="1088"/>
      <c r="AZ21" s="232"/>
      <c r="BA21" s="232"/>
      <c r="BB21" s="232"/>
      <c r="BC21" s="232"/>
      <c r="BD21" s="232"/>
      <c r="BE21" s="233"/>
      <c r="BF21" s="233"/>
      <c r="BG21" s="233"/>
      <c r="BH21" s="233"/>
      <c r="BI21" s="233"/>
      <c r="BJ21" s="233"/>
      <c r="BK21" s="233"/>
      <c r="BL21" s="233"/>
      <c r="BM21" s="233"/>
      <c r="BN21" s="233"/>
      <c r="BO21" s="233"/>
      <c r="BP21" s="233"/>
      <c r="BQ21" s="237">
        <v>15</v>
      </c>
      <c r="BR21" s="238"/>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7">
        <v>16</v>
      </c>
      <c r="B22" s="1032"/>
      <c r="C22" s="1033"/>
      <c r="D22" s="1033"/>
      <c r="E22" s="1033"/>
      <c r="F22" s="1033"/>
      <c r="G22" s="1033"/>
      <c r="H22" s="1033"/>
      <c r="I22" s="1033"/>
      <c r="J22" s="1033"/>
      <c r="K22" s="1033"/>
      <c r="L22" s="1033"/>
      <c r="M22" s="1033"/>
      <c r="N22" s="1033"/>
      <c r="O22" s="1033"/>
      <c r="P22" s="1034"/>
      <c r="Q22" s="1078"/>
      <c r="R22" s="1079"/>
      <c r="S22" s="1079"/>
      <c r="T22" s="1079"/>
      <c r="U22" s="1079"/>
      <c r="V22" s="1079"/>
      <c r="W22" s="1079"/>
      <c r="X22" s="1079"/>
      <c r="Y22" s="1079"/>
      <c r="Z22" s="1079"/>
      <c r="AA22" s="1079"/>
      <c r="AB22" s="1079"/>
      <c r="AC22" s="1079"/>
      <c r="AD22" s="1079"/>
      <c r="AE22" s="1080"/>
      <c r="AF22" s="1037"/>
      <c r="AG22" s="1038"/>
      <c r="AH22" s="1038"/>
      <c r="AI22" s="1038"/>
      <c r="AJ22" s="1039"/>
      <c r="AK22" s="1081"/>
      <c r="AL22" s="1082"/>
      <c r="AM22" s="1082"/>
      <c r="AN22" s="1082"/>
      <c r="AO22" s="1082"/>
      <c r="AP22" s="1082"/>
      <c r="AQ22" s="1082"/>
      <c r="AR22" s="1082"/>
      <c r="AS22" s="1082"/>
      <c r="AT22" s="1082"/>
      <c r="AU22" s="1083"/>
      <c r="AV22" s="1083"/>
      <c r="AW22" s="1083"/>
      <c r="AX22" s="1083"/>
      <c r="AY22" s="1084"/>
      <c r="AZ22" s="1030" t="s">
        <v>379</v>
      </c>
      <c r="BA22" s="1030"/>
      <c r="BB22" s="1030"/>
      <c r="BC22" s="1030"/>
      <c r="BD22" s="1031"/>
      <c r="BE22" s="233"/>
      <c r="BF22" s="233"/>
      <c r="BG22" s="233"/>
      <c r="BH22" s="233"/>
      <c r="BI22" s="233"/>
      <c r="BJ22" s="233"/>
      <c r="BK22" s="233"/>
      <c r="BL22" s="233"/>
      <c r="BM22" s="233"/>
      <c r="BN22" s="233"/>
      <c r="BO22" s="233"/>
      <c r="BP22" s="233"/>
      <c r="BQ22" s="237">
        <v>16</v>
      </c>
      <c r="BR22" s="238"/>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39" t="s">
        <v>380</v>
      </c>
      <c r="B23" s="949" t="s">
        <v>381</v>
      </c>
      <c r="C23" s="950"/>
      <c r="D23" s="950"/>
      <c r="E23" s="950"/>
      <c r="F23" s="950"/>
      <c r="G23" s="950"/>
      <c r="H23" s="950"/>
      <c r="I23" s="950"/>
      <c r="J23" s="950"/>
      <c r="K23" s="950"/>
      <c r="L23" s="950"/>
      <c r="M23" s="950"/>
      <c r="N23" s="950"/>
      <c r="O23" s="950"/>
      <c r="P23" s="951"/>
      <c r="Q23" s="1072">
        <v>18754</v>
      </c>
      <c r="R23" s="1066"/>
      <c r="S23" s="1066"/>
      <c r="T23" s="1066"/>
      <c r="U23" s="1066"/>
      <c r="V23" s="1066">
        <v>17331</v>
      </c>
      <c r="W23" s="1066"/>
      <c r="X23" s="1066"/>
      <c r="Y23" s="1066"/>
      <c r="Z23" s="1066"/>
      <c r="AA23" s="1066">
        <v>1423</v>
      </c>
      <c r="AB23" s="1066"/>
      <c r="AC23" s="1066"/>
      <c r="AD23" s="1066"/>
      <c r="AE23" s="1073"/>
      <c r="AF23" s="1074">
        <v>1277</v>
      </c>
      <c r="AG23" s="1066"/>
      <c r="AH23" s="1066"/>
      <c r="AI23" s="1066"/>
      <c r="AJ23" s="1075"/>
      <c r="AK23" s="1076"/>
      <c r="AL23" s="1077"/>
      <c r="AM23" s="1077"/>
      <c r="AN23" s="1077"/>
      <c r="AO23" s="1077"/>
      <c r="AP23" s="1066">
        <v>8113</v>
      </c>
      <c r="AQ23" s="1066"/>
      <c r="AR23" s="1066"/>
      <c r="AS23" s="1066"/>
      <c r="AT23" s="1066"/>
      <c r="AU23" s="1067"/>
      <c r="AV23" s="1067"/>
      <c r="AW23" s="1067"/>
      <c r="AX23" s="1067"/>
      <c r="AY23" s="1068"/>
      <c r="AZ23" s="1069" t="s">
        <v>121</v>
      </c>
      <c r="BA23" s="1070"/>
      <c r="BB23" s="1070"/>
      <c r="BC23" s="1070"/>
      <c r="BD23" s="1071"/>
      <c r="BE23" s="233"/>
      <c r="BF23" s="233"/>
      <c r="BG23" s="233"/>
      <c r="BH23" s="233"/>
      <c r="BI23" s="233"/>
      <c r="BJ23" s="233"/>
      <c r="BK23" s="233"/>
      <c r="BL23" s="233"/>
      <c r="BM23" s="233"/>
      <c r="BN23" s="233"/>
      <c r="BO23" s="233"/>
      <c r="BP23" s="233"/>
      <c r="BQ23" s="237">
        <v>17</v>
      </c>
      <c r="BR23" s="238"/>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5" t="s">
        <v>382</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32"/>
      <c r="BA24" s="232"/>
      <c r="BB24" s="232"/>
      <c r="BC24" s="232"/>
      <c r="BD24" s="232"/>
      <c r="BE24" s="233"/>
      <c r="BF24" s="233"/>
      <c r="BG24" s="233"/>
      <c r="BH24" s="233"/>
      <c r="BI24" s="233"/>
      <c r="BJ24" s="233"/>
      <c r="BK24" s="233"/>
      <c r="BL24" s="233"/>
      <c r="BM24" s="233"/>
      <c r="BN24" s="233"/>
      <c r="BO24" s="233"/>
      <c r="BP24" s="233"/>
      <c r="BQ24" s="237">
        <v>18</v>
      </c>
      <c r="BR24" s="238"/>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64" t="s">
        <v>383</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32"/>
      <c r="BK25" s="232"/>
      <c r="BL25" s="232"/>
      <c r="BM25" s="232"/>
      <c r="BN25" s="232"/>
      <c r="BO25" s="240"/>
      <c r="BP25" s="240"/>
      <c r="BQ25" s="237">
        <v>19</v>
      </c>
      <c r="BR25" s="238"/>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358</v>
      </c>
      <c r="B26" s="996"/>
      <c r="C26" s="996"/>
      <c r="D26" s="996"/>
      <c r="E26" s="996"/>
      <c r="F26" s="996"/>
      <c r="G26" s="996"/>
      <c r="H26" s="996"/>
      <c r="I26" s="996"/>
      <c r="J26" s="996"/>
      <c r="K26" s="996"/>
      <c r="L26" s="996"/>
      <c r="M26" s="996"/>
      <c r="N26" s="996"/>
      <c r="O26" s="996"/>
      <c r="P26" s="997"/>
      <c r="Q26" s="1001" t="s">
        <v>384</v>
      </c>
      <c r="R26" s="1002"/>
      <c r="S26" s="1002"/>
      <c r="T26" s="1002"/>
      <c r="U26" s="1003"/>
      <c r="V26" s="1001" t="s">
        <v>385</v>
      </c>
      <c r="W26" s="1002"/>
      <c r="X26" s="1002"/>
      <c r="Y26" s="1002"/>
      <c r="Z26" s="1003"/>
      <c r="AA26" s="1001" t="s">
        <v>386</v>
      </c>
      <c r="AB26" s="1002"/>
      <c r="AC26" s="1002"/>
      <c r="AD26" s="1002"/>
      <c r="AE26" s="1002"/>
      <c r="AF26" s="1060" t="s">
        <v>387</v>
      </c>
      <c r="AG26" s="1008"/>
      <c r="AH26" s="1008"/>
      <c r="AI26" s="1008"/>
      <c r="AJ26" s="1061"/>
      <c r="AK26" s="1002" t="s">
        <v>388</v>
      </c>
      <c r="AL26" s="1002"/>
      <c r="AM26" s="1002"/>
      <c r="AN26" s="1002"/>
      <c r="AO26" s="1003"/>
      <c r="AP26" s="1001" t="s">
        <v>389</v>
      </c>
      <c r="AQ26" s="1002"/>
      <c r="AR26" s="1002"/>
      <c r="AS26" s="1002"/>
      <c r="AT26" s="1003"/>
      <c r="AU26" s="1001" t="s">
        <v>390</v>
      </c>
      <c r="AV26" s="1002"/>
      <c r="AW26" s="1002"/>
      <c r="AX26" s="1002"/>
      <c r="AY26" s="1003"/>
      <c r="AZ26" s="1001" t="s">
        <v>391</v>
      </c>
      <c r="BA26" s="1002"/>
      <c r="BB26" s="1002"/>
      <c r="BC26" s="1002"/>
      <c r="BD26" s="1003"/>
      <c r="BE26" s="1001" t="s">
        <v>365</v>
      </c>
      <c r="BF26" s="1002"/>
      <c r="BG26" s="1002"/>
      <c r="BH26" s="1002"/>
      <c r="BI26" s="1015"/>
      <c r="BJ26" s="232"/>
      <c r="BK26" s="232"/>
      <c r="BL26" s="232"/>
      <c r="BM26" s="232"/>
      <c r="BN26" s="232"/>
      <c r="BO26" s="240"/>
      <c r="BP26" s="240"/>
      <c r="BQ26" s="237">
        <v>20</v>
      </c>
      <c r="BR26" s="238"/>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2"/>
      <c r="AG27" s="1011"/>
      <c r="AH27" s="1011"/>
      <c r="AI27" s="1011"/>
      <c r="AJ27" s="1063"/>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0"/>
      <c r="BP27" s="240"/>
      <c r="BQ27" s="237">
        <v>21</v>
      </c>
      <c r="BR27" s="238"/>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1">
        <v>1</v>
      </c>
      <c r="B28" s="1052" t="s">
        <v>392</v>
      </c>
      <c r="C28" s="1053"/>
      <c r="D28" s="1053"/>
      <c r="E28" s="1053"/>
      <c r="F28" s="1053"/>
      <c r="G28" s="1053"/>
      <c r="H28" s="1053"/>
      <c r="I28" s="1053"/>
      <c r="J28" s="1053"/>
      <c r="K28" s="1053"/>
      <c r="L28" s="1053"/>
      <c r="M28" s="1053"/>
      <c r="N28" s="1053"/>
      <c r="O28" s="1053"/>
      <c r="P28" s="1054"/>
      <c r="Q28" s="1055">
        <v>3281</v>
      </c>
      <c r="R28" s="1056"/>
      <c r="S28" s="1056"/>
      <c r="T28" s="1056"/>
      <c r="U28" s="1056"/>
      <c r="V28" s="1056">
        <v>3299</v>
      </c>
      <c r="W28" s="1056"/>
      <c r="X28" s="1056"/>
      <c r="Y28" s="1056"/>
      <c r="Z28" s="1056"/>
      <c r="AA28" s="1056">
        <v>-18</v>
      </c>
      <c r="AB28" s="1056"/>
      <c r="AC28" s="1056"/>
      <c r="AD28" s="1056"/>
      <c r="AE28" s="1057"/>
      <c r="AF28" s="1058">
        <v>-18</v>
      </c>
      <c r="AG28" s="1056"/>
      <c r="AH28" s="1056"/>
      <c r="AI28" s="1056"/>
      <c r="AJ28" s="1059"/>
      <c r="AK28" s="1047">
        <v>313</v>
      </c>
      <c r="AL28" s="1048"/>
      <c r="AM28" s="1048"/>
      <c r="AN28" s="1048"/>
      <c r="AO28" s="1048"/>
      <c r="AP28" s="1048" t="s">
        <v>562</v>
      </c>
      <c r="AQ28" s="1048"/>
      <c r="AR28" s="1048"/>
      <c r="AS28" s="1048"/>
      <c r="AT28" s="1048"/>
      <c r="AU28" s="1048" t="s">
        <v>562</v>
      </c>
      <c r="AV28" s="1048"/>
      <c r="AW28" s="1048"/>
      <c r="AX28" s="1048"/>
      <c r="AY28" s="1048"/>
      <c r="AZ28" s="1049" t="s">
        <v>562</v>
      </c>
      <c r="BA28" s="1049"/>
      <c r="BB28" s="1049"/>
      <c r="BC28" s="1049"/>
      <c r="BD28" s="1049"/>
      <c r="BE28" s="1050"/>
      <c r="BF28" s="1050"/>
      <c r="BG28" s="1050"/>
      <c r="BH28" s="1050"/>
      <c r="BI28" s="1051"/>
      <c r="BJ28" s="232"/>
      <c r="BK28" s="232"/>
      <c r="BL28" s="232"/>
      <c r="BM28" s="232"/>
      <c r="BN28" s="232"/>
      <c r="BO28" s="240"/>
      <c r="BP28" s="240"/>
      <c r="BQ28" s="237">
        <v>22</v>
      </c>
      <c r="BR28" s="238"/>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1">
        <v>2</v>
      </c>
      <c r="B29" s="1032" t="s">
        <v>393</v>
      </c>
      <c r="C29" s="1033"/>
      <c r="D29" s="1033"/>
      <c r="E29" s="1033"/>
      <c r="F29" s="1033"/>
      <c r="G29" s="1033"/>
      <c r="H29" s="1033"/>
      <c r="I29" s="1033"/>
      <c r="J29" s="1033"/>
      <c r="K29" s="1033"/>
      <c r="L29" s="1033"/>
      <c r="M29" s="1033"/>
      <c r="N29" s="1033"/>
      <c r="O29" s="1033"/>
      <c r="P29" s="1034"/>
      <c r="Q29" s="1040">
        <v>553</v>
      </c>
      <c r="R29" s="1041"/>
      <c r="S29" s="1041"/>
      <c r="T29" s="1041"/>
      <c r="U29" s="1041"/>
      <c r="V29" s="1041">
        <v>546</v>
      </c>
      <c r="W29" s="1041"/>
      <c r="X29" s="1041"/>
      <c r="Y29" s="1041"/>
      <c r="Z29" s="1041"/>
      <c r="AA29" s="1041">
        <v>7</v>
      </c>
      <c r="AB29" s="1041"/>
      <c r="AC29" s="1041"/>
      <c r="AD29" s="1041"/>
      <c r="AE29" s="1042"/>
      <c r="AF29" s="1037">
        <v>7</v>
      </c>
      <c r="AG29" s="1038"/>
      <c r="AH29" s="1038"/>
      <c r="AI29" s="1038"/>
      <c r="AJ29" s="1039"/>
      <c r="AK29" s="978">
        <v>144</v>
      </c>
      <c r="AL29" s="969"/>
      <c r="AM29" s="969"/>
      <c r="AN29" s="969"/>
      <c r="AO29" s="969"/>
      <c r="AP29" s="979" t="s">
        <v>562</v>
      </c>
      <c r="AQ29" s="977"/>
      <c r="AR29" s="977"/>
      <c r="AS29" s="977"/>
      <c r="AT29" s="978"/>
      <c r="AU29" s="979" t="s">
        <v>562</v>
      </c>
      <c r="AV29" s="977"/>
      <c r="AW29" s="977"/>
      <c r="AX29" s="977"/>
      <c r="AY29" s="978"/>
      <c r="AZ29" s="1044" t="s">
        <v>562</v>
      </c>
      <c r="BA29" s="1045"/>
      <c r="BB29" s="1045"/>
      <c r="BC29" s="1045"/>
      <c r="BD29" s="1046"/>
      <c r="BE29" s="970"/>
      <c r="BF29" s="970"/>
      <c r="BG29" s="970"/>
      <c r="BH29" s="970"/>
      <c r="BI29" s="971"/>
      <c r="BJ29" s="232"/>
      <c r="BK29" s="232"/>
      <c r="BL29" s="232"/>
      <c r="BM29" s="232"/>
      <c r="BN29" s="232"/>
      <c r="BO29" s="240"/>
      <c r="BP29" s="240"/>
      <c r="BQ29" s="237">
        <v>23</v>
      </c>
      <c r="BR29" s="238"/>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1">
        <v>3</v>
      </c>
      <c r="B30" s="1032" t="s">
        <v>394</v>
      </c>
      <c r="C30" s="1033"/>
      <c r="D30" s="1033"/>
      <c r="E30" s="1033"/>
      <c r="F30" s="1033"/>
      <c r="G30" s="1033"/>
      <c r="H30" s="1033"/>
      <c r="I30" s="1033"/>
      <c r="J30" s="1033"/>
      <c r="K30" s="1033"/>
      <c r="L30" s="1033"/>
      <c r="M30" s="1033"/>
      <c r="N30" s="1033"/>
      <c r="O30" s="1033"/>
      <c r="P30" s="1034"/>
      <c r="Q30" s="1040">
        <v>2998</v>
      </c>
      <c r="R30" s="1041"/>
      <c r="S30" s="1041"/>
      <c r="T30" s="1041"/>
      <c r="U30" s="1041"/>
      <c r="V30" s="1041">
        <v>2892</v>
      </c>
      <c r="W30" s="1041"/>
      <c r="X30" s="1041"/>
      <c r="Y30" s="1041"/>
      <c r="Z30" s="1041"/>
      <c r="AA30" s="1041">
        <v>106</v>
      </c>
      <c r="AB30" s="1041"/>
      <c r="AC30" s="1041"/>
      <c r="AD30" s="1041"/>
      <c r="AE30" s="1042"/>
      <c r="AF30" s="1037">
        <v>106</v>
      </c>
      <c r="AG30" s="1038"/>
      <c r="AH30" s="1038"/>
      <c r="AI30" s="1038"/>
      <c r="AJ30" s="1039"/>
      <c r="AK30" s="978">
        <v>481</v>
      </c>
      <c r="AL30" s="969"/>
      <c r="AM30" s="969"/>
      <c r="AN30" s="969"/>
      <c r="AO30" s="969"/>
      <c r="AP30" s="979" t="s">
        <v>562</v>
      </c>
      <c r="AQ30" s="977"/>
      <c r="AR30" s="977"/>
      <c r="AS30" s="977"/>
      <c r="AT30" s="978"/>
      <c r="AU30" s="979" t="s">
        <v>562</v>
      </c>
      <c r="AV30" s="977"/>
      <c r="AW30" s="977"/>
      <c r="AX30" s="977"/>
      <c r="AY30" s="978"/>
      <c r="AZ30" s="1044" t="s">
        <v>562</v>
      </c>
      <c r="BA30" s="1045"/>
      <c r="BB30" s="1045"/>
      <c r="BC30" s="1045"/>
      <c r="BD30" s="1046"/>
      <c r="BE30" s="970"/>
      <c r="BF30" s="970"/>
      <c r="BG30" s="970"/>
      <c r="BH30" s="970"/>
      <c r="BI30" s="971"/>
      <c r="BJ30" s="232"/>
      <c r="BK30" s="232"/>
      <c r="BL30" s="232"/>
      <c r="BM30" s="232"/>
      <c r="BN30" s="232"/>
      <c r="BO30" s="240"/>
      <c r="BP30" s="240"/>
      <c r="BQ30" s="237">
        <v>24</v>
      </c>
      <c r="BR30" s="238"/>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1">
        <v>4</v>
      </c>
      <c r="B31" s="1032" t="s">
        <v>395</v>
      </c>
      <c r="C31" s="1033"/>
      <c r="D31" s="1033"/>
      <c r="E31" s="1033"/>
      <c r="F31" s="1033"/>
      <c r="G31" s="1033"/>
      <c r="H31" s="1033"/>
      <c r="I31" s="1033"/>
      <c r="J31" s="1033"/>
      <c r="K31" s="1033"/>
      <c r="L31" s="1033"/>
      <c r="M31" s="1033"/>
      <c r="N31" s="1033"/>
      <c r="O31" s="1033"/>
      <c r="P31" s="1034"/>
      <c r="Q31" s="1040">
        <v>995</v>
      </c>
      <c r="R31" s="1041"/>
      <c r="S31" s="1041"/>
      <c r="T31" s="1041"/>
      <c r="U31" s="1041"/>
      <c r="V31" s="1041">
        <v>912</v>
      </c>
      <c r="W31" s="1041"/>
      <c r="X31" s="1041"/>
      <c r="Y31" s="1041"/>
      <c r="Z31" s="1041"/>
      <c r="AA31" s="1041">
        <v>83</v>
      </c>
      <c r="AB31" s="1041"/>
      <c r="AC31" s="1041"/>
      <c r="AD31" s="1041"/>
      <c r="AE31" s="1042"/>
      <c r="AF31" s="1037">
        <v>1256</v>
      </c>
      <c r="AG31" s="1038"/>
      <c r="AH31" s="1038"/>
      <c r="AI31" s="1038"/>
      <c r="AJ31" s="1039"/>
      <c r="AK31" s="978">
        <v>29</v>
      </c>
      <c r="AL31" s="969"/>
      <c r="AM31" s="969"/>
      <c r="AN31" s="969"/>
      <c r="AO31" s="969"/>
      <c r="AP31" s="969">
        <v>2969</v>
      </c>
      <c r="AQ31" s="969"/>
      <c r="AR31" s="969"/>
      <c r="AS31" s="969"/>
      <c r="AT31" s="969"/>
      <c r="AU31" s="969">
        <v>74</v>
      </c>
      <c r="AV31" s="969"/>
      <c r="AW31" s="969"/>
      <c r="AX31" s="969"/>
      <c r="AY31" s="969"/>
      <c r="AZ31" s="1044" t="s">
        <v>562</v>
      </c>
      <c r="BA31" s="1045"/>
      <c r="BB31" s="1045"/>
      <c r="BC31" s="1045"/>
      <c r="BD31" s="1046"/>
      <c r="BE31" s="970" t="s">
        <v>396</v>
      </c>
      <c r="BF31" s="970"/>
      <c r="BG31" s="970"/>
      <c r="BH31" s="970"/>
      <c r="BI31" s="971"/>
      <c r="BJ31" s="232"/>
      <c r="BK31" s="232"/>
      <c r="BL31" s="232"/>
      <c r="BM31" s="232"/>
      <c r="BN31" s="232"/>
      <c r="BO31" s="240"/>
      <c r="BP31" s="240"/>
      <c r="BQ31" s="237">
        <v>25</v>
      </c>
      <c r="BR31" s="238"/>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1">
        <v>5</v>
      </c>
      <c r="B32" s="1032" t="s">
        <v>397</v>
      </c>
      <c r="C32" s="1033"/>
      <c r="D32" s="1033"/>
      <c r="E32" s="1033"/>
      <c r="F32" s="1033"/>
      <c r="G32" s="1033"/>
      <c r="H32" s="1033"/>
      <c r="I32" s="1033"/>
      <c r="J32" s="1033"/>
      <c r="K32" s="1033"/>
      <c r="L32" s="1033"/>
      <c r="M32" s="1033"/>
      <c r="N32" s="1033"/>
      <c r="O32" s="1033"/>
      <c r="P32" s="1034"/>
      <c r="Q32" s="1040">
        <v>994</v>
      </c>
      <c r="R32" s="1041"/>
      <c r="S32" s="1041"/>
      <c r="T32" s="1041"/>
      <c r="U32" s="1041"/>
      <c r="V32" s="1041">
        <v>891</v>
      </c>
      <c r="W32" s="1041"/>
      <c r="X32" s="1041"/>
      <c r="Y32" s="1041"/>
      <c r="Z32" s="1041"/>
      <c r="AA32" s="1041">
        <v>103</v>
      </c>
      <c r="AB32" s="1041"/>
      <c r="AC32" s="1041"/>
      <c r="AD32" s="1041"/>
      <c r="AE32" s="1042"/>
      <c r="AF32" s="1037">
        <v>241</v>
      </c>
      <c r="AG32" s="1038"/>
      <c r="AH32" s="1038"/>
      <c r="AI32" s="1038"/>
      <c r="AJ32" s="1039"/>
      <c r="AK32" s="978">
        <v>462</v>
      </c>
      <c r="AL32" s="969"/>
      <c r="AM32" s="969"/>
      <c r="AN32" s="969"/>
      <c r="AO32" s="969"/>
      <c r="AP32" s="969">
        <v>5952</v>
      </c>
      <c r="AQ32" s="969"/>
      <c r="AR32" s="969"/>
      <c r="AS32" s="969"/>
      <c r="AT32" s="969"/>
      <c r="AU32" s="969">
        <v>4869</v>
      </c>
      <c r="AV32" s="969"/>
      <c r="AW32" s="969"/>
      <c r="AX32" s="969"/>
      <c r="AY32" s="969"/>
      <c r="AZ32" s="1044" t="s">
        <v>562</v>
      </c>
      <c r="BA32" s="1045"/>
      <c r="BB32" s="1045"/>
      <c r="BC32" s="1045"/>
      <c r="BD32" s="1046"/>
      <c r="BE32" s="970" t="s">
        <v>396</v>
      </c>
      <c r="BF32" s="970"/>
      <c r="BG32" s="970"/>
      <c r="BH32" s="970"/>
      <c r="BI32" s="971"/>
      <c r="BJ32" s="232"/>
      <c r="BK32" s="232"/>
      <c r="BL32" s="232"/>
      <c r="BM32" s="232"/>
      <c r="BN32" s="232"/>
      <c r="BO32" s="240"/>
      <c r="BP32" s="240"/>
      <c r="BQ32" s="237">
        <v>26</v>
      </c>
      <c r="BR32" s="238"/>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1">
        <v>6</v>
      </c>
      <c r="B33" s="1032" t="s">
        <v>398</v>
      </c>
      <c r="C33" s="1033"/>
      <c r="D33" s="1033"/>
      <c r="E33" s="1033"/>
      <c r="F33" s="1033"/>
      <c r="G33" s="1033"/>
      <c r="H33" s="1033"/>
      <c r="I33" s="1033"/>
      <c r="J33" s="1033"/>
      <c r="K33" s="1033"/>
      <c r="L33" s="1033"/>
      <c r="M33" s="1033"/>
      <c r="N33" s="1033"/>
      <c r="O33" s="1033"/>
      <c r="P33" s="1034"/>
      <c r="Q33" s="1040">
        <v>276</v>
      </c>
      <c r="R33" s="1041"/>
      <c r="S33" s="1041"/>
      <c r="T33" s="1041"/>
      <c r="U33" s="1041"/>
      <c r="V33" s="1041">
        <v>2</v>
      </c>
      <c r="W33" s="1041"/>
      <c r="X33" s="1041"/>
      <c r="Y33" s="1041"/>
      <c r="Z33" s="1041"/>
      <c r="AA33" s="1041">
        <v>274</v>
      </c>
      <c r="AB33" s="1041"/>
      <c r="AC33" s="1041"/>
      <c r="AD33" s="1041"/>
      <c r="AE33" s="1042"/>
      <c r="AF33" s="1037">
        <v>366</v>
      </c>
      <c r="AG33" s="1038"/>
      <c r="AH33" s="1038"/>
      <c r="AI33" s="1038"/>
      <c r="AJ33" s="1039"/>
      <c r="AK33" s="978" t="s">
        <v>562</v>
      </c>
      <c r="AL33" s="969"/>
      <c r="AM33" s="969"/>
      <c r="AN33" s="969"/>
      <c r="AO33" s="969"/>
      <c r="AP33" s="979" t="s">
        <v>562</v>
      </c>
      <c r="AQ33" s="977"/>
      <c r="AR33" s="977"/>
      <c r="AS33" s="977"/>
      <c r="AT33" s="978"/>
      <c r="AU33" s="979" t="s">
        <v>562</v>
      </c>
      <c r="AV33" s="977"/>
      <c r="AW33" s="977"/>
      <c r="AX33" s="977"/>
      <c r="AY33" s="978"/>
      <c r="AZ33" s="1044" t="s">
        <v>562</v>
      </c>
      <c r="BA33" s="1045"/>
      <c r="BB33" s="1045"/>
      <c r="BC33" s="1045"/>
      <c r="BD33" s="1046"/>
      <c r="BE33" s="970" t="s">
        <v>399</v>
      </c>
      <c r="BF33" s="970"/>
      <c r="BG33" s="970"/>
      <c r="BH33" s="970"/>
      <c r="BI33" s="971"/>
      <c r="BJ33" s="232"/>
      <c r="BK33" s="232"/>
      <c r="BL33" s="232"/>
      <c r="BM33" s="232"/>
      <c r="BN33" s="232"/>
      <c r="BO33" s="240"/>
      <c r="BP33" s="240"/>
      <c r="BQ33" s="237">
        <v>27</v>
      </c>
      <c r="BR33" s="238"/>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1">
        <v>7</v>
      </c>
      <c r="B34" s="1032"/>
      <c r="C34" s="1033"/>
      <c r="D34" s="1033"/>
      <c r="E34" s="1033"/>
      <c r="F34" s="1033"/>
      <c r="G34" s="1033"/>
      <c r="H34" s="1033"/>
      <c r="I34" s="1033"/>
      <c r="J34" s="1033"/>
      <c r="K34" s="1033"/>
      <c r="L34" s="1033"/>
      <c r="M34" s="1033"/>
      <c r="N34" s="1033"/>
      <c r="O34" s="1033"/>
      <c r="P34" s="1034"/>
      <c r="Q34" s="1040"/>
      <c r="R34" s="1041"/>
      <c r="S34" s="1041"/>
      <c r="T34" s="1041"/>
      <c r="U34" s="1041"/>
      <c r="V34" s="1041"/>
      <c r="W34" s="1041"/>
      <c r="X34" s="1041"/>
      <c r="Y34" s="1041"/>
      <c r="Z34" s="1041"/>
      <c r="AA34" s="1041"/>
      <c r="AB34" s="1041"/>
      <c r="AC34" s="1041"/>
      <c r="AD34" s="1041"/>
      <c r="AE34" s="1042"/>
      <c r="AF34" s="1037"/>
      <c r="AG34" s="1038"/>
      <c r="AH34" s="1038"/>
      <c r="AI34" s="1038"/>
      <c r="AJ34" s="1039"/>
      <c r="AK34" s="978"/>
      <c r="AL34" s="969"/>
      <c r="AM34" s="969"/>
      <c r="AN34" s="969"/>
      <c r="AO34" s="969"/>
      <c r="AP34" s="969"/>
      <c r="AQ34" s="969"/>
      <c r="AR34" s="969"/>
      <c r="AS34" s="969"/>
      <c r="AT34" s="969"/>
      <c r="AU34" s="969"/>
      <c r="AV34" s="969"/>
      <c r="AW34" s="969"/>
      <c r="AX34" s="969"/>
      <c r="AY34" s="969"/>
      <c r="AZ34" s="1043"/>
      <c r="BA34" s="1043"/>
      <c r="BB34" s="1043"/>
      <c r="BC34" s="1043"/>
      <c r="BD34" s="1043"/>
      <c r="BE34" s="970"/>
      <c r="BF34" s="970"/>
      <c r="BG34" s="970"/>
      <c r="BH34" s="970"/>
      <c r="BI34" s="971"/>
      <c r="BJ34" s="232"/>
      <c r="BK34" s="232"/>
      <c r="BL34" s="232"/>
      <c r="BM34" s="232"/>
      <c r="BN34" s="232"/>
      <c r="BO34" s="240"/>
      <c r="BP34" s="240"/>
      <c r="BQ34" s="237">
        <v>28</v>
      </c>
      <c r="BR34" s="238"/>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1">
        <v>8</v>
      </c>
      <c r="B35" s="1032"/>
      <c r="C35" s="1033"/>
      <c r="D35" s="1033"/>
      <c r="E35" s="1033"/>
      <c r="F35" s="1033"/>
      <c r="G35" s="1033"/>
      <c r="H35" s="1033"/>
      <c r="I35" s="1033"/>
      <c r="J35" s="1033"/>
      <c r="K35" s="1033"/>
      <c r="L35" s="1033"/>
      <c r="M35" s="1033"/>
      <c r="N35" s="1033"/>
      <c r="O35" s="1033"/>
      <c r="P35" s="1034"/>
      <c r="Q35" s="1040"/>
      <c r="R35" s="1041"/>
      <c r="S35" s="1041"/>
      <c r="T35" s="1041"/>
      <c r="U35" s="1041"/>
      <c r="V35" s="1041"/>
      <c r="W35" s="1041"/>
      <c r="X35" s="1041"/>
      <c r="Y35" s="1041"/>
      <c r="Z35" s="1041"/>
      <c r="AA35" s="1041"/>
      <c r="AB35" s="1041"/>
      <c r="AC35" s="1041"/>
      <c r="AD35" s="1041"/>
      <c r="AE35" s="1042"/>
      <c r="AF35" s="1037"/>
      <c r="AG35" s="1038"/>
      <c r="AH35" s="1038"/>
      <c r="AI35" s="1038"/>
      <c r="AJ35" s="1039"/>
      <c r="AK35" s="978"/>
      <c r="AL35" s="969"/>
      <c r="AM35" s="969"/>
      <c r="AN35" s="969"/>
      <c r="AO35" s="969"/>
      <c r="AP35" s="969"/>
      <c r="AQ35" s="969"/>
      <c r="AR35" s="969"/>
      <c r="AS35" s="969"/>
      <c r="AT35" s="969"/>
      <c r="AU35" s="969"/>
      <c r="AV35" s="969"/>
      <c r="AW35" s="969"/>
      <c r="AX35" s="969"/>
      <c r="AY35" s="969"/>
      <c r="AZ35" s="1043"/>
      <c r="BA35" s="1043"/>
      <c r="BB35" s="1043"/>
      <c r="BC35" s="1043"/>
      <c r="BD35" s="1043"/>
      <c r="BE35" s="970"/>
      <c r="BF35" s="970"/>
      <c r="BG35" s="970"/>
      <c r="BH35" s="970"/>
      <c r="BI35" s="971"/>
      <c r="BJ35" s="232"/>
      <c r="BK35" s="232"/>
      <c r="BL35" s="232"/>
      <c r="BM35" s="232"/>
      <c r="BN35" s="232"/>
      <c r="BO35" s="240"/>
      <c r="BP35" s="240"/>
      <c r="BQ35" s="237">
        <v>29</v>
      </c>
      <c r="BR35" s="238"/>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1">
        <v>9</v>
      </c>
      <c r="B36" s="1032"/>
      <c r="C36" s="1033"/>
      <c r="D36" s="1033"/>
      <c r="E36" s="1033"/>
      <c r="F36" s="1033"/>
      <c r="G36" s="1033"/>
      <c r="H36" s="1033"/>
      <c r="I36" s="1033"/>
      <c r="J36" s="1033"/>
      <c r="K36" s="1033"/>
      <c r="L36" s="1033"/>
      <c r="M36" s="1033"/>
      <c r="N36" s="1033"/>
      <c r="O36" s="1033"/>
      <c r="P36" s="1034"/>
      <c r="Q36" s="1040"/>
      <c r="R36" s="1041"/>
      <c r="S36" s="1041"/>
      <c r="T36" s="1041"/>
      <c r="U36" s="1041"/>
      <c r="V36" s="1041"/>
      <c r="W36" s="1041"/>
      <c r="X36" s="1041"/>
      <c r="Y36" s="1041"/>
      <c r="Z36" s="1041"/>
      <c r="AA36" s="1041"/>
      <c r="AB36" s="1041"/>
      <c r="AC36" s="1041"/>
      <c r="AD36" s="1041"/>
      <c r="AE36" s="1042"/>
      <c r="AF36" s="1037"/>
      <c r="AG36" s="1038"/>
      <c r="AH36" s="1038"/>
      <c r="AI36" s="1038"/>
      <c r="AJ36" s="1039"/>
      <c r="AK36" s="978"/>
      <c r="AL36" s="969"/>
      <c r="AM36" s="969"/>
      <c r="AN36" s="969"/>
      <c r="AO36" s="969"/>
      <c r="AP36" s="969"/>
      <c r="AQ36" s="969"/>
      <c r="AR36" s="969"/>
      <c r="AS36" s="969"/>
      <c r="AT36" s="969"/>
      <c r="AU36" s="969"/>
      <c r="AV36" s="969"/>
      <c r="AW36" s="969"/>
      <c r="AX36" s="969"/>
      <c r="AY36" s="969"/>
      <c r="AZ36" s="1043"/>
      <c r="BA36" s="1043"/>
      <c r="BB36" s="1043"/>
      <c r="BC36" s="1043"/>
      <c r="BD36" s="1043"/>
      <c r="BE36" s="970"/>
      <c r="BF36" s="970"/>
      <c r="BG36" s="970"/>
      <c r="BH36" s="970"/>
      <c r="BI36" s="971"/>
      <c r="BJ36" s="232"/>
      <c r="BK36" s="232"/>
      <c r="BL36" s="232"/>
      <c r="BM36" s="232"/>
      <c r="BN36" s="232"/>
      <c r="BO36" s="240"/>
      <c r="BP36" s="240"/>
      <c r="BQ36" s="237">
        <v>30</v>
      </c>
      <c r="BR36" s="238"/>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1">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78"/>
      <c r="AL37" s="969"/>
      <c r="AM37" s="969"/>
      <c r="AN37" s="969"/>
      <c r="AO37" s="969"/>
      <c r="AP37" s="969"/>
      <c r="AQ37" s="969"/>
      <c r="AR37" s="969"/>
      <c r="AS37" s="969"/>
      <c r="AT37" s="969"/>
      <c r="AU37" s="969"/>
      <c r="AV37" s="969"/>
      <c r="AW37" s="969"/>
      <c r="AX37" s="969"/>
      <c r="AY37" s="969"/>
      <c r="AZ37" s="1043"/>
      <c r="BA37" s="1043"/>
      <c r="BB37" s="1043"/>
      <c r="BC37" s="1043"/>
      <c r="BD37" s="1043"/>
      <c r="BE37" s="970"/>
      <c r="BF37" s="970"/>
      <c r="BG37" s="970"/>
      <c r="BH37" s="970"/>
      <c r="BI37" s="971"/>
      <c r="BJ37" s="232"/>
      <c r="BK37" s="232"/>
      <c r="BL37" s="232"/>
      <c r="BM37" s="232"/>
      <c r="BN37" s="232"/>
      <c r="BO37" s="240"/>
      <c r="BP37" s="240"/>
      <c r="BQ37" s="237">
        <v>31</v>
      </c>
      <c r="BR37" s="238"/>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1">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78"/>
      <c r="AL38" s="969"/>
      <c r="AM38" s="969"/>
      <c r="AN38" s="969"/>
      <c r="AO38" s="969"/>
      <c r="AP38" s="969"/>
      <c r="AQ38" s="969"/>
      <c r="AR38" s="969"/>
      <c r="AS38" s="969"/>
      <c r="AT38" s="969"/>
      <c r="AU38" s="969"/>
      <c r="AV38" s="969"/>
      <c r="AW38" s="969"/>
      <c r="AX38" s="969"/>
      <c r="AY38" s="969"/>
      <c r="AZ38" s="1043"/>
      <c r="BA38" s="1043"/>
      <c r="BB38" s="1043"/>
      <c r="BC38" s="1043"/>
      <c r="BD38" s="1043"/>
      <c r="BE38" s="970"/>
      <c r="BF38" s="970"/>
      <c r="BG38" s="970"/>
      <c r="BH38" s="970"/>
      <c r="BI38" s="971"/>
      <c r="BJ38" s="232"/>
      <c r="BK38" s="232"/>
      <c r="BL38" s="232"/>
      <c r="BM38" s="232"/>
      <c r="BN38" s="232"/>
      <c r="BO38" s="240"/>
      <c r="BP38" s="240"/>
      <c r="BQ38" s="237">
        <v>32</v>
      </c>
      <c r="BR38" s="238"/>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1">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78"/>
      <c r="AL39" s="969"/>
      <c r="AM39" s="969"/>
      <c r="AN39" s="969"/>
      <c r="AO39" s="969"/>
      <c r="AP39" s="969"/>
      <c r="AQ39" s="969"/>
      <c r="AR39" s="969"/>
      <c r="AS39" s="969"/>
      <c r="AT39" s="969"/>
      <c r="AU39" s="969"/>
      <c r="AV39" s="969"/>
      <c r="AW39" s="969"/>
      <c r="AX39" s="969"/>
      <c r="AY39" s="969"/>
      <c r="AZ39" s="1043"/>
      <c r="BA39" s="1043"/>
      <c r="BB39" s="1043"/>
      <c r="BC39" s="1043"/>
      <c r="BD39" s="1043"/>
      <c r="BE39" s="970"/>
      <c r="BF39" s="970"/>
      <c r="BG39" s="970"/>
      <c r="BH39" s="970"/>
      <c r="BI39" s="971"/>
      <c r="BJ39" s="232"/>
      <c r="BK39" s="232"/>
      <c r="BL39" s="232"/>
      <c r="BM39" s="232"/>
      <c r="BN39" s="232"/>
      <c r="BO39" s="240"/>
      <c r="BP39" s="240"/>
      <c r="BQ39" s="237">
        <v>33</v>
      </c>
      <c r="BR39" s="238"/>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7">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78"/>
      <c r="AL40" s="969"/>
      <c r="AM40" s="969"/>
      <c r="AN40" s="969"/>
      <c r="AO40" s="969"/>
      <c r="AP40" s="969"/>
      <c r="AQ40" s="969"/>
      <c r="AR40" s="969"/>
      <c r="AS40" s="969"/>
      <c r="AT40" s="969"/>
      <c r="AU40" s="969"/>
      <c r="AV40" s="969"/>
      <c r="AW40" s="969"/>
      <c r="AX40" s="969"/>
      <c r="AY40" s="969"/>
      <c r="AZ40" s="1043"/>
      <c r="BA40" s="1043"/>
      <c r="BB40" s="1043"/>
      <c r="BC40" s="1043"/>
      <c r="BD40" s="1043"/>
      <c r="BE40" s="970"/>
      <c r="BF40" s="970"/>
      <c r="BG40" s="970"/>
      <c r="BH40" s="970"/>
      <c r="BI40" s="971"/>
      <c r="BJ40" s="232"/>
      <c r="BK40" s="232"/>
      <c r="BL40" s="232"/>
      <c r="BM40" s="232"/>
      <c r="BN40" s="232"/>
      <c r="BO40" s="240"/>
      <c r="BP40" s="240"/>
      <c r="BQ40" s="237">
        <v>34</v>
      </c>
      <c r="BR40" s="238"/>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7">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78"/>
      <c r="AL41" s="969"/>
      <c r="AM41" s="969"/>
      <c r="AN41" s="969"/>
      <c r="AO41" s="969"/>
      <c r="AP41" s="969"/>
      <c r="AQ41" s="969"/>
      <c r="AR41" s="969"/>
      <c r="AS41" s="969"/>
      <c r="AT41" s="969"/>
      <c r="AU41" s="969"/>
      <c r="AV41" s="969"/>
      <c r="AW41" s="969"/>
      <c r="AX41" s="969"/>
      <c r="AY41" s="969"/>
      <c r="AZ41" s="1043"/>
      <c r="BA41" s="1043"/>
      <c r="BB41" s="1043"/>
      <c r="BC41" s="1043"/>
      <c r="BD41" s="1043"/>
      <c r="BE41" s="970"/>
      <c r="BF41" s="970"/>
      <c r="BG41" s="970"/>
      <c r="BH41" s="970"/>
      <c r="BI41" s="971"/>
      <c r="BJ41" s="232"/>
      <c r="BK41" s="232"/>
      <c r="BL41" s="232"/>
      <c r="BM41" s="232"/>
      <c r="BN41" s="232"/>
      <c r="BO41" s="240"/>
      <c r="BP41" s="240"/>
      <c r="BQ41" s="237">
        <v>35</v>
      </c>
      <c r="BR41" s="238"/>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7">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78"/>
      <c r="AL42" s="969"/>
      <c r="AM42" s="969"/>
      <c r="AN42" s="969"/>
      <c r="AO42" s="969"/>
      <c r="AP42" s="969"/>
      <c r="AQ42" s="969"/>
      <c r="AR42" s="969"/>
      <c r="AS42" s="969"/>
      <c r="AT42" s="969"/>
      <c r="AU42" s="969"/>
      <c r="AV42" s="969"/>
      <c r="AW42" s="969"/>
      <c r="AX42" s="969"/>
      <c r="AY42" s="969"/>
      <c r="AZ42" s="1043"/>
      <c r="BA42" s="1043"/>
      <c r="BB42" s="1043"/>
      <c r="BC42" s="1043"/>
      <c r="BD42" s="1043"/>
      <c r="BE42" s="970"/>
      <c r="BF42" s="970"/>
      <c r="BG42" s="970"/>
      <c r="BH42" s="970"/>
      <c r="BI42" s="971"/>
      <c r="BJ42" s="232"/>
      <c r="BK42" s="232"/>
      <c r="BL42" s="232"/>
      <c r="BM42" s="232"/>
      <c r="BN42" s="232"/>
      <c r="BO42" s="240"/>
      <c r="BP42" s="240"/>
      <c r="BQ42" s="237">
        <v>36</v>
      </c>
      <c r="BR42" s="238"/>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7">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78"/>
      <c r="AL43" s="969"/>
      <c r="AM43" s="969"/>
      <c r="AN43" s="969"/>
      <c r="AO43" s="969"/>
      <c r="AP43" s="969"/>
      <c r="AQ43" s="969"/>
      <c r="AR43" s="969"/>
      <c r="AS43" s="969"/>
      <c r="AT43" s="969"/>
      <c r="AU43" s="969"/>
      <c r="AV43" s="969"/>
      <c r="AW43" s="969"/>
      <c r="AX43" s="969"/>
      <c r="AY43" s="969"/>
      <c r="AZ43" s="1043"/>
      <c r="BA43" s="1043"/>
      <c r="BB43" s="1043"/>
      <c r="BC43" s="1043"/>
      <c r="BD43" s="1043"/>
      <c r="BE43" s="970"/>
      <c r="BF43" s="970"/>
      <c r="BG43" s="970"/>
      <c r="BH43" s="970"/>
      <c r="BI43" s="971"/>
      <c r="BJ43" s="232"/>
      <c r="BK43" s="232"/>
      <c r="BL43" s="232"/>
      <c r="BM43" s="232"/>
      <c r="BN43" s="232"/>
      <c r="BO43" s="240"/>
      <c r="BP43" s="240"/>
      <c r="BQ43" s="237">
        <v>37</v>
      </c>
      <c r="BR43" s="238"/>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7">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78"/>
      <c r="AL44" s="969"/>
      <c r="AM44" s="969"/>
      <c r="AN44" s="969"/>
      <c r="AO44" s="969"/>
      <c r="AP44" s="969"/>
      <c r="AQ44" s="969"/>
      <c r="AR44" s="969"/>
      <c r="AS44" s="969"/>
      <c r="AT44" s="969"/>
      <c r="AU44" s="969"/>
      <c r="AV44" s="969"/>
      <c r="AW44" s="969"/>
      <c r="AX44" s="969"/>
      <c r="AY44" s="969"/>
      <c r="AZ44" s="1043"/>
      <c r="BA44" s="1043"/>
      <c r="BB44" s="1043"/>
      <c r="BC44" s="1043"/>
      <c r="BD44" s="1043"/>
      <c r="BE44" s="970"/>
      <c r="BF44" s="970"/>
      <c r="BG44" s="970"/>
      <c r="BH44" s="970"/>
      <c r="BI44" s="971"/>
      <c r="BJ44" s="232"/>
      <c r="BK44" s="232"/>
      <c r="BL44" s="232"/>
      <c r="BM44" s="232"/>
      <c r="BN44" s="232"/>
      <c r="BO44" s="240"/>
      <c r="BP44" s="240"/>
      <c r="BQ44" s="237">
        <v>38</v>
      </c>
      <c r="BR44" s="238"/>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7">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78"/>
      <c r="AL45" s="969"/>
      <c r="AM45" s="969"/>
      <c r="AN45" s="969"/>
      <c r="AO45" s="969"/>
      <c r="AP45" s="969"/>
      <c r="AQ45" s="969"/>
      <c r="AR45" s="969"/>
      <c r="AS45" s="969"/>
      <c r="AT45" s="969"/>
      <c r="AU45" s="969"/>
      <c r="AV45" s="969"/>
      <c r="AW45" s="969"/>
      <c r="AX45" s="969"/>
      <c r="AY45" s="969"/>
      <c r="AZ45" s="1043"/>
      <c r="BA45" s="1043"/>
      <c r="BB45" s="1043"/>
      <c r="BC45" s="1043"/>
      <c r="BD45" s="1043"/>
      <c r="BE45" s="970"/>
      <c r="BF45" s="970"/>
      <c r="BG45" s="970"/>
      <c r="BH45" s="970"/>
      <c r="BI45" s="971"/>
      <c r="BJ45" s="232"/>
      <c r="BK45" s="232"/>
      <c r="BL45" s="232"/>
      <c r="BM45" s="232"/>
      <c r="BN45" s="232"/>
      <c r="BO45" s="240"/>
      <c r="BP45" s="240"/>
      <c r="BQ45" s="237">
        <v>39</v>
      </c>
      <c r="BR45" s="238"/>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7">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78"/>
      <c r="AL46" s="969"/>
      <c r="AM46" s="969"/>
      <c r="AN46" s="969"/>
      <c r="AO46" s="969"/>
      <c r="AP46" s="969"/>
      <c r="AQ46" s="969"/>
      <c r="AR46" s="969"/>
      <c r="AS46" s="969"/>
      <c r="AT46" s="969"/>
      <c r="AU46" s="969"/>
      <c r="AV46" s="969"/>
      <c r="AW46" s="969"/>
      <c r="AX46" s="969"/>
      <c r="AY46" s="969"/>
      <c r="AZ46" s="1043"/>
      <c r="BA46" s="1043"/>
      <c r="BB46" s="1043"/>
      <c r="BC46" s="1043"/>
      <c r="BD46" s="1043"/>
      <c r="BE46" s="970"/>
      <c r="BF46" s="970"/>
      <c r="BG46" s="970"/>
      <c r="BH46" s="970"/>
      <c r="BI46" s="971"/>
      <c r="BJ46" s="232"/>
      <c r="BK46" s="232"/>
      <c r="BL46" s="232"/>
      <c r="BM46" s="232"/>
      <c r="BN46" s="232"/>
      <c r="BO46" s="240"/>
      <c r="BP46" s="240"/>
      <c r="BQ46" s="237">
        <v>40</v>
      </c>
      <c r="BR46" s="238"/>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7">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78"/>
      <c r="AL47" s="969"/>
      <c r="AM47" s="969"/>
      <c r="AN47" s="969"/>
      <c r="AO47" s="969"/>
      <c r="AP47" s="969"/>
      <c r="AQ47" s="969"/>
      <c r="AR47" s="969"/>
      <c r="AS47" s="969"/>
      <c r="AT47" s="969"/>
      <c r="AU47" s="969"/>
      <c r="AV47" s="969"/>
      <c r="AW47" s="969"/>
      <c r="AX47" s="969"/>
      <c r="AY47" s="969"/>
      <c r="AZ47" s="1043"/>
      <c r="BA47" s="1043"/>
      <c r="BB47" s="1043"/>
      <c r="BC47" s="1043"/>
      <c r="BD47" s="1043"/>
      <c r="BE47" s="970"/>
      <c r="BF47" s="970"/>
      <c r="BG47" s="970"/>
      <c r="BH47" s="970"/>
      <c r="BI47" s="971"/>
      <c r="BJ47" s="232"/>
      <c r="BK47" s="232"/>
      <c r="BL47" s="232"/>
      <c r="BM47" s="232"/>
      <c r="BN47" s="232"/>
      <c r="BO47" s="240"/>
      <c r="BP47" s="240"/>
      <c r="BQ47" s="237">
        <v>41</v>
      </c>
      <c r="BR47" s="238"/>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7">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78"/>
      <c r="AL48" s="969"/>
      <c r="AM48" s="969"/>
      <c r="AN48" s="969"/>
      <c r="AO48" s="969"/>
      <c r="AP48" s="969"/>
      <c r="AQ48" s="969"/>
      <c r="AR48" s="969"/>
      <c r="AS48" s="969"/>
      <c r="AT48" s="969"/>
      <c r="AU48" s="969"/>
      <c r="AV48" s="969"/>
      <c r="AW48" s="969"/>
      <c r="AX48" s="969"/>
      <c r="AY48" s="969"/>
      <c r="AZ48" s="1043"/>
      <c r="BA48" s="1043"/>
      <c r="BB48" s="1043"/>
      <c r="BC48" s="1043"/>
      <c r="BD48" s="1043"/>
      <c r="BE48" s="970"/>
      <c r="BF48" s="970"/>
      <c r="BG48" s="970"/>
      <c r="BH48" s="970"/>
      <c r="BI48" s="971"/>
      <c r="BJ48" s="232"/>
      <c r="BK48" s="232"/>
      <c r="BL48" s="232"/>
      <c r="BM48" s="232"/>
      <c r="BN48" s="232"/>
      <c r="BO48" s="240"/>
      <c r="BP48" s="240"/>
      <c r="BQ48" s="237">
        <v>42</v>
      </c>
      <c r="BR48" s="238"/>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7">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78"/>
      <c r="AL49" s="969"/>
      <c r="AM49" s="969"/>
      <c r="AN49" s="969"/>
      <c r="AO49" s="969"/>
      <c r="AP49" s="969"/>
      <c r="AQ49" s="969"/>
      <c r="AR49" s="969"/>
      <c r="AS49" s="969"/>
      <c r="AT49" s="969"/>
      <c r="AU49" s="969"/>
      <c r="AV49" s="969"/>
      <c r="AW49" s="969"/>
      <c r="AX49" s="969"/>
      <c r="AY49" s="969"/>
      <c r="AZ49" s="1043"/>
      <c r="BA49" s="1043"/>
      <c r="BB49" s="1043"/>
      <c r="BC49" s="1043"/>
      <c r="BD49" s="1043"/>
      <c r="BE49" s="970"/>
      <c r="BF49" s="970"/>
      <c r="BG49" s="970"/>
      <c r="BH49" s="970"/>
      <c r="BI49" s="971"/>
      <c r="BJ49" s="232"/>
      <c r="BK49" s="232"/>
      <c r="BL49" s="232"/>
      <c r="BM49" s="232"/>
      <c r="BN49" s="232"/>
      <c r="BO49" s="240"/>
      <c r="BP49" s="240"/>
      <c r="BQ49" s="237">
        <v>43</v>
      </c>
      <c r="BR49" s="238"/>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7">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0"/>
      <c r="BF50" s="970"/>
      <c r="BG50" s="970"/>
      <c r="BH50" s="970"/>
      <c r="BI50" s="971"/>
      <c r="BJ50" s="232"/>
      <c r="BK50" s="232"/>
      <c r="BL50" s="232"/>
      <c r="BM50" s="232"/>
      <c r="BN50" s="232"/>
      <c r="BO50" s="240"/>
      <c r="BP50" s="240"/>
      <c r="BQ50" s="237">
        <v>44</v>
      </c>
      <c r="BR50" s="238"/>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7">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0"/>
      <c r="BF51" s="970"/>
      <c r="BG51" s="970"/>
      <c r="BH51" s="970"/>
      <c r="BI51" s="971"/>
      <c r="BJ51" s="232"/>
      <c r="BK51" s="232"/>
      <c r="BL51" s="232"/>
      <c r="BM51" s="232"/>
      <c r="BN51" s="232"/>
      <c r="BO51" s="240"/>
      <c r="BP51" s="240"/>
      <c r="BQ51" s="237">
        <v>45</v>
      </c>
      <c r="BR51" s="238"/>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7">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0"/>
      <c r="BF52" s="970"/>
      <c r="BG52" s="970"/>
      <c r="BH52" s="970"/>
      <c r="BI52" s="971"/>
      <c r="BJ52" s="232"/>
      <c r="BK52" s="232"/>
      <c r="BL52" s="232"/>
      <c r="BM52" s="232"/>
      <c r="BN52" s="232"/>
      <c r="BO52" s="240"/>
      <c r="BP52" s="240"/>
      <c r="BQ52" s="237">
        <v>46</v>
      </c>
      <c r="BR52" s="238"/>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7">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0"/>
      <c r="BF53" s="970"/>
      <c r="BG53" s="970"/>
      <c r="BH53" s="970"/>
      <c r="BI53" s="971"/>
      <c r="BJ53" s="232"/>
      <c r="BK53" s="232"/>
      <c r="BL53" s="232"/>
      <c r="BM53" s="232"/>
      <c r="BN53" s="232"/>
      <c r="BO53" s="240"/>
      <c r="BP53" s="240"/>
      <c r="BQ53" s="237">
        <v>47</v>
      </c>
      <c r="BR53" s="238"/>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7">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0"/>
      <c r="BF54" s="970"/>
      <c r="BG54" s="970"/>
      <c r="BH54" s="970"/>
      <c r="BI54" s="971"/>
      <c r="BJ54" s="232"/>
      <c r="BK54" s="232"/>
      <c r="BL54" s="232"/>
      <c r="BM54" s="232"/>
      <c r="BN54" s="232"/>
      <c r="BO54" s="240"/>
      <c r="BP54" s="240"/>
      <c r="BQ54" s="237">
        <v>48</v>
      </c>
      <c r="BR54" s="238"/>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7">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0"/>
      <c r="BF55" s="970"/>
      <c r="BG55" s="970"/>
      <c r="BH55" s="970"/>
      <c r="BI55" s="971"/>
      <c r="BJ55" s="232"/>
      <c r="BK55" s="232"/>
      <c r="BL55" s="232"/>
      <c r="BM55" s="232"/>
      <c r="BN55" s="232"/>
      <c r="BO55" s="240"/>
      <c r="BP55" s="240"/>
      <c r="BQ55" s="237">
        <v>49</v>
      </c>
      <c r="BR55" s="238"/>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7">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0"/>
      <c r="BF56" s="970"/>
      <c r="BG56" s="970"/>
      <c r="BH56" s="970"/>
      <c r="BI56" s="971"/>
      <c r="BJ56" s="232"/>
      <c r="BK56" s="232"/>
      <c r="BL56" s="232"/>
      <c r="BM56" s="232"/>
      <c r="BN56" s="232"/>
      <c r="BO56" s="240"/>
      <c r="BP56" s="240"/>
      <c r="BQ56" s="237">
        <v>50</v>
      </c>
      <c r="BR56" s="238"/>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7">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0"/>
      <c r="BF57" s="970"/>
      <c r="BG57" s="970"/>
      <c r="BH57" s="970"/>
      <c r="BI57" s="971"/>
      <c r="BJ57" s="232"/>
      <c r="BK57" s="232"/>
      <c r="BL57" s="232"/>
      <c r="BM57" s="232"/>
      <c r="BN57" s="232"/>
      <c r="BO57" s="240"/>
      <c r="BP57" s="240"/>
      <c r="BQ57" s="237">
        <v>51</v>
      </c>
      <c r="BR57" s="238"/>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7">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0"/>
      <c r="BF58" s="970"/>
      <c r="BG58" s="970"/>
      <c r="BH58" s="970"/>
      <c r="BI58" s="971"/>
      <c r="BJ58" s="232"/>
      <c r="BK58" s="232"/>
      <c r="BL58" s="232"/>
      <c r="BM58" s="232"/>
      <c r="BN58" s="232"/>
      <c r="BO58" s="240"/>
      <c r="BP58" s="240"/>
      <c r="BQ58" s="237">
        <v>52</v>
      </c>
      <c r="BR58" s="238"/>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7">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0"/>
      <c r="BF59" s="970"/>
      <c r="BG59" s="970"/>
      <c r="BH59" s="970"/>
      <c r="BI59" s="971"/>
      <c r="BJ59" s="232"/>
      <c r="BK59" s="232"/>
      <c r="BL59" s="232"/>
      <c r="BM59" s="232"/>
      <c r="BN59" s="232"/>
      <c r="BO59" s="240"/>
      <c r="BP59" s="240"/>
      <c r="BQ59" s="237">
        <v>53</v>
      </c>
      <c r="BR59" s="238"/>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7">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0"/>
      <c r="BF60" s="970"/>
      <c r="BG60" s="970"/>
      <c r="BH60" s="970"/>
      <c r="BI60" s="971"/>
      <c r="BJ60" s="232"/>
      <c r="BK60" s="232"/>
      <c r="BL60" s="232"/>
      <c r="BM60" s="232"/>
      <c r="BN60" s="232"/>
      <c r="BO60" s="240"/>
      <c r="BP60" s="240"/>
      <c r="BQ60" s="237">
        <v>54</v>
      </c>
      <c r="BR60" s="238"/>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7">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0"/>
      <c r="BF61" s="970"/>
      <c r="BG61" s="970"/>
      <c r="BH61" s="970"/>
      <c r="BI61" s="971"/>
      <c r="BJ61" s="232"/>
      <c r="BK61" s="232"/>
      <c r="BL61" s="232"/>
      <c r="BM61" s="232"/>
      <c r="BN61" s="232"/>
      <c r="BO61" s="240"/>
      <c r="BP61" s="240"/>
      <c r="BQ61" s="237">
        <v>55</v>
      </c>
      <c r="BR61" s="238"/>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7">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0"/>
      <c r="BF62" s="970"/>
      <c r="BG62" s="970"/>
      <c r="BH62" s="970"/>
      <c r="BI62" s="971"/>
      <c r="BJ62" s="1029" t="s">
        <v>400</v>
      </c>
      <c r="BK62" s="1030"/>
      <c r="BL62" s="1030"/>
      <c r="BM62" s="1030"/>
      <c r="BN62" s="1031"/>
      <c r="BO62" s="240"/>
      <c r="BP62" s="240"/>
      <c r="BQ62" s="237">
        <v>56</v>
      </c>
      <c r="BR62" s="238"/>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39" t="s">
        <v>380</v>
      </c>
      <c r="B63" s="949" t="s">
        <v>401</v>
      </c>
      <c r="C63" s="950"/>
      <c r="D63" s="950"/>
      <c r="E63" s="950"/>
      <c r="F63" s="950"/>
      <c r="G63" s="950"/>
      <c r="H63" s="950"/>
      <c r="I63" s="950"/>
      <c r="J63" s="950"/>
      <c r="K63" s="950"/>
      <c r="L63" s="950"/>
      <c r="M63" s="950"/>
      <c r="N63" s="950"/>
      <c r="O63" s="950"/>
      <c r="P63" s="951"/>
      <c r="Q63" s="960"/>
      <c r="R63" s="961"/>
      <c r="S63" s="961"/>
      <c r="T63" s="961"/>
      <c r="U63" s="961"/>
      <c r="V63" s="961"/>
      <c r="W63" s="961"/>
      <c r="X63" s="961"/>
      <c r="Y63" s="961"/>
      <c r="Z63" s="961"/>
      <c r="AA63" s="961"/>
      <c r="AB63" s="961"/>
      <c r="AC63" s="961"/>
      <c r="AD63" s="961"/>
      <c r="AE63" s="1022"/>
      <c r="AF63" s="1023">
        <v>1958</v>
      </c>
      <c r="AG63" s="959"/>
      <c r="AH63" s="959"/>
      <c r="AI63" s="959"/>
      <c r="AJ63" s="1024"/>
      <c r="AK63" s="1025"/>
      <c r="AL63" s="961"/>
      <c r="AM63" s="961"/>
      <c r="AN63" s="961"/>
      <c r="AO63" s="961"/>
      <c r="AP63" s="959">
        <v>8922</v>
      </c>
      <c r="AQ63" s="959"/>
      <c r="AR63" s="959"/>
      <c r="AS63" s="959"/>
      <c r="AT63" s="959"/>
      <c r="AU63" s="959">
        <v>4943</v>
      </c>
      <c r="AV63" s="959"/>
      <c r="AW63" s="959"/>
      <c r="AX63" s="959"/>
      <c r="AY63" s="959"/>
      <c r="AZ63" s="1017"/>
      <c r="BA63" s="1017"/>
      <c r="BB63" s="1017"/>
      <c r="BC63" s="1017"/>
      <c r="BD63" s="1017"/>
      <c r="BE63" s="1018"/>
      <c r="BF63" s="1018"/>
      <c r="BG63" s="1018"/>
      <c r="BH63" s="1018"/>
      <c r="BI63" s="1019"/>
      <c r="BJ63" s="1020" t="s">
        <v>121</v>
      </c>
      <c r="BK63" s="939"/>
      <c r="BL63" s="939"/>
      <c r="BM63" s="939"/>
      <c r="BN63" s="1021"/>
      <c r="BO63" s="240"/>
      <c r="BP63" s="240"/>
      <c r="BQ63" s="237">
        <v>57</v>
      </c>
      <c r="BR63" s="238"/>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0"/>
      <c r="BF65" s="240"/>
      <c r="BG65" s="240"/>
      <c r="BH65" s="240"/>
      <c r="BI65" s="240"/>
      <c r="BJ65" s="240"/>
      <c r="BK65" s="240"/>
      <c r="BL65" s="240"/>
      <c r="BM65" s="240"/>
      <c r="BN65" s="240"/>
      <c r="BO65" s="240"/>
      <c r="BP65" s="240"/>
      <c r="BQ65" s="237">
        <v>59</v>
      </c>
      <c r="BR65" s="238"/>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403</v>
      </c>
      <c r="B66" s="996"/>
      <c r="C66" s="996"/>
      <c r="D66" s="996"/>
      <c r="E66" s="996"/>
      <c r="F66" s="996"/>
      <c r="G66" s="996"/>
      <c r="H66" s="996"/>
      <c r="I66" s="996"/>
      <c r="J66" s="996"/>
      <c r="K66" s="996"/>
      <c r="L66" s="996"/>
      <c r="M66" s="996"/>
      <c r="N66" s="996"/>
      <c r="O66" s="996"/>
      <c r="P66" s="997"/>
      <c r="Q66" s="1001" t="s">
        <v>384</v>
      </c>
      <c r="R66" s="1002"/>
      <c r="S66" s="1002"/>
      <c r="T66" s="1002"/>
      <c r="U66" s="1003"/>
      <c r="V66" s="1001" t="s">
        <v>385</v>
      </c>
      <c r="W66" s="1002"/>
      <c r="X66" s="1002"/>
      <c r="Y66" s="1002"/>
      <c r="Z66" s="1003"/>
      <c r="AA66" s="1001" t="s">
        <v>386</v>
      </c>
      <c r="AB66" s="1002"/>
      <c r="AC66" s="1002"/>
      <c r="AD66" s="1002"/>
      <c r="AE66" s="1003"/>
      <c r="AF66" s="1007" t="s">
        <v>387</v>
      </c>
      <c r="AG66" s="1008"/>
      <c r="AH66" s="1008"/>
      <c r="AI66" s="1008"/>
      <c r="AJ66" s="1009"/>
      <c r="AK66" s="1001" t="s">
        <v>388</v>
      </c>
      <c r="AL66" s="996"/>
      <c r="AM66" s="996"/>
      <c r="AN66" s="996"/>
      <c r="AO66" s="997"/>
      <c r="AP66" s="1001" t="s">
        <v>389</v>
      </c>
      <c r="AQ66" s="1002"/>
      <c r="AR66" s="1002"/>
      <c r="AS66" s="1002"/>
      <c r="AT66" s="1003"/>
      <c r="AU66" s="1001" t="s">
        <v>404</v>
      </c>
      <c r="AV66" s="1002"/>
      <c r="AW66" s="1002"/>
      <c r="AX66" s="1002"/>
      <c r="AY66" s="1003"/>
      <c r="AZ66" s="1001" t="s">
        <v>365</v>
      </c>
      <c r="BA66" s="1002"/>
      <c r="BB66" s="1002"/>
      <c r="BC66" s="1002"/>
      <c r="BD66" s="1015"/>
      <c r="BE66" s="240"/>
      <c r="BF66" s="240"/>
      <c r="BG66" s="240"/>
      <c r="BH66" s="240"/>
      <c r="BI66" s="240"/>
      <c r="BJ66" s="240"/>
      <c r="BK66" s="240"/>
      <c r="BL66" s="240"/>
      <c r="BM66" s="240"/>
      <c r="BN66" s="240"/>
      <c r="BO66" s="240"/>
      <c r="BP66" s="240"/>
      <c r="BQ66" s="237">
        <v>60</v>
      </c>
      <c r="BR66" s="242"/>
      <c r="BS66" s="946"/>
      <c r="BT66" s="947"/>
      <c r="BU66" s="947"/>
      <c r="BV66" s="947"/>
      <c r="BW66" s="947"/>
      <c r="BX66" s="947"/>
      <c r="BY66" s="947"/>
      <c r="BZ66" s="947"/>
      <c r="CA66" s="947"/>
      <c r="CB66" s="947"/>
      <c r="CC66" s="947"/>
      <c r="CD66" s="947"/>
      <c r="CE66" s="947"/>
      <c r="CF66" s="947"/>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6"/>
      <c r="DW66" s="947"/>
      <c r="DX66" s="947"/>
      <c r="DY66" s="947"/>
      <c r="DZ66" s="948"/>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0"/>
      <c r="BF67" s="240"/>
      <c r="BG67" s="240"/>
      <c r="BH67" s="240"/>
      <c r="BI67" s="240"/>
      <c r="BJ67" s="240"/>
      <c r="BK67" s="240"/>
      <c r="BL67" s="240"/>
      <c r="BM67" s="240"/>
      <c r="BN67" s="240"/>
      <c r="BO67" s="240"/>
      <c r="BP67" s="240"/>
      <c r="BQ67" s="237">
        <v>61</v>
      </c>
      <c r="BR67" s="242"/>
      <c r="BS67" s="946"/>
      <c r="BT67" s="947"/>
      <c r="BU67" s="947"/>
      <c r="BV67" s="947"/>
      <c r="BW67" s="947"/>
      <c r="BX67" s="947"/>
      <c r="BY67" s="947"/>
      <c r="BZ67" s="947"/>
      <c r="CA67" s="947"/>
      <c r="CB67" s="947"/>
      <c r="CC67" s="947"/>
      <c r="CD67" s="947"/>
      <c r="CE67" s="947"/>
      <c r="CF67" s="947"/>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6"/>
      <c r="DW67" s="947"/>
      <c r="DX67" s="947"/>
      <c r="DY67" s="947"/>
      <c r="DZ67" s="948"/>
      <c r="EA67" s="230"/>
    </row>
    <row r="68" spans="1:131" ht="26.25" customHeight="1" thickTop="1">
      <c r="A68" s="236">
        <v>1</v>
      </c>
      <c r="B68" s="985" t="s">
        <v>569</v>
      </c>
      <c r="C68" s="986"/>
      <c r="D68" s="986"/>
      <c r="E68" s="986"/>
      <c r="F68" s="986"/>
      <c r="G68" s="986"/>
      <c r="H68" s="986"/>
      <c r="I68" s="986"/>
      <c r="J68" s="986"/>
      <c r="K68" s="986"/>
      <c r="L68" s="986"/>
      <c r="M68" s="986"/>
      <c r="N68" s="986"/>
      <c r="O68" s="986"/>
      <c r="P68" s="987"/>
      <c r="Q68" s="988">
        <v>91</v>
      </c>
      <c r="R68" s="982"/>
      <c r="S68" s="982"/>
      <c r="T68" s="982"/>
      <c r="U68" s="982"/>
      <c r="V68" s="982">
        <v>89</v>
      </c>
      <c r="W68" s="982"/>
      <c r="X68" s="982"/>
      <c r="Y68" s="982"/>
      <c r="Z68" s="982"/>
      <c r="AA68" s="982">
        <v>2</v>
      </c>
      <c r="AB68" s="982"/>
      <c r="AC68" s="982"/>
      <c r="AD68" s="982"/>
      <c r="AE68" s="982"/>
      <c r="AF68" s="982">
        <v>2</v>
      </c>
      <c r="AG68" s="982"/>
      <c r="AH68" s="982"/>
      <c r="AI68" s="982"/>
      <c r="AJ68" s="982"/>
      <c r="AK68" s="982" t="s">
        <v>573</v>
      </c>
      <c r="AL68" s="982"/>
      <c r="AM68" s="982"/>
      <c r="AN68" s="982"/>
      <c r="AO68" s="982"/>
      <c r="AP68" s="982" t="s">
        <v>573</v>
      </c>
      <c r="AQ68" s="982"/>
      <c r="AR68" s="982"/>
      <c r="AS68" s="982"/>
      <c r="AT68" s="982"/>
      <c r="AU68" s="982" t="s">
        <v>573</v>
      </c>
      <c r="AV68" s="982"/>
      <c r="AW68" s="982"/>
      <c r="AX68" s="982"/>
      <c r="AY68" s="982"/>
      <c r="AZ68" s="983"/>
      <c r="BA68" s="983"/>
      <c r="BB68" s="983"/>
      <c r="BC68" s="983"/>
      <c r="BD68" s="984"/>
      <c r="BE68" s="240"/>
      <c r="BF68" s="240"/>
      <c r="BG68" s="240"/>
      <c r="BH68" s="240"/>
      <c r="BI68" s="240"/>
      <c r="BJ68" s="240"/>
      <c r="BK68" s="240"/>
      <c r="BL68" s="240"/>
      <c r="BM68" s="240"/>
      <c r="BN68" s="240"/>
      <c r="BO68" s="240"/>
      <c r="BP68" s="240"/>
      <c r="BQ68" s="237">
        <v>62</v>
      </c>
      <c r="BR68" s="242"/>
      <c r="BS68" s="946"/>
      <c r="BT68" s="947"/>
      <c r="BU68" s="947"/>
      <c r="BV68" s="947"/>
      <c r="BW68" s="947"/>
      <c r="BX68" s="947"/>
      <c r="BY68" s="947"/>
      <c r="BZ68" s="947"/>
      <c r="CA68" s="947"/>
      <c r="CB68" s="947"/>
      <c r="CC68" s="947"/>
      <c r="CD68" s="947"/>
      <c r="CE68" s="947"/>
      <c r="CF68" s="947"/>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6"/>
      <c r="DW68" s="947"/>
      <c r="DX68" s="947"/>
      <c r="DY68" s="947"/>
      <c r="DZ68" s="948"/>
      <c r="EA68" s="230"/>
    </row>
    <row r="69" spans="1:131" ht="26.25" customHeight="1">
      <c r="A69" s="237">
        <v>2</v>
      </c>
      <c r="B69" s="972" t="s">
        <v>570</v>
      </c>
      <c r="C69" s="973"/>
      <c r="D69" s="973"/>
      <c r="E69" s="973"/>
      <c r="F69" s="973"/>
      <c r="G69" s="973"/>
      <c r="H69" s="973"/>
      <c r="I69" s="973"/>
      <c r="J69" s="973"/>
      <c r="K69" s="973"/>
      <c r="L69" s="973"/>
      <c r="M69" s="973"/>
      <c r="N69" s="973"/>
      <c r="O69" s="973"/>
      <c r="P69" s="974"/>
      <c r="Q69" s="975">
        <v>7658</v>
      </c>
      <c r="R69" s="969"/>
      <c r="S69" s="969"/>
      <c r="T69" s="969"/>
      <c r="U69" s="969"/>
      <c r="V69" s="969">
        <v>7653</v>
      </c>
      <c r="W69" s="969"/>
      <c r="X69" s="969"/>
      <c r="Y69" s="969"/>
      <c r="Z69" s="969"/>
      <c r="AA69" s="969">
        <v>5</v>
      </c>
      <c r="AB69" s="969"/>
      <c r="AC69" s="969"/>
      <c r="AD69" s="969"/>
      <c r="AE69" s="969"/>
      <c r="AF69" s="969">
        <v>5</v>
      </c>
      <c r="AG69" s="969"/>
      <c r="AH69" s="969"/>
      <c r="AI69" s="969"/>
      <c r="AJ69" s="969"/>
      <c r="AK69" s="969" t="s">
        <v>573</v>
      </c>
      <c r="AL69" s="969"/>
      <c r="AM69" s="969"/>
      <c r="AN69" s="969"/>
      <c r="AO69" s="969"/>
      <c r="AP69" s="969" t="s">
        <v>573</v>
      </c>
      <c r="AQ69" s="969"/>
      <c r="AR69" s="969"/>
      <c r="AS69" s="969"/>
      <c r="AT69" s="969"/>
      <c r="AU69" s="969" t="s">
        <v>573</v>
      </c>
      <c r="AV69" s="969"/>
      <c r="AW69" s="969"/>
      <c r="AX69" s="969"/>
      <c r="AY69" s="969"/>
      <c r="AZ69" s="970"/>
      <c r="BA69" s="970"/>
      <c r="BB69" s="970"/>
      <c r="BC69" s="970"/>
      <c r="BD69" s="971"/>
      <c r="BE69" s="240"/>
      <c r="BF69" s="240"/>
      <c r="BG69" s="240"/>
      <c r="BH69" s="240"/>
      <c r="BI69" s="240"/>
      <c r="BJ69" s="240"/>
      <c r="BK69" s="240"/>
      <c r="BL69" s="240"/>
      <c r="BM69" s="240"/>
      <c r="BN69" s="240"/>
      <c r="BO69" s="240"/>
      <c r="BP69" s="240"/>
      <c r="BQ69" s="237">
        <v>63</v>
      </c>
      <c r="BR69" s="242"/>
      <c r="BS69" s="946"/>
      <c r="BT69" s="947"/>
      <c r="BU69" s="947"/>
      <c r="BV69" s="947"/>
      <c r="BW69" s="947"/>
      <c r="BX69" s="947"/>
      <c r="BY69" s="947"/>
      <c r="BZ69" s="947"/>
      <c r="CA69" s="947"/>
      <c r="CB69" s="947"/>
      <c r="CC69" s="947"/>
      <c r="CD69" s="947"/>
      <c r="CE69" s="947"/>
      <c r="CF69" s="947"/>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6"/>
      <c r="DW69" s="947"/>
      <c r="DX69" s="947"/>
      <c r="DY69" s="947"/>
      <c r="DZ69" s="948"/>
      <c r="EA69" s="230"/>
    </row>
    <row r="70" spans="1:131" ht="26.25" customHeight="1">
      <c r="A70" s="237">
        <v>3</v>
      </c>
      <c r="B70" s="972" t="s">
        <v>571</v>
      </c>
      <c r="C70" s="973"/>
      <c r="D70" s="973"/>
      <c r="E70" s="973"/>
      <c r="F70" s="973"/>
      <c r="G70" s="973"/>
      <c r="H70" s="973"/>
      <c r="I70" s="973"/>
      <c r="J70" s="973"/>
      <c r="K70" s="973"/>
      <c r="L70" s="973"/>
      <c r="M70" s="973"/>
      <c r="N70" s="973"/>
      <c r="O70" s="973"/>
      <c r="P70" s="974"/>
      <c r="Q70" s="975">
        <v>96</v>
      </c>
      <c r="R70" s="969"/>
      <c r="S70" s="969"/>
      <c r="T70" s="969"/>
      <c r="U70" s="969"/>
      <c r="V70" s="969">
        <v>96</v>
      </c>
      <c r="W70" s="969"/>
      <c r="X70" s="969"/>
      <c r="Y70" s="969"/>
      <c r="Z70" s="969"/>
      <c r="AA70" s="969" t="s">
        <v>581</v>
      </c>
      <c r="AB70" s="969"/>
      <c r="AC70" s="969"/>
      <c r="AD70" s="969"/>
      <c r="AE70" s="969"/>
      <c r="AF70" s="969" t="s">
        <v>581</v>
      </c>
      <c r="AG70" s="969"/>
      <c r="AH70" s="969"/>
      <c r="AI70" s="969"/>
      <c r="AJ70" s="969"/>
      <c r="AK70" s="969" t="s">
        <v>573</v>
      </c>
      <c r="AL70" s="969"/>
      <c r="AM70" s="969"/>
      <c r="AN70" s="969"/>
      <c r="AO70" s="969"/>
      <c r="AP70" s="969" t="s">
        <v>573</v>
      </c>
      <c r="AQ70" s="969"/>
      <c r="AR70" s="969"/>
      <c r="AS70" s="969"/>
      <c r="AT70" s="969"/>
      <c r="AU70" s="969" t="s">
        <v>573</v>
      </c>
      <c r="AV70" s="969"/>
      <c r="AW70" s="969"/>
      <c r="AX70" s="969"/>
      <c r="AY70" s="969"/>
      <c r="AZ70" s="970"/>
      <c r="BA70" s="970"/>
      <c r="BB70" s="970"/>
      <c r="BC70" s="970"/>
      <c r="BD70" s="971"/>
      <c r="BE70" s="240"/>
      <c r="BF70" s="240"/>
      <c r="BG70" s="240"/>
      <c r="BH70" s="240"/>
      <c r="BI70" s="240"/>
      <c r="BJ70" s="240"/>
      <c r="BK70" s="240"/>
      <c r="BL70" s="240"/>
      <c r="BM70" s="240"/>
      <c r="BN70" s="240"/>
      <c r="BO70" s="240"/>
      <c r="BP70" s="240"/>
      <c r="BQ70" s="237">
        <v>64</v>
      </c>
      <c r="BR70" s="242"/>
      <c r="BS70" s="946"/>
      <c r="BT70" s="947"/>
      <c r="BU70" s="947"/>
      <c r="BV70" s="947"/>
      <c r="BW70" s="947"/>
      <c r="BX70" s="947"/>
      <c r="BY70" s="947"/>
      <c r="BZ70" s="947"/>
      <c r="CA70" s="947"/>
      <c r="CB70" s="947"/>
      <c r="CC70" s="947"/>
      <c r="CD70" s="947"/>
      <c r="CE70" s="947"/>
      <c r="CF70" s="947"/>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6"/>
      <c r="DW70" s="947"/>
      <c r="DX70" s="947"/>
      <c r="DY70" s="947"/>
      <c r="DZ70" s="948"/>
      <c r="EA70" s="230"/>
    </row>
    <row r="71" spans="1:131" ht="26.25" customHeight="1">
      <c r="A71" s="237">
        <v>4</v>
      </c>
      <c r="B71" s="972" t="s">
        <v>572</v>
      </c>
      <c r="C71" s="973"/>
      <c r="D71" s="973"/>
      <c r="E71" s="973"/>
      <c r="F71" s="973"/>
      <c r="G71" s="973"/>
      <c r="H71" s="973"/>
      <c r="I71" s="973"/>
      <c r="J71" s="973"/>
      <c r="K71" s="973"/>
      <c r="L71" s="973"/>
      <c r="M71" s="973"/>
      <c r="N71" s="973"/>
      <c r="O71" s="973"/>
      <c r="P71" s="974"/>
      <c r="Q71" s="975">
        <v>202</v>
      </c>
      <c r="R71" s="969"/>
      <c r="S71" s="969"/>
      <c r="T71" s="969"/>
      <c r="U71" s="969"/>
      <c r="V71" s="969">
        <v>187</v>
      </c>
      <c r="W71" s="969"/>
      <c r="X71" s="969"/>
      <c r="Y71" s="969"/>
      <c r="Z71" s="969"/>
      <c r="AA71" s="969">
        <v>15</v>
      </c>
      <c r="AB71" s="969"/>
      <c r="AC71" s="969"/>
      <c r="AD71" s="969"/>
      <c r="AE71" s="969"/>
      <c r="AF71" s="969">
        <v>15</v>
      </c>
      <c r="AG71" s="969"/>
      <c r="AH71" s="969"/>
      <c r="AI71" s="969"/>
      <c r="AJ71" s="969"/>
      <c r="AK71" s="969" t="s">
        <v>573</v>
      </c>
      <c r="AL71" s="969"/>
      <c r="AM71" s="969"/>
      <c r="AN71" s="969"/>
      <c r="AO71" s="969"/>
      <c r="AP71" s="969" t="s">
        <v>573</v>
      </c>
      <c r="AQ71" s="969"/>
      <c r="AR71" s="969"/>
      <c r="AS71" s="969"/>
      <c r="AT71" s="969"/>
      <c r="AU71" s="969" t="s">
        <v>573</v>
      </c>
      <c r="AV71" s="969"/>
      <c r="AW71" s="969"/>
      <c r="AX71" s="969"/>
      <c r="AY71" s="969"/>
      <c r="AZ71" s="970"/>
      <c r="BA71" s="970"/>
      <c r="BB71" s="970"/>
      <c r="BC71" s="970"/>
      <c r="BD71" s="971"/>
      <c r="BE71" s="240"/>
      <c r="BF71" s="240"/>
      <c r="BG71" s="240"/>
      <c r="BH71" s="240"/>
      <c r="BI71" s="240"/>
      <c r="BJ71" s="240"/>
      <c r="BK71" s="240"/>
      <c r="BL71" s="240"/>
      <c r="BM71" s="240"/>
      <c r="BN71" s="240"/>
      <c r="BO71" s="240"/>
      <c r="BP71" s="240"/>
      <c r="BQ71" s="237">
        <v>65</v>
      </c>
      <c r="BR71" s="242"/>
      <c r="BS71" s="946"/>
      <c r="BT71" s="947"/>
      <c r="BU71" s="947"/>
      <c r="BV71" s="947"/>
      <c r="BW71" s="947"/>
      <c r="BX71" s="947"/>
      <c r="BY71" s="947"/>
      <c r="BZ71" s="947"/>
      <c r="CA71" s="947"/>
      <c r="CB71" s="947"/>
      <c r="CC71" s="947"/>
      <c r="CD71" s="947"/>
      <c r="CE71" s="947"/>
      <c r="CF71" s="947"/>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6"/>
      <c r="DW71" s="947"/>
      <c r="DX71" s="947"/>
      <c r="DY71" s="947"/>
      <c r="DZ71" s="948"/>
      <c r="EA71" s="230"/>
    </row>
    <row r="72" spans="1:131" ht="26.25" customHeight="1">
      <c r="A72" s="237">
        <v>6</v>
      </c>
      <c r="B72" s="972" t="s">
        <v>577</v>
      </c>
      <c r="C72" s="973"/>
      <c r="D72" s="973"/>
      <c r="E72" s="973"/>
      <c r="F72" s="973"/>
      <c r="G72" s="973"/>
      <c r="H72" s="973"/>
      <c r="I72" s="973"/>
      <c r="J72" s="973"/>
      <c r="K72" s="973"/>
      <c r="L72" s="973"/>
      <c r="M72" s="973"/>
      <c r="N72" s="973"/>
      <c r="O72" s="973"/>
      <c r="P72" s="974"/>
      <c r="Q72" s="976">
        <v>211</v>
      </c>
      <c r="R72" s="977"/>
      <c r="S72" s="977"/>
      <c r="T72" s="977"/>
      <c r="U72" s="978"/>
      <c r="V72" s="979">
        <v>206</v>
      </c>
      <c r="W72" s="977"/>
      <c r="X72" s="977"/>
      <c r="Y72" s="977"/>
      <c r="Z72" s="978"/>
      <c r="AA72" s="979">
        <v>5</v>
      </c>
      <c r="AB72" s="977"/>
      <c r="AC72" s="977"/>
      <c r="AD72" s="977"/>
      <c r="AE72" s="978"/>
      <c r="AF72" s="979">
        <v>5</v>
      </c>
      <c r="AG72" s="977"/>
      <c r="AH72" s="977"/>
      <c r="AI72" s="977"/>
      <c r="AJ72" s="978"/>
      <c r="AK72" s="979">
        <v>15</v>
      </c>
      <c r="AL72" s="977"/>
      <c r="AM72" s="977"/>
      <c r="AN72" s="977"/>
      <c r="AO72" s="978"/>
      <c r="AP72" s="969" t="s">
        <v>573</v>
      </c>
      <c r="AQ72" s="969"/>
      <c r="AR72" s="969"/>
      <c r="AS72" s="969"/>
      <c r="AT72" s="969"/>
      <c r="AU72" s="969" t="s">
        <v>573</v>
      </c>
      <c r="AV72" s="969"/>
      <c r="AW72" s="969"/>
      <c r="AX72" s="969"/>
      <c r="AY72" s="969"/>
      <c r="AZ72" s="980"/>
      <c r="BA72" s="973"/>
      <c r="BB72" s="973"/>
      <c r="BC72" s="973"/>
      <c r="BD72" s="981"/>
      <c r="BE72" s="240"/>
      <c r="BF72" s="240"/>
      <c r="BG72" s="240"/>
      <c r="BH72" s="240"/>
      <c r="BI72" s="240"/>
      <c r="BJ72" s="240"/>
      <c r="BK72" s="240"/>
      <c r="BL72" s="240"/>
      <c r="BM72" s="240"/>
      <c r="BN72" s="240"/>
      <c r="BO72" s="240"/>
      <c r="BP72" s="240"/>
      <c r="BQ72" s="237">
        <v>66</v>
      </c>
      <c r="BR72" s="242"/>
      <c r="BS72" s="946"/>
      <c r="BT72" s="947"/>
      <c r="BU72" s="947"/>
      <c r="BV72" s="947"/>
      <c r="BW72" s="947"/>
      <c r="BX72" s="947"/>
      <c r="BY72" s="947"/>
      <c r="BZ72" s="947"/>
      <c r="CA72" s="947"/>
      <c r="CB72" s="947"/>
      <c r="CC72" s="947"/>
      <c r="CD72" s="947"/>
      <c r="CE72" s="947"/>
      <c r="CF72" s="947"/>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6"/>
      <c r="DW72" s="947"/>
      <c r="DX72" s="947"/>
      <c r="DY72" s="947"/>
      <c r="DZ72" s="948"/>
      <c r="EA72" s="230"/>
    </row>
    <row r="73" spans="1:131" ht="26.25" customHeight="1">
      <c r="A73" s="237">
        <v>7</v>
      </c>
      <c r="B73" s="972" t="s">
        <v>574</v>
      </c>
      <c r="C73" s="973"/>
      <c r="D73" s="973"/>
      <c r="E73" s="973"/>
      <c r="F73" s="973"/>
      <c r="G73" s="973"/>
      <c r="H73" s="973"/>
      <c r="I73" s="973"/>
      <c r="J73" s="973"/>
      <c r="K73" s="973"/>
      <c r="L73" s="973"/>
      <c r="M73" s="973"/>
      <c r="N73" s="973"/>
      <c r="O73" s="973"/>
      <c r="P73" s="974"/>
      <c r="Q73" s="976">
        <v>70</v>
      </c>
      <c r="R73" s="977"/>
      <c r="S73" s="977"/>
      <c r="T73" s="977"/>
      <c r="U73" s="978"/>
      <c r="V73" s="979">
        <v>70</v>
      </c>
      <c r="W73" s="977"/>
      <c r="X73" s="977"/>
      <c r="Y73" s="977"/>
      <c r="Z73" s="978"/>
      <c r="AA73" s="979" t="s">
        <v>582</v>
      </c>
      <c r="AB73" s="977"/>
      <c r="AC73" s="977"/>
      <c r="AD73" s="977"/>
      <c r="AE73" s="978"/>
      <c r="AF73" s="979" t="s">
        <v>581</v>
      </c>
      <c r="AG73" s="977"/>
      <c r="AH73" s="977"/>
      <c r="AI73" s="977"/>
      <c r="AJ73" s="978"/>
      <c r="AK73" s="979" t="s">
        <v>492</v>
      </c>
      <c r="AL73" s="977"/>
      <c r="AM73" s="977"/>
      <c r="AN73" s="977"/>
      <c r="AO73" s="978"/>
      <c r="AP73" s="969" t="s">
        <v>573</v>
      </c>
      <c r="AQ73" s="969"/>
      <c r="AR73" s="969"/>
      <c r="AS73" s="969"/>
      <c r="AT73" s="969"/>
      <c r="AU73" s="969" t="s">
        <v>573</v>
      </c>
      <c r="AV73" s="969"/>
      <c r="AW73" s="969"/>
      <c r="AX73" s="969"/>
      <c r="AY73" s="969"/>
      <c r="AZ73" s="980"/>
      <c r="BA73" s="973"/>
      <c r="BB73" s="973"/>
      <c r="BC73" s="973"/>
      <c r="BD73" s="981"/>
      <c r="BE73" s="240"/>
      <c r="BF73" s="240"/>
      <c r="BG73" s="240"/>
      <c r="BH73" s="240"/>
      <c r="BI73" s="240"/>
      <c r="BJ73" s="240"/>
      <c r="BK73" s="240"/>
      <c r="BL73" s="240"/>
      <c r="BM73" s="240"/>
      <c r="BN73" s="240"/>
      <c r="BO73" s="240"/>
      <c r="BP73" s="240"/>
      <c r="BQ73" s="237">
        <v>67</v>
      </c>
      <c r="BR73" s="242"/>
      <c r="BS73" s="946"/>
      <c r="BT73" s="947"/>
      <c r="BU73" s="947"/>
      <c r="BV73" s="947"/>
      <c r="BW73" s="947"/>
      <c r="BX73" s="947"/>
      <c r="BY73" s="947"/>
      <c r="BZ73" s="947"/>
      <c r="CA73" s="947"/>
      <c r="CB73" s="947"/>
      <c r="CC73" s="947"/>
      <c r="CD73" s="947"/>
      <c r="CE73" s="947"/>
      <c r="CF73" s="947"/>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6"/>
      <c r="DW73" s="947"/>
      <c r="DX73" s="947"/>
      <c r="DY73" s="947"/>
      <c r="DZ73" s="948"/>
      <c r="EA73" s="230"/>
    </row>
    <row r="74" spans="1:131" ht="26.25" customHeight="1">
      <c r="A74" s="237">
        <v>8</v>
      </c>
      <c r="B74" s="972" t="s">
        <v>578</v>
      </c>
      <c r="C74" s="973"/>
      <c r="D74" s="973"/>
      <c r="E74" s="973"/>
      <c r="F74" s="973"/>
      <c r="G74" s="973"/>
      <c r="H74" s="973"/>
      <c r="I74" s="973"/>
      <c r="J74" s="973"/>
      <c r="K74" s="973"/>
      <c r="L74" s="973"/>
      <c r="M74" s="973"/>
      <c r="N74" s="973"/>
      <c r="O74" s="973"/>
      <c r="P74" s="974"/>
      <c r="Q74" s="976">
        <v>204</v>
      </c>
      <c r="R74" s="977"/>
      <c r="S74" s="977"/>
      <c r="T74" s="977"/>
      <c r="U74" s="978"/>
      <c r="V74" s="979">
        <v>176</v>
      </c>
      <c r="W74" s="977"/>
      <c r="X74" s="977"/>
      <c r="Y74" s="977"/>
      <c r="Z74" s="978"/>
      <c r="AA74" s="979">
        <v>28</v>
      </c>
      <c r="AB74" s="977"/>
      <c r="AC74" s="977"/>
      <c r="AD74" s="977"/>
      <c r="AE74" s="978"/>
      <c r="AF74" s="979">
        <v>28</v>
      </c>
      <c r="AG74" s="977"/>
      <c r="AH74" s="977"/>
      <c r="AI74" s="977"/>
      <c r="AJ74" s="978"/>
      <c r="AK74" s="979" t="s">
        <v>492</v>
      </c>
      <c r="AL74" s="977"/>
      <c r="AM74" s="977"/>
      <c r="AN74" s="977"/>
      <c r="AO74" s="978"/>
      <c r="AP74" s="969" t="s">
        <v>573</v>
      </c>
      <c r="AQ74" s="969"/>
      <c r="AR74" s="969"/>
      <c r="AS74" s="969"/>
      <c r="AT74" s="969"/>
      <c r="AU74" s="969" t="s">
        <v>573</v>
      </c>
      <c r="AV74" s="969"/>
      <c r="AW74" s="969"/>
      <c r="AX74" s="969"/>
      <c r="AY74" s="969"/>
      <c r="AZ74" s="980"/>
      <c r="BA74" s="973"/>
      <c r="BB74" s="973"/>
      <c r="BC74" s="973"/>
      <c r="BD74" s="981"/>
      <c r="BE74" s="240"/>
      <c r="BF74" s="240"/>
      <c r="BG74" s="240"/>
      <c r="BH74" s="240"/>
      <c r="BI74" s="240"/>
      <c r="BJ74" s="240"/>
      <c r="BK74" s="240"/>
      <c r="BL74" s="240"/>
      <c r="BM74" s="240"/>
      <c r="BN74" s="240"/>
      <c r="BO74" s="240"/>
      <c r="BP74" s="240"/>
      <c r="BQ74" s="237">
        <v>68</v>
      </c>
      <c r="BR74" s="242"/>
      <c r="BS74" s="946"/>
      <c r="BT74" s="947"/>
      <c r="BU74" s="947"/>
      <c r="BV74" s="947"/>
      <c r="BW74" s="947"/>
      <c r="BX74" s="947"/>
      <c r="BY74" s="947"/>
      <c r="BZ74" s="947"/>
      <c r="CA74" s="947"/>
      <c r="CB74" s="947"/>
      <c r="CC74" s="947"/>
      <c r="CD74" s="947"/>
      <c r="CE74" s="947"/>
      <c r="CF74" s="947"/>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6"/>
      <c r="DW74" s="947"/>
      <c r="DX74" s="947"/>
      <c r="DY74" s="947"/>
      <c r="DZ74" s="948"/>
      <c r="EA74" s="230"/>
    </row>
    <row r="75" spans="1:131" ht="26.25" customHeight="1">
      <c r="A75" s="237">
        <v>9</v>
      </c>
      <c r="B75" s="972" t="s">
        <v>575</v>
      </c>
      <c r="C75" s="973"/>
      <c r="D75" s="973"/>
      <c r="E75" s="973"/>
      <c r="F75" s="973"/>
      <c r="G75" s="973"/>
      <c r="H75" s="973"/>
      <c r="I75" s="973"/>
      <c r="J75" s="973"/>
      <c r="K75" s="973"/>
      <c r="L75" s="973"/>
      <c r="M75" s="973"/>
      <c r="N75" s="973"/>
      <c r="O75" s="973"/>
      <c r="P75" s="974"/>
      <c r="Q75" s="976">
        <v>854731</v>
      </c>
      <c r="R75" s="977"/>
      <c r="S75" s="977"/>
      <c r="T75" s="977"/>
      <c r="U75" s="978"/>
      <c r="V75" s="979">
        <v>844450</v>
      </c>
      <c r="W75" s="977"/>
      <c r="X75" s="977"/>
      <c r="Y75" s="977"/>
      <c r="Z75" s="978"/>
      <c r="AA75" s="979">
        <v>10282</v>
      </c>
      <c r="AB75" s="977"/>
      <c r="AC75" s="977"/>
      <c r="AD75" s="977"/>
      <c r="AE75" s="978"/>
      <c r="AF75" s="979">
        <v>10056</v>
      </c>
      <c r="AG75" s="977"/>
      <c r="AH75" s="977"/>
      <c r="AI75" s="977"/>
      <c r="AJ75" s="978"/>
      <c r="AK75" s="979" t="s">
        <v>492</v>
      </c>
      <c r="AL75" s="977"/>
      <c r="AM75" s="977"/>
      <c r="AN75" s="977"/>
      <c r="AO75" s="978"/>
      <c r="AP75" s="969" t="s">
        <v>573</v>
      </c>
      <c r="AQ75" s="969"/>
      <c r="AR75" s="969"/>
      <c r="AS75" s="969"/>
      <c r="AT75" s="969"/>
      <c r="AU75" s="969" t="s">
        <v>573</v>
      </c>
      <c r="AV75" s="969"/>
      <c r="AW75" s="969"/>
      <c r="AX75" s="969"/>
      <c r="AY75" s="969"/>
      <c r="AZ75" s="980"/>
      <c r="BA75" s="973"/>
      <c r="BB75" s="973"/>
      <c r="BC75" s="973"/>
      <c r="BD75" s="981"/>
      <c r="BE75" s="240"/>
      <c r="BF75" s="240"/>
      <c r="BG75" s="240"/>
      <c r="BH75" s="240"/>
      <c r="BI75" s="240"/>
      <c r="BJ75" s="240"/>
      <c r="BK75" s="240"/>
      <c r="BL75" s="240"/>
      <c r="BM75" s="240"/>
      <c r="BN75" s="240"/>
      <c r="BO75" s="240"/>
      <c r="BP75" s="240"/>
      <c r="BQ75" s="237">
        <v>69</v>
      </c>
      <c r="BR75" s="242"/>
      <c r="BS75" s="946"/>
      <c r="BT75" s="947"/>
      <c r="BU75" s="947"/>
      <c r="BV75" s="947"/>
      <c r="BW75" s="947"/>
      <c r="BX75" s="947"/>
      <c r="BY75" s="947"/>
      <c r="BZ75" s="947"/>
      <c r="CA75" s="947"/>
      <c r="CB75" s="947"/>
      <c r="CC75" s="947"/>
      <c r="CD75" s="947"/>
      <c r="CE75" s="947"/>
      <c r="CF75" s="947"/>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6"/>
      <c r="DW75" s="947"/>
      <c r="DX75" s="947"/>
      <c r="DY75" s="947"/>
      <c r="DZ75" s="948"/>
      <c r="EA75" s="230"/>
    </row>
    <row r="76" spans="1:131" ht="26.25" customHeight="1">
      <c r="A76" s="237">
        <v>10</v>
      </c>
      <c r="B76" s="972" t="s">
        <v>579</v>
      </c>
      <c r="C76" s="973"/>
      <c r="D76" s="973"/>
      <c r="E76" s="973"/>
      <c r="F76" s="973"/>
      <c r="G76" s="973"/>
      <c r="H76" s="973"/>
      <c r="I76" s="973"/>
      <c r="J76" s="973"/>
      <c r="K76" s="973"/>
      <c r="L76" s="973"/>
      <c r="M76" s="973"/>
      <c r="N76" s="973"/>
      <c r="O76" s="973"/>
      <c r="P76" s="974"/>
      <c r="Q76" s="976">
        <v>492</v>
      </c>
      <c r="R76" s="977"/>
      <c r="S76" s="977"/>
      <c r="T76" s="977"/>
      <c r="U76" s="978"/>
      <c r="V76" s="979">
        <v>389</v>
      </c>
      <c r="W76" s="977"/>
      <c r="X76" s="977"/>
      <c r="Y76" s="977"/>
      <c r="Z76" s="978"/>
      <c r="AA76" s="979">
        <v>103</v>
      </c>
      <c r="AB76" s="977"/>
      <c r="AC76" s="977"/>
      <c r="AD76" s="977"/>
      <c r="AE76" s="978"/>
      <c r="AF76" s="979">
        <v>103</v>
      </c>
      <c r="AG76" s="977"/>
      <c r="AH76" s="977"/>
      <c r="AI76" s="977"/>
      <c r="AJ76" s="978"/>
      <c r="AK76" s="979">
        <v>3</v>
      </c>
      <c r="AL76" s="977"/>
      <c r="AM76" s="977"/>
      <c r="AN76" s="977"/>
      <c r="AO76" s="978"/>
      <c r="AP76" s="979" t="s">
        <v>492</v>
      </c>
      <c r="AQ76" s="977"/>
      <c r="AR76" s="977"/>
      <c r="AS76" s="977"/>
      <c r="AT76" s="978"/>
      <c r="AU76" s="969" t="s">
        <v>573</v>
      </c>
      <c r="AV76" s="969"/>
      <c r="AW76" s="969"/>
      <c r="AX76" s="969"/>
      <c r="AY76" s="969"/>
      <c r="AZ76" s="980"/>
      <c r="BA76" s="973"/>
      <c r="BB76" s="973"/>
      <c r="BC76" s="973"/>
      <c r="BD76" s="981"/>
      <c r="BE76" s="240"/>
      <c r="BF76" s="240"/>
      <c r="BG76" s="240"/>
      <c r="BH76" s="240"/>
      <c r="BI76" s="240"/>
      <c r="BJ76" s="240"/>
      <c r="BK76" s="240"/>
      <c r="BL76" s="240"/>
      <c r="BM76" s="240"/>
      <c r="BN76" s="240"/>
      <c r="BO76" s="240"/>
      <c r="BP76" s="240"/>
      <c r="BQ76" s="237">
        <v>70</v>
      </c>
      <c r="BR76" s="242"/>
      <c r="BS76" s="946"/>
      <c r="BT76" s="947"/>
      <c r="BU76" s="947"/>
      <c r="BV76" s="947"/>
      <c r="BW76" s="947"/>
      <c r="BX76" s="947"/>
      <c r="BY76" s="947"/>
      <c r="BZ76" s="947"/>
      <c r="CA76" s="947"/>
      <c r="CB76" s="947"/>
      <c r="CC76" s="947"/>
      <c r="CD76" s="947"/>
      <c r="CE76" s="947"/>
      <c r="CF76" s="947"/>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6"/>
      <c r="DW76" s="947"/>
      <c r="DX76" s="947"/>
      <c r="DY76" s="947"/>
      <c r="DZ76" s="948"/>
      <c r="EA76" s="230"/>
    </row>
    <row r="77" spans="1:131" ht="26.25" customHeight="1">
      <c r="A77" s="237">
        <v>11</v>
      </c>
      <c r="B77" s="972" t="s">
        <v>580</v>
      </c>
      <c r="C77" s="973"/>
      <c r="D77" s="973"/>
      <c r="E77" s="973"/>
      <c r="F77" s="973"/>
      <c r="G77" s="973"/>
      <c r="H77" s="973"/>
      <c r="I77" s="973"/>
      <c r="J77" s="973"/>
      <c r="K77" s="973"/>
      <c r="L77" s="973"/>
      <c r="M77" s="973"/>
      <c r="N77" s="973"/>
      <c r="O77" s="973"/>
      <c r="P77" s="974"/>
      <c r="Q77" s="976">
        <v>994</v>
      </c>
      <c r="R77" s="977"/>
      <c r="S77" s="977"/>
      <c r="T77" s="977"/>
      <c r="U77" s="978"/>
      <c r="V77" s="979">
        <v>867</v>
      </c>
      <c r="W77" s="977"/>
      <c r="X77" s="977"/>
      <c r="Y77" s="977"/>
      <c r="Z77" s="978"/>
      <c r="AA77" s="979">
        <v>127</v>
      </c>
      <c r="AB77" s="977"/>
      <c r="AC77" s="977"/>
      <c r="AD77" s="977"/>
      <c r="AE77" s="978"/>
      <c r="AF77" s="979">
        <v>1309</v>
      </c>
      <c r="AG77" s="977"/>
      <c r="AH77" s="977"/>
      <c r="AI77" s="977"/>
      <c r="AJ77" s="978"/>
      <c r="AK77" s="979">
        <v>1</v>
      </c>
      <c r="AL77" s="977"/>
      <c r="AM77" s="977"/>
      <c r="AN77" s="977"/>
      <c r="AO77" s="978"/>
      <c r="AP77" s="979">
        <v>2622</v>
      </c>
      <c r="AQ77" s="977"/>
      <c r="AR77" s="977"/>
      <c r="AS77" s="977"/>
      <c r="AT77" s="978"/>
      <c r="AU77" s="969" t="s">
        <v>573</v>
      </c>
      <c r="AV77" s="969"/>
      <c r="AW77" s="969"/>
      <c r="AX77" s="969"/>
      <c r="AY77" s="969"/>
      <c r="AZ77" s="980" t="s">
        <v>576</v>
      </c>
      <c r="BA77" s="973"/>
      <c r="BB77" s="973"/>
      <c r="BC77" s="973"/>
      <c r="BD77" s="981"/>
      <c r="BE77" s="240"/>
      <c r="BF77" s="240"/>
      <c r="BG77" s="240"/>
      <c r="BH77" s="240"/>
      <c r="BI77" s="240"/>
      <c r="BJ77" s="240"/>
      <c r="BK77" s="240"/>
      <c r="BL77" s="240"/>
      <c r="BM77" s="240"/>
      <c r="BN77" s="240"/>
      <c r="BO77" s="240"/>
      <c r="BP77" s="240"/>
      <c r="BQ77" s="237">
        <v>71</v>
      </c>
      <c r="BR77" s="242"/>
      <c r="BS77" s="946"/>
      <c r="BT77" s="947"/>
      <c r="BU77" s="947"/>
      <c r="BV77" s="947"/>
      <c r="BW77" s="947"/>
      <c r="BX77" s="947"/>
      <c r="BY77" s="947"/>
      <c r="BZ77" s="947"/>
      <c r="CA77" s="947"/>
      <c r="CB77" s="947"/>
      <c r="CC77" s="947"/>
      <c r="CD77" s="947"/>
      <c r="CE77" s="947"/>
      <c r="CF77" s="947"/>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6"/>
      <c r="DW77" s="947"/>
      <c r="DX77" s="947"/>
      <c r="DY77" s="947"/>
      <c r="DZ77" s="948"/>
      <c r="EA77" s="230"/>
    </row>
    <row r="78" spans="1:131" ht="26.25" customHeight="1">
      <c r="A78" s="237">
        <v>11</v>
      </c>
      <c r="B78" s="972"/>
      <c r="C78" s="973"/>
      <c r="D78" s="973"/>
      <c r="E78" s="973"/>
      <c r="F78" s="973"/>
      <c r="G78" s="973"/>
      <c r="H78" s="973"/>
      <c r="I78" s="973"/>
      <c r="J78" s="973"/>
      <c r="K78" s="973"/>
      <c r="L78" s="973"/>
      <c r="M78" s="973"/>
      <c r="N78" s="973"/>
      <c r="O78" s="973"/>
      <c r="P78" s="974"/>
      <c r="Q78" s="975"/>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c r="AU78" s="969"/>
      <c r="AV78" s="969"/>
      <c r="AW78" s="969"/>
      <c r="AX78" s="969"/>
      <c r="AY78" s="969"/>
      <c r="AZ78" s="970"/>
      <c r="BA78" s="970"/>
      <c r="BB78" s="970"/>
      <c r="BC78" s="970"/>
      <c r="BD78" s="971"/>
      <c r="BE78" s="240"/>
      <c r="BF78" s="240"/>
      <c r="BG78" s="240"/>
      <c r="BH78" s="240"/>
      <c r="BI78" s="240"/>
      <c r="BJ78" s="230"/>
      <c r="BK78" s="230"/>
      <c r="BL78" s="230"/>
      <c r="BM78" s="230"/>
      <c r="BN78" s="230"/>
      <c r="BO78" s="240"/>
      <c r="BP78" s="240"/>
      <c r="BQ78" s="237">
        <v>72</v>
      </c>
      <c r="BR78" s="242"/>
      <c r="BS78" s="946"/>
      <c r="BT78" s="947"/>
      <c r="BU78" s="947"/>
      <c r="BV78" s="947"/>
      <c r="BW78" s="947"/>
      <c r="BX78" s="947"/>
      <c r="BY78" s="947"/>
      <c r="BZ78" s="947"/>
      <c r="CA78" s="947"/>
      <c r="CB78" s="947"/>
      <c r="CC78" s="947"/>
      <c r="CD78" s="947"/>
      <c r="CE78" s="947"/>
      <c r="CF78" s="947"/>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6"/>
      <c r="DW78" s="947"/>
      <c r="DX78" s="947"/>
      <c r="DY78" s="947"/>
      <c r="DZ78" s="948"/>
      <c r="EA78" s="230"/>
    </row>
    <row r="79" spans="1:131" ht="26.25" customHeight="1">
      <c r="A79" s="237">
        <v>12</v>
      </c>
      <c r="B79" s="972"/>
      <c r="C79" s="973"/>
      <c r="D79" s="973"/>
      <c r="E79" s="973"/>
      <c r="F79" s="973"/>
      <c r="G79" s="973"/>
      <c r="H79" s="973"/>
      <c r="I79" s="973"/>
      <c r="J79" s="973"/>
      <c r="K79" s="973"/>
      <c r="L79" s="973"/>
      <c r="M79" s="973"/>
      <c r="N79" s="973"/>
      <c r="O79" s="973"/>
      <c r="P79" s="974"/>
      <c r="Q79" s="975"/>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c r="AU79" s="969"/>
      <c r="AV79" s="969"/>
      <c r="AW79" s="969"/>
      <c r="AX79" s="969"/>
      <c r="AY79" s="969"/>
      <c r="AZ79" s="970"/>
      <c r="BA79" s="970"/>
      <c r="BB79" s="970"/>
      <c r="BC79" s="970"/>
      <c r="BD79" s="971"/>
      <c r="BE79" s="240"/>
      <c r="BF79" s="240"/>
      <c r="BG79" s="240"/>
      <c r="BH79" s="240"/>
      <c r="BI79" s="240"/>
      <c r="BJ79" s="230"/>
      <c r="BK79" s="230"/>
      <c r="BL79" s="230"/>
      <c r="BM79" s="230"/>
      <c r="BN79" s="230"/>
      <c r="BO79" s="240"/>
      <c r="BP79" s="240"/>
      <c r="BQ79" s="237">
        <v>73</v>
      </c>
      <c r="BR79" s="242"/>
      <c r="BS79" s="946"/>
      <c r="BT79" s="947"/>
      <c r="BU79" s="947"/>
      <c r="BV79" s="947"/>
      <c r="BW79" s="947"/>
      <c r="BX79" s="947"/>
      <c r="BY79" s="947"/>
      <c r="BZ79" s="947"/>
      <c r="CA79" s="947"/>
      <c r="CB79" s="947"/>
      <c r="CC79" s="947"/>
      <c r="CD79" s="947"/>
      <c r="CE79" s="947"/>
      <c r="CF79" s="947"/>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6"/>
      <c r="DW79" s="947"/>
      <c r="DX79" s="947"/>
      <c r="DY79" s="947"/>
      <c r="DZ79" s="948"/>
      <c r="EA79" s="230"/>
    </row>
    <row r="80" spans="1:131" ht="26.25" customHeight="1">
      <c r="A80" s="237">
        <v>13</v>
      </c>
      <c r="B80" s="972"/>
      <c r="C80" s="973"/>
      <c r="D80" s="973"/>
      <c r="E80" s="973"/>
      <c r="F80" s="973"/>
      <c r="G80" s="973"/>
      <c r="H80" s="973"/>
      <c r="I80" s="973"/>
      <c r="J80" s="973"/>
      <c r="K80" s="973"/>
      <c r="L80" s="973"/>
      <c r="M80" s="973"/>
      <c r="N80" s="973"/>
      <c r="O80" s="973"/>
      <c r="P80" s="974"/>
      <c r="Q80" s="975"/>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70"/>
      <c r="BA80" s="970"/>
      <c r="BB80" s="970"/>
      <c r="BC80" s="970"/>
      <c r="BD80" s="971"/>
      <c r="BE80" s="240"/>
      <c r="BF80" s="240"/>
      <c r="BG80" s="240"/>
      <c r="BH80" s="240"/>
      <c r="BI80" s="240"/>
      <c r="BJ80" s="240"/>
      <c r="BK80" s="240"/>
      <c r="BL80" s="240"/>
      <c r="BM80" s="240"/>
      <c r="BN80" s="240"/>
      <c r="BO80" s="240"/>
      <c r="BP80" s="240"/>
      <c r="BQ80" s="237">
        <v>74</v>
      </c>
      <c r="BR80" s="242"/>
      <c r="BS80" s="946"/>
      <c r="BT80" s="947"/>
      <c r="BU80" s="947"/>
      <c r="BV80" s="947"/>
      <c r="BW80" s="947"/>
      <c r="BX80" s="947"/>
      <c r="BY80" s="947"/>
      <c r="BZ80" s="947"/>
      <c r="CA80" s="947"/>
      <c r="CB80" s="947"/>
      <c r="CC80" s="947"/>
      <c r="CD80" s="947"/>
      <c r="CE80" s="947"/>
      <c r="CF80" s="947"/>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6"/>
      <c r="DW80" s="947"/>
      <c r="DX80" s="947"/>
      <c r="DY80" s="947"/>
      <c r="DZ80" s="948"/>
      <c r="EA80" s="230"/>
    </row>
    <row r="81" spans="1:131" ht="26.25" customHeight="1">
      <c r="A81" s="237">
        <v>14</v>
      </c>
      <c r="B81" s="972"/>
      <c r="C81" s="973"/>
      <c r="D81" s="973"/>
      <c r="E81" s="973"/>
      <c r="F81" s="973"/>
      <c r="G81" s="973"/>
      <c r="H81" s="973"/>
      <c r="I81" s="973"/>
      <c r="J81" s="973"/>
      <c r="K81" s="973"/>
      <c r="L81" s="973"/>
      <c r="M81" s="973"/>
      <c r="N81" s="973"/>
      <c r="O81" s="973"/>
      <c r="P81" s="974"/>
      <c r="Q81" s="975"/>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70"/>
      <c r="BA81" s="970"/>
      <c r="BB81" s="970"/>
      <c r="BC81" s="970"/>
      <c r="BD81" s="971"/>
      <c r="BE81" s="240"/>
      <c r="BF81" s="240"/>
      <c r="BG81" s="240"/>
      <c r="BH81" s="240"/>
      <c r="BI81" s="240"/>
      <c r="BJ81" s="240"/>
      <c r="BK81" s="240"/>
      <c r="BL81" s="240"/>
      <c r="BM81" s="240"/>
      <c r="BN81" s="240"/>
      <c r="BO81" s="240"/>
      <c r="BP81" s="240"/>
      <c r="BQ81" s="237">
        <v>75</v>
      </c>
      <c r="BR81" s="242"/>
      <c r="BS81" s="946"/>
      <c r="BT81" s="947"/>
      <c r="BU81" s="947"/>
      <c r="BV81" s="947"/>
      <c r="BW81" s="947"/>
      <c r="BX81" s="947"/>
      <c r="BY81" s="947"/>
      <c r="BZ81" s="947"/>
      <c r="CA81" s="947"/>
      <c r="CB81" s="947"/>
      <c r="CC81" s="947"/>
      <c r="CD81" s="947"/>
      <c r="CE81" s="947"/>
      <c r="CF81" s="947"/>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6"/>
      <c r="DW81" s="947"/>
      <c r="DX81" s="947"/>
      <c r="DY81" s="947"/>
      <c r="DZ81" s="948"/>
      <c r="EA81" s="230"/>
    </row>
    <row r="82" spans="1:131" ht="26.25" customHeight="1">
      <c r="A82" s="237">
        <v>15</v>
      </c>
      <c r="B82" s="972"/>
      <c r="C82" s="973"/>
      <c r="D82" s="973"/>
      <c r="E82" s="973"/>
      <c r="F82" s="973"/>
      <c r="G82" s="973"/>
      <c r="H82" s="973"/>
      <c r="I82" s="973"/>
      <c r="J82" s="973"/>
      <c r="K82" s="973"/>
      <c r="L82" s="973"/>
      <c r="M82" s="973"/>
      <c r="N82" s="973"/>
      <c r="O82" s="973"/>
      <c r="P82" s="974"/>
      <c r="Q82" s="975"/>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69"/>
      <c r="AX82" s="969"/>
      <c r="AY82" s="969"/>
      <c r="AZ82" s="970"/>
      <c r="BA82" s="970"/>
      <c r="BB82" s="970"/>
      <c r="BC82" s="970"/>
      <c r="BD82" s="971"/>
      <c r="BE82" s="240"/>
      <c r="BF82" s="240"/>
      <c r="BG82" s="240"/>
      <c r="BH82" s="240"/>
      <c r="BI82" s="240"/>
      <c r="BJ82" s="240"/>
      <c r="BK82" s="240"/>
      <c r="BL82" s="240"/>
      <c r="BM82" s="240"/>
      <c r="BN82" s="240"/>
      <c r="BO82" s="240"/>
      <c r="BP82" s="240"/>
      <c r="BQ82" s="237">
        <v>76</v>
      </c>
      <c r="BR82" s="242"/>
      <c r="BS82" s="946"/>
      <c r="BT82" s="947"/>
      <c r="BU82" s="947"/>
      <c r="BV82" s="947"/>
      <c r="BW82" s="947"/>
      <c r="BX82" s="947"/>
      <c r="BY82" s="947"/>
      <c r="BZ82" s="947"/>
      <c r="CA82" s="947"/>
      <c r="CB82" s="947"/>
      <c r="CC82" s="947"/>
      <c r="CD82" s="947"/>
      <c r="CE82" s="947"/>
      <c r="CF82" s="947"/>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6"/>
      <c r="DW82" s="947"/>
      <c r="DX82" s="947"/>
      <c r="DY82" s="947"/>
      <c r="DZ82" s="948"/>
      <c r="EA82" s="230"/>
    </row>
    <row r="83" spans="1:131" ht="26.25" customHeight="1">
      <c r="A83" s="237">
        <v>16</v>
      </c>
      <c r="B83" s="972"/>
      <c r="C83" s="973"/>
      <c r="D83" s="973"/>
      <c r="E83" s="973"/>
      <c r="F83" s="973"/>
      <c r="G83" s="973"/>
      <c r="H83" s="973"/>
      <c r="I83" s="973"/>
      <c r="J83" s="973"/>
      <c r="K83" s="973"/>
      <c r="L83" s="973"/>
      <c r="M83" s="973"/>
      <c r="N83" s="973"/>
      <c r="O83" s="973"/>
      <c r="P83" s="974"/>
      <c r="Q83" s="975"/>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70"/>
      <c r="BA83" s="970"/>
      <c r="BB83" s="970"/>
      <c r="BC83" s="970"/>
      <c r="BD83" s="971"/>
      <c r="BE83" s="240"/>
      <c r="BF83" s="240"/>
      <c r="BG83" s="240"/>
      <c r="BH83" s="240"/>
      <c r="BI83" s="240"/>
      <c r="BJ83" s="240"/>
      <c r="BK83" s="240"/>
      <c r="BL83" s="240"/>
      <c r="BM83" s="240"/>
      <c r="BN83" s="240"/>
      <c r="BO83" s="240"/>
      <c r="BP83" s="240"/>
      <c r="BQ83" s="237">
        <v>77</v>
      </c>
      <c r="BR83" s="242"/>
      <c r="BS83" s="946"/>
      <c r="BT83" s="947"/>
      <c r="BU83" s="947"/>
      <c r="BV83" s="947"/>
      <c r="BW83" s="947"/>
      <c r="BX83" s="947"/>
      <c r="BY83" s="947"/>
      <c r="BZ83" s="947"/>
      <c r="CA83" s="947"/>
      <c r="CB83" s="947"/>
      <c r="CC83" s="947"/>
      <c r="CD83" s="947"/>
      <c r="CE83" s="947"/>
      <c r="CF83" s="947"/>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6"/>
      <c r="DW83" s="947"/>
      <c r="DX83" s="947"/>
      <c r="DY83" s="947"/>
      <c r="DZ83" s="948"/>
      <c r="EA83" s="230"/>
    </row>
    <row r="84" spans="1:131" ht="26.25" customHeight="1">
      <c r="A84" s="237">
        <v>17</v>
      </c>
      <c r="B84" s="972"/>
      <c r="C84" s="973"/>
      <c r="D84" s="973"/>
      <c r="E84" s="973"/>
      <c r="F84" s="973"/>
      <c r="G84" s="973"/>
      <c r="H84" s="973"/>
      <c r="I84" s="973"/>
      <c r="J84" s="973"/>
      <c r="K84" s="973"/>
      <c r="L84" s="973"/>
      <c r="M84" s="973"/>
      <c r="N84" s="973"/>
      <c r="O84" s="973"/>
      <c r="P84" s="974"/>
      <c r="Q84" s="975"/>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70"/>
      <c r="BA84" s="970"/>
      <c r="BB84" s="970"/>
      <c r="BC84" s="970"/>
      <c r="BD84" s="971"/>
      <c r="BE84" s="240"/>
      <c r="BF84" s="240"/>
      <c r="BG84" s="240"/>
      <c r="BH84" s="240"/>
      <c r="BI84" s="240"/>
      <c r="BJ84" s="240"/>
      <c r="BK84" s="240"/>
      <c r="BL84" s="240"/>
      <c r="BM84" s="240"/>
      <c r="BN84" s="240"/>
      <c r="BO84" s="240"/>
      <c r="BP84" s="240"/>
      <c r="BQ84" s="237">
        <v>78</v>
      </c>
      <c r="BR84" s="242"/>
      <c r="BS84" s="946"/>
      <c r="BT84" s="947"/>
      <c r="BU84" s="947"/>
      <c r="BV84" s="947"/>
      <c r="BW84" s="947"/>
      <c r="BX84" s="947"/>
      <c r="BY84" s="947"/>
      <c r="BZ84" s="947"/>
      <c r="CA84" s="947"/>
      <c r="CB84" s="947"/>
      <c r="CC84" s="947"/>
      <c r="CD84" s="947"/>
      <c r="CE84" s="947"/>
      <c r="CF84" s="947"/>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6"/>
      <c r="DW84" s="947"/>
      <c r="DX84" s="947"/>
      <c r="DY84" s="947"/>
      <c r="DZ84" s="948"/>
      <c r="EA84" s="230"/>
    </row>
    <row r="85" spans="1:131" ht="26.25" customHeight="1">
      <c r="A85" s="237">
        <v>18</v>
      </c>
      <c r="B85" s="972"/>
      <c r="C85" s="973"/>
      <c r="D85" s="973"/>
      <c r="E85" s="973"/>
      <c r="F85" s="973"/>
      <c r="G85" s="973"/>
      <c r="H85" s="973"/>
      <c r="I85" s="973"/>
      <c r="J85" s="973"/>
      <c r="K85" s="973"/>
      <c r="L85" s="973"/>
      <c r="M85" s="973"/>
      <c r="N85" s="973"/>
      <c r="O85" s="973"/>
      <c r="P85" s="974"/>
      <c r="Q85" s="975"/>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70"/>
      <c r="BA85" s="970"/>
      <c r="BB85" s="970"/>
      <c r="BC85" s="970"/>
      <c r="BD85" s="971"/>
      <c r="BE85" s="240"/>
      <c r="BF85" s="240"/>
      <c r="BG85" s="240"/>
      <c r="BH85" s="240"/>
      <c r="BI85" s="240"/>
      <c r="BJ85" s="240"/>
      <c r="BK85" s="240"/>
      <c r="BL85" s="240"/>
      <c r="BM85" s="240"/>
      <c r="BN85" s="240"/>
      <c r="BO85" s="240"/>
      <c r="BP85" s="240"/>
      <c r="BQ85" s="237">
        <v>79</v>
      </c>
      <c r="BR85" s="242"/>
      <c r="BS85" s="946"/>
      <c r="BT85" s="947"/>
      <c r="BU85" s="947"/>
      <c r="BV85" s="947"/>
      <c r="BW85" s="947"/>
      <c r="BX85" s="947"/>
      <c r="BY85" s="947"/>
      <c r="BZ85" s="947"/>
      <c r="CA85" s="947"/>
      <c r="CB85" s="947"/>
      <c r="CC85" s="947"/>
      <c r="CD85" s="947"/>
      <c r="CE85" s="947"/>
      <c r="CF85" s="947"/>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6"/>
      <c r="DW85" s="947"/>
      <c r="DX85" s="947"/>
      <c r="DY85" s="947"/>
      <c r="DZ85" s="948"/>
      <c r="EA85" s="230"/>
    </row>
    <row r="86" spans="1:131" ht="26.25" customHeight="1">
      <c r="A86" s="237">
        <v>19</v>
      </c>
      <c r="B86" s="972"/>
      <c r="C86" s="973"/>
      <c r="D86" s="973"/>
      <c r="E86" s="973"/>
      <c r="F86" s="973"/>
      <c r="G86" s="973"/>
      <c r="H86" s="973"/>
      <c r="I86" s="973"/>
      <c r="J86" s="973"/>
      <c r="K86" s="973"/>
      <c r="L86" s="973"/>
      <c r="M86" s="973"/>
      <c r="N86" s="973"/>
      <c r="O86" s="973"/>
      <c r="P86" s="974"/>
      <c r="Q86" s="975"/>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70"/>
      <c r="BA86" s="970"/>
      <c r="BB86" s="970"/>
      <c r="BC86" s="970"/>
      <c r="BD86" s="971"/>
      <c r="BE86" s="240"/>
      <c r="BF86" s="240"/>
      <c r="BG86" s="240"/>
      <c r="BH86" s="240"/>
      <c r="BI86" s="240"/>
      <c r="BJ86" s="240"/>
      <c r="BK86" s="240"/>
      <c r="BL86" s="240"/>
      <c r="BM86" s="240"/>
      <c r="BN86" s="240"/>
      <c r="BO86" s="240"/>
      <c r="BP86" s="240"/>
      <c r="BQ86" s="237">
        <v>80</v>
      </c>
      <c r="BR86" s="242"/>
      <c r="BS86" s="946"/>
      <c r="BT86" s="947"/>
      <c r="BU86" s="947"/>
      <c r="BV86" s="947"/>
      <c r="BW86" s="947"/>
      <c r="BX86" s="947"/>
      <c r="BY86" s="947"/>
      <c r="BZ86" s="947"/>
      <c r="CA86" s="947"/>
      <c r="CB86" s="947"/>
      <c r="CC86" s="947"/>
      <c r="CD86" s="947"/>
      <c r="CE86" s="947"/>
      <c r="CF86" s="947"/>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6"/>
      <c r="DW86" s="947"/>
      <c r="DX86" s="947"/>
      <c r="DY86" s="947"/>
      <c r="DZ86" s="948"/>
      <c r="EA86" s="230"/>
    </row>
    <row r="87" spans="1:131" ht="26.25" customHeight="1">
      <c r="A87" s="243">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40"/>
      <c r="BF87" s="240"/>
      <c r="BG87" s="240"/>
      <c r="BH87" s="240"/>
      <c r="BI87" s="240"/>
      <c r="BJ87" s="240"/>
      <c r="BK87" s="240"/>
      <c r="BL87" s="240"/>
      <c r="BM87" s="240"/>
      <c r="BN87" s="240"/>
      <c r="BO87" s="240"/>
      <c r="BP87" s="240"/>
      <c r="BQ87" s="237">
        <v>81</v>
      </c>
      <c r="BR87" s="242"/>
      <c r="BS87" s="946"/>
      <c r="BT87" s="947"/>
      <c r="BU87" s="947"/>
      <c r="BV87" s="947"/>
      <c r="BW87" s="947"/>
      <c r="BX87" s="947"/>
      <c r="BY87" s="947"/>
      <c r="BZ87" s="947"/>
      <c r="CA87" s="947"/>
      <c r="CB87" s="947"/>
      <c r="CC87" s="947"/>
      <c r="CD87" s="947"/>
      <c r="CE87" s="947"/>
      <c r="CF87" s="947"/>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6"/>
      <c r="DW87" s="947"/>
      <c r="DX87" s="947"/>
      <c r="DY87" s="947"/>
      <c r="DZ87" s="948"/>
      <c r="EA87" s="230"/>
    </row>
    <row r="88" spans="1:131" ht="26.25" customHeight="1" thickBot="1">
      <c r="A88" s="239" t="s">
        <v>380</v>
      </c>
      <c r="B88" s="949" t="s">
        <v>405</v>
      </c>
      <c r="C88" s="950"/>
      <c r="D88" s="950"/>
      <c r="E88" s="950"/>
      <c r="F88" s="950"/>
      <c r="G88" s="950"/>
      <c r="H88" s="950"/>
      <c r="I88" s="950"/>
      <c r="J88" s="950"/>
      <c r="K88" s="950"/>
      <c r="L88" s="950"/>
      <c r="M88" s="950"/>
      <c r="N88" s="950"/>
      <c r="O88" s="950"/>
      <c r="P88" s="951"/>
      <c r="Q88" s="960"/>
      <c r="R88" s="961"/>
      <c r="S88" s="961"/>
      <c r="T88" s="961"/>
      <c r="U88" s="961"/>
      <c r="V88" s="961"/>
      <c r="W88" s="961"/>
      <c r="X88" s="961"/>
      <c r="Y88" s="961"/>
      <c r="Z88" s="961"/>
      <c r="AA88" s="961"/>
      <c r="AB88" s="961"/>
      <c r="AC88" s="961"/>
      <c r="AD88" s="961"/>
      <c r="AE88" s="961"/>
      <c r="AF88" s="959">
        <v>11749</v>
      </c>
      <c r="AG88" s="959"/>
      <c r="AH88" s="959"/>
      <c r="AI88" s="959"/>
      <c r="AJ88" s="959"/>
      <c r="AK88" s="961"/>
      <c r="AL88" s="961"/>
      <c r="AM88" s="961"/>
      <c r="AN88" s="961"/>
      <c r="AO88" s="961"/>
      <c r="AP88" s="959">
        <v>2622</v>
      </c>
      <c r="AQ88" s="959"/>
      <c r="AR88" s="959"/>
      <c r="AS88" s="959"/>
      <c r="AT88" s="959"/>
      <c r="AU88" s="938" t="s">
        <v>562</v>
      </c>
      <c r="AV88" s="939"/>
      <c r="AW88" s="939"/>
      <c r="AX88" s="939"/>
      <c r="AY88" s="940"/>
      <c r="AZ88" s="938"/>
      <c r="BA88" s="939"/>
      <c r="BB88" s="939"/>
      <c r="BC88" s="939"/>
      <c r="BD88" s="940"/>
      <c r="BE88" s="240"/>
      <c r="BF88" s="240"/>
      <c r="BG88" s="240"/>
      <c r="BH88" s="240"/>
      <c r="BI88" s="240"/>
      <c r="BJ88" s="240"/>
      <c r="BK88" s="240"/>
      <c r="BL88" s="240"/>
      <c r="BM88" s="240"/>
      <c r="BN88" s="240"/>
      <c r="BO88" s="240"/>
      <c r="BP88" s="240"/>
      <c r="BQ88" s="237">
        <v>82</v>
      </c>
      <c r="BR88" s="242"/>
      <c r="BS88" s="946"/>
      <c r="BT88" s="947"/>
      <c r="BU88" s="947"/>
      <c r="BV88" s="947"/>
      <c r="BW88" s="947"/>
      <c r="BX88" s="947"/>
      <c r="BY88" s="947"/>
      <c r="BZ88" s="947"/>
      <c r="CA88" s="947"/>
      <c r="CB88" s="947"/>
      <c r="CC88" s="947"/>
      <c r="CD88" s="947"/>
      <c r="CE88" s="947"/>
      <c r="CF88" s="947"/>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6"/>
      <c r="DW88" s="947"/>
      <c r="DX88" s="947"/>
      <c r="DY88" s="947"/>
      <c r="DZ88" s="948"/>
      <c r="EA88" s="230"/>
    </row>
    <row r="89" spans="1:131" ht="26.25" hidden="1" customHeight="1">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46"/>
      <c r="BT89" s="947"/>
      <c r="BU89" s="947"/>
      <c r="BV89" s="947"/>
      <c r="BW89" s="947"/>
      <c r="BX89" s="947"/>
      <c r="BY89" s="947"/>
      <c r="BZ89" s="947"/>
      <c r="CA89" s="947"/>
      <c r="CB89" s="947"/>
      <c r="CC89" s="947"/>
      <c r="CD89" s="947"/>
      <c r="CE89" s="947"/>
      <c r="CF89" s="947"/>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6"/>
      <c r="DW89" s="947"/>
      <c r="DX89" s="947"/>
      <c r="DY89" s="947"/>
      <c r="DZ89" s="948"/>
      <c r="EA89" s="230"/>
    </row>
    <row r="90" spans="1:131" ht="26.25" hidden="1" customHeight="1">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46"/>
      <c r="BT90" s="947"/>
      <c r="BU90" s="947"/>
      <c r="BV90" s="947"/>
      <c r="BW90" s="947"/>
      <c r="BX90" s="947"/>
      <c r="BY90" s="947"/>
      <c r="BZ90" s="947"/>
      <c r="CA90" s="947"/>
      <c r="CB90" s="947"/>
      <c r="CC90" s="947"/>
      <c r="CD90" s="947"/>
      <c r="CE90" s="947"/>
      <c r="CF90" s="947"/>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6"/>
      <c r="DW90" s="947"/>
      <c r="DX90" s="947"/>
      <c r="DY90" s="947"/>
      <c r="DZ90" s="948"/>
      <c r="EA90" s="230"/>
    </row>
    <row r="91" spans="1:131" ht="26.25" hidden="1" customHeight="1">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46"/>
      <c r="BT91" s="947"/>
      <c r="BU91" s="947"/>
      <c r="BV91" s="947"/>
      <c r="BW91" s="947"/>
      <c r="BX91" s="947"/>
      <c r="BY91" s="947"/>
      <c r="BZ91" s="947"/>
      <c r="CA91" s="947"/>
      <c r="CB91" s="947"/>
      <c r="CC91" s="947"/>
      <c r="CD91" s="947"/>
      <c r="CE91" s="947"/>
      <c r="CF91" s="947"/>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6"/>
      <c r="DW91" s="947"/>
      <c r="DX91" s="947"/>
      <c r="DY91" s="947"/>
      <c r="DZ91" s="948"/>
      <c r="EA91" s="230"/>
    </row>
    <row r="92" spans="1:131" ht="26.25" hidden="1" customHeight="1">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46"/>
      <c r="BT92" s="947"/>
      <c r="BU92" s="947"/>
      <c r="BV92" s="947"/>
      <c r="BW92" s="947"/>
      <c r="BX92" s="947"/>
      <c r="BY92" s="947"/>
      <c r="BZ92" s="947"/>
      <c r="CA92" s="947"/>
      <c r="CB92" s="947"/>
      <c r="CC92" s="947"/>
      <c r="CD92" s="947"/>
      <c r="CE92" s="947"/>
      <c r="CF92" s="947"/>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6"/>
      <c r="DW92" s="947"/>
      <c r="DX92" s="947"/>
      <c r="DY92" s="947"/>
      <c r="DZ92" s="948"/>
      <c r="EA92" s="230"/>
    </row>
    <row r="93" spans="1:131" ht="26.25" hidden="1" customHeight="1">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46"/>
      <c r="BT93" s="947"/>
      <c r="BU93" s="947"/>
      <c r="BV93" s="947"/>
      <c r="BW93" s="947"/>
      <c r="BX93" s="947"/>
      <c r="BY93" s="947"/>
      <c r="BZ93" s="947"/>
      <c r="CA93" s="947"/>
      <c r="CB93" s="947"/>
      <c r="CC93" s="947"/>
      <c r="CD93" s="947"/>
      <c r="CE93" s="947"/>
      <c r="CF93" s="947"/>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6"/>
      <c r="DW93" s="947"/>
      <c r="DX93" s="947"/>
      <c r="DY93" s="947"/>
      <c r="DZ93" s="948"/>
      <c r="EA93" s="230"/>
    </row>
    <row r="94" spans="1:131" ht="26.25" hidden="1" customHeight="1">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46"/>
      <c r="BT94" s="947"/>
      <c r="BU94" s="947"/>
      <c r="BV94" s="947"/>
      <c r="BW94" s="947"/>
      <c r="BX94" s="947"/>
      <c r="BY94" s="947"/>
      <c r="BZ94" s="947"/>
      <c r="CA94" s="947"/>
      <c r="CB94" s="947"/>
      <c r="CC94" s="947"/>
      <c r="CD94" s="947"/>
      <c r="CE94" s="947"/>
      <c r="CF94" s="947"/>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6"/>
      <c r="DW94" s="947"/>
      <c r="DX94" s="947"/>
      <c r="DY94" s="947"/>
      <c r="DZ94" s="948"/>
      <c r="EA94" s="230"/>
    </row>
    <row r="95" spans="1:131" ht="26.25" hidden="1" customHeight="1">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46"/>
      <c r="BT95" s="947"/>
      <c r="BU95" s="947"/>
      <c r="BV95" s="947"/>
      <c r="BW95" s="947"/>
      <c r="BX95" s="947"/>
      <c r="BY95" s="947"/>
      <c r="BZ95" s="947"/>
      <c r="CA95" s="947"/>
      <c r="CB95" s="947"/>
      <c r="CC95" s="947"/>
      <c r="CD95" s="947"/>
      <c r="CE95" s="947"/>
      <c r="CF95" s="947"/>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6"/>
      <c r="DW95" s="947"/>
      <c r="DX95" s="947"/>
      <c r="DY95" s="947"/>
      <c r="DZ95" s="948"/>
      <c r="EA95" s="230"/>
    </row>
    <row r="96" spans="1:131" ht="26.25" hidden="1" customHeight="1">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46"/>
      <c r="BT96" s="947"/>
      <c r="BU96" s="947"/>
      <c r="BV96" s="947"/>
      <c r="BW96" s="947"/>
      <c r="BX96" s="947"/>
      <c r="BY96" s="947"/>
      <c r="BZ96" s="947"/>
      <c r="CA96" s="947"/>
      <c r="CB96" s="947"/>
      <c r="CC96" s="947"/>
      <c r="CD96" s="947"/>
      <c r="CE96" s="947"/>
      <c r="CF96" s="947"/>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6"/>
      <c r="DW96" s="947"/>
      <c r="DX96" s="947"/>
      <c r="DY96" s="947"/>
      <c r="DZ96" s="948"/>
      <c r="EA96" s="230"/>
    </row>
    <row r="97" spans="1:131" ht="26.25" hidden="1" customHeight="1">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46"/>
      <c r="BT97" s="947"/>
      <c r="BU97" s="947"/>
      <c r="BV97" s="947"/>
      <c r="BW97" s="947"/>
      <c r="BX97" s="947"/>
      <c r="BY97" s="947"/>
      <c r="BZ97" s="947"/>
      <c r="CA97" s="947"/>
      <c r="CB97" s="947"/>
      <c r="CC97" s="947"/>
      <c r="CD97" s="947"/>
      <c r="CE97" s="947"/>
      <c r="CF97" s="947"/>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6"/>
      <c r="DW97" s="947"/>
      <c r="DX97" s="947"/>
      <c r="DY97" s="947"/>
      <c r="DZ97" s="948"/>
      <c r="EA97" s="230"/>
    </row>
    <row r="98" spans="1:131" ht="26.25" hidden="1" customHeight="1">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46"/>
      <c r="BT98" s="947"/>
      <c r="BU98" s="947"/>
      <c r="BV98" s="947"/>
      <c r="BW98" s="947"/>
      <c r="BX98" s="947"/>
      <c r="BY98" s="947"/>
      <c r="BZ98" s="947"/>
      <c r="CA98" s="947"/>
      <c r="CB98" s="947"/>
      <c r="CC98" s="947"/>
      <c r="CD98" s="947"/>
      <c r="CE98" s="947"/>
      <c r="CF98" s="947"/>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6"/>
      <c r="DW98" s="947"/>
      <c r="DX98" s="947"/>
      <c r="DY98" s="947"/>
      <c r="DZ98" s="948"/>
      <c r="EA98" s="230"/>
    </row>
    <row r="99" spans="1:131" ht="26.25" hidden="1" customHeight="1">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46"/>
      <c r="BT99" s="947"/>
      <c r="BU99" s="947"/>
      <c r="BV99" s="947"/>
      <c r="BW99" s="947"/>
      <c r="BX99" s="947"/>
      <c r="BY99" s="947"/>
      <c r="BZ99" s="947"/>
      <c r="CA99" s="947"/>
      <c r="CB99" s="947"/>
      <c r="CC99" s="947"/>
      <c r="CD99" s="947"/>
      <c r="CE99" s="947"/>
      <c r="CF99" s="947"/>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6"/>
      <c r="DW99" s="947"/>
      <c r="DX99" s="947"/>
      <c r="DY99" s="947"/>
      <c r="DZ99" s="948"/>
      <c r="EA99" s="230"/>
    </row>
    <row r="100" spans="1:131" ht="26.25" hidden="1" customHeight="1">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46"/>
      <c r="BT100" s="947"/>
      <c r="BU100" s="947"/>
      <c r="BV100" s="947"/>
      <c r="BW100" s="947"/>
      <c r="BX100" s="947"/>
      <c r="BY100" s="947"/>
      <c r="BZ100" s="947"/>
      <c r="CA100" s="947"/>
      <c r="CB100" s="947"/>
      <c r="CC100" s="947"/>
      <c r="CD100" s="947"/>
      <c r="CE100" s="947"/>
      <c r="CF100" s="947"/>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6"/>
      <c r="DW100" s="947"/>
      <c r="DX100" s="947"/>
      <c r="DY100" s="947"/>
      <c r="DZ100" s="948"/>
      <c r="EA100" s="230"/>
    </row>
    <row r="101" spans="1:131" ht="26.25" hidden="1" customHeight="1">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46"/>
      <c r="BT101" s="947"/>
      <c r="BU101" s="947"/>
      <c r="BV101" s="947"/>
      <c r="BW101" s="947"/>
      <c r="BX101" s="947"/>
      <c r="BY101" s="947"/>
      <c r="BZ101" s="947"/>
      <c r="CA101" s="947"/>
      <c r="CB101" s="947"/>
      <c r="CC101" s="947"/>
      <c r="CD101" s="947"/>
      <c r="CE101" s="947"/>
      <c r="CF101" s="947"/>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6"/>
      <c r="DW101" s="947"/>
      <c r="DX101" s="947"/>
      <c r="DY101" s="947"/>
      <c r="DZ101" s="948"/>
      <c r="EA101" s="230"/>
    </row>
    <row r="102" spans="1:131" ht="26.25" customHeight="1" thickBot="1">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380</v>
      </c>
      <c r="BR102" s="949" t="s">
        <v>406</v>
      </c>
      <c r="BS102" s="950"/>
      <c r="BT102" s="950"/>
      <c r="BU102" s="950"/>
      <c r="BV102" s="950"/>
      <c r="BW102" s="950"/>
      <c r="BX102" s="950"/>
      <c r="BY102" s="950"/>
      <c r="BZ102" s="950"/>
      <c r="CA102" s="950"/>
      <c r="CB102" s="950"/>
      <c r="CC102" s="950"/>
      <c r="CD102" s="950"/>
      <c r="CE102" s="950"/>
      <c r="CF102" s="950"/>
      <c r="CG102" s="951"/>
      <c r="CH102" s="952"/>
      <c r="CI102" s="953"/>
      <c r="CJ102" s="953"/>
      <c r="CK102" s="953"/>
      <c r="CL102" s="954"/>
      <c r="CM102" s="952"/>
      <c r="CN102" s="953"/>
      <c r="CO102" s="953"/>
      <c r="CP102" s="953"/>
      <c r="CQ102" s="954"/>
      <c r="CR102" s="938">
        <v>60</v>
      </c>
      <c r="CS102" s="939"/>
      <c r="CT102" s="939"/>
      <c r="CU102" s="939"/>
      <c r="CV102" s="940"/>
      <c r="CW102" s="938" t="s">
        <v>562</v>
      </c>
      <c r="CX102" s="939"/>
      <c r="CY102" s="939"/>
      <c r="CZ102" s="939"/>
      <c r="DA102" s="940"/>
      <c r="DB102" s="938">
        <v>360</v>
      </c>
      <c r="DC102" s="939"/>
      <c r="DD102" s="939"/>
      <c r="DE102" s="939"/>
      <c r="DF102" s="940"/>
      <c r="DG102" s="938" t="s">
        <v>563</v>
      </c>
      <c r="DH102" s="939"/>
      <c r="DI102" s="939"/>
      <c r="DJ102" s="939"/>
      <c r="DK102" s="940"/>
      <c r="DL102" s="938" t="s">
        <v>563</v>
      </c>
      <c r="DM102" s="939"/>
      <c r="DN102" s="939"/>
      <c r="DO102" s="939"/>
      <c r="DP102" s="940"/>
      <c r="DQ102" s="938" t="s">
        <v>563</v>
      </c>
      <c r="DR102" s="939"/>
      <c r="DS102" s="939"/>
      <c r="DT102" s="939"/>
      <c r="DU102" s="940"/>
      <c r="DV102" s="938"/>
      <c r="DW102" s="939"/>
      <c r="DX102" s="939"/>
      <c r="DY102" s="939"/>
      <c r="DZ102" s="940"/>
      <c r="EA102" s="230"/>
    </row>
    <row r="103" spans="1:131" ht="26.25" customHeight="1">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41" t="s">
        <v>407</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30"/>
    </row>
    <row r="104" spans="1:131" ht="26.25" customHeight="1">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42" t="s">
        <v>408</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30"/>
    </row>
    <row r="105" spans="1:131" ht="11.25" customHeight="1">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8" t="s">
        <v>409</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410</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30" customFormat="1" ht="26.25" customHeight="1">
      <c r="A108" s="943" t="s">
        <v>411</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412</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30" customFormat="1" ht="26.25" customHeight="1">
      <c r="A109" s="896" t="s">
        <v>413</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9" t="s">
        <v>414</v>
      </c>
      <c r="AB109" s="897"/>
      <c r="AC109" s="897"/>
      <c r="AD109" s="897"/>
      <c r="AE109" s="898"/>
      <c r="AF109" s="899" t="s">
        <v>415</v>
      </c>
      <c r="AG109" s="897"/>
      <c r="AH109" s="897"/>
      <c r="AI109" s="897"/>
      <c r="AJ109" s="898"/>
      <c r="AK109" s="899" t="s">
        <v>295</v>
      </c>
      <c r="AL109" s="897"/>
      <c r="AM109" s="897"/>
      <c r="AN109" s="897"/>
      <c r="AO109" s="898"/>
      <c r="AP109" s="899" t="s">
        <v>416</v>
      </c>
      <c r="AQ109" s="897"/>
      <c r="AR109" s="897"/>
      <c r="AS109" s="897"/>
      <c r="AT109" s="930"/>
      <c r="AU109" s="896" t="s">
        <v>413</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9" t="s">
        <v>414</v>
      </c>
      <c r="BR109" s="897"/>
      <c r="BS109" s="897"/>
      <c r="BT109" s="897"/>
      <c r="BU109" s="898"/>
      <c r="BV109" s="899" t="s">
        <v>415</v>
      </c>
      <c r="BW109" s="897"/>
      <c r="BX109" s="897"/>
      <c r="BY109" s="897"/>
      <c r="BZ109" s="898"/>
      <c r="CA109" s="899" t="s">
        <v>295</v>
      </c>
      <c r="CB109" s="897"/>
      <c r="CC109" s="897"/>
      <c r="CD109" s="897"/>
      <c r="CE109" s="898"/>
      <c r="CF109" s="937" t="s">
        <v>416</v>
      </c>
      <c r="CG109" s="937"/>
      <c r="CH109" s="937"/>
      <c r="CI109" s="937"/>
      <c r="CJ109" s="937"/>
      <c r="CK109" s="899" t="s">
        <v>417</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9" t="s">
        <v>414</v>
      </c>
      <c r="DH109" s="897"/>
      <c r="DI109" s="897"/>
      <c r="DJ109" s="897"/>
      <c r="DK109" s="898"/>
      <c r="DL109" s="899" t="s">
        <v>415</v>
      </c>
      <c r="DM109" s="897"/>
      <c r="DN109" s="897"/>
      <c r="DO109" s="897"/>
      <c r="DP109" s="898"/>
      <c r="DQ109" s="899" t="s">
        <v>295</v>
      </c>
      <c r="DR109" s="897"/>
      <c r="DS109" s="897"/>
      <c r="DT109" s="897"/>
      <c r="DU109" s="898"/>
      <c r="DV109" s="899" t="s">
        <v>416</v>
      </c>
      <c r="DW109" s="897"/>
      <c r="DX109" s="897"/>
      <c r="DY109" s="897"/>
      <c r="DZ109" s="930"/>
    </row>
    <row r="110" spans="1:131" s="230" customFormat="1" ht="26.25" customHeight="1">
      <c r="A110" s="808" t="s">
        <v>418</v>
      </c>
      <c r="B110" s="809"/>
      <c r="C110" s="809"/>
      <c r="D110" s="809"/>
      <c r="E110" s="809"/>
      <c r="F110" s="809"/>
      <c r="G110" s="809"/>
      <c r="H110" s="809"/>
      <c r="I110" s="809"/>
      <c r="J110" s="809"/>
      <c r="K110" s="809"/>
      <c r="L110" s="809"/>
      <c r="M110" s="809"/>
      <c r="N110" s="809"/>
      <c r="O110" s="809"/>
      <c r="P110" s="809"/>
      <c r="Q110" s="809"/>
      <c r="R110" s="809"/>
      <c r="S110" s="809"/>
      <c r="T110" s="809"/>
      <c r="U110" s="809"/>
      <c r="V110" s="809"/>
      <c r="W110" s="809"/>
      <c r="X110" s="809"/>
      <c r="Y110" s="809"/>
      <c r="Z110" s="810"/>
      <c r="AA110" s="889">
        <v>1190250</v>
      </c>
      <c r="AB110" s="890"/>
      <c r="AC110" s="890"/>
      <c r="AD110" s="890"/>
      <c r="AE110" s="891"/>
      <c r="AF110" s="892">
        <v>1227254</v>
      </c>
      <c r="AG110" s="890"/>
      <c r="AH110" s="890"/>
      <c r="AI110" s="890"/>
      <c r="AJ110" s="891"/>
      <c r="AK110" s="892">
        <v>1244479</v>
      </c>
      <c r="AL110" s="890"/>
      <c r="AM110" s="890"/>
      <c r="AN110" s="890"/>
      <c r="AO110" s="891"/>
      <c r="AP110" s="893">
        <v>12.1</v>
      </c>
      <c r="AQ110" s="894"/>
      <c r="AR110" s="894"/>
      <c r="AS110" s="894"/>
      <c r="AT110" s="895"/>
      <c r="AU110" s="931" t="s">
        <v>69</v>
      </c>
      <c r="AV110" s="932"/>
      <c r="AW110" s="932"/>
      <c r="AX110" s="932"/>
      <c r="AY110" s="932"/>
      <c r="AZ110" s="861" t="s">
        <v>419</v>
      </c>
      <c r="BA110" s="809"/>
      <c r="BB110" s="809"/>
      <c r="BC110" s="809"/>
      <c r="BD110" s="809"/>
      <c r="BE110" s="809"/>
      <c r="BF110" s="809"/>
      <c r="BG110" s="809"/>
      <c r="BH110" s="809"/>
      <c r="BI110" s="809"/>
      <c r="BJ110" s="809"/>
      <c r="BK110" s="809"/>
      <c r="BL110" s="809"/>
      <c r="BM110" s="809"/>
      <c r="BN110" s="809"/>
      <c r="BO110" s="809"/>
      <c r="BP110" s="810"/>
      <c r="BQ110" s="862">
        <v>8738042</v>
      </c>
      <c r="BR110" s="843"/>
      <c r="BS110" s="843"/>
      <c r="BT110" s="843"/>
      <c r="BU110" s="843"/>
      <c r="BV110" s="843">
        <v>8070055</v>
      </c>
      <c r="BW110" s="843"/>
      <c r="BX110" s="843"/>
      <c r="BY110" s="843"/>
      <c r="BZ110" s="843"/>
      <c r="CA110" s="843">
        <v>8112403</v>
      </c>
      <c r="CB110" s="843"/>
      <c r="CC110" s="843"/>
      <c r="CD110" s="843"/>
      <c r="CE110" s="843"/>
      <c r="CF110" s="867">
        <v>78.7</v>
      </c>
      <c r="CG110" s="868"/>
      <c r="CH110" s="868"/>
      <c r="CI110" s="868"/>
      <c r="CJ110" s="868"/>
      <c r="CK110" s="927" t="s">
        <v>420</v>
      </c>
      <c r="CL110" s="820"/>
      <c r="CM110" s="861" t="s">
        <v>421</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62" t="s">
        <v>121</v>
      </c>
      <c r="DH110" s="843"/>
      <c r="DI110" s="843"/>
      <c r="DJ110" s="843"/>
      <c r="DK110" s="843"/>
      <c r="DL110" s="843" t="s">
        <v>121</v>
      </c>
      <c r="DM110" s="843"/>
      <c r="DN110" s="843"/>
      <c r="DO110" s="843"/>
      <c r="DP110" s="843"/>
      <c r="DQ110" s="843" t="s">
        <v>121</v>
      </c>
      <c r="DR110" s="843"/>
      <c r="DS110" s="843"/>
      <c r="DT110" s="843"/>
      <c r="DU110" s="843"/>
      <c r="DV110" s="844" t="s">
        <v>121</v>
      </c>
      <c r="DW110" s="844"/>
      <c r="DX110" s="844"/>
      <c r="DY110" s="844"/>
      <c r="DZ110" s="845"/>
    </row>
    <row r="111" spans="1:131" s="230" customFormat="1" ht="26.25" customHeight="1">
      <c r="A111" s="775" t="s">
        <v>422</v>
      </c>
      <c r="B111" s="776"/>
      <c r="C111" s="776"/>
      <c r="D111" s="776"/>
      <c r="E111" s="776"/>
      <c r="F111" s="776"/>
      <c r="G111" s="776"/>
      <c r="H111" s="776"/>
      <c r="I111" s="776"/>
      <c r="J111" s="776"/>
      <c r="K111" s="776"/>
      <c r="L111" s="776"/>
      <c r="M111" s="776"/>
      <c r="N111" s="776"/>
      <c r="O111" s="776"/>
      <c r="P111" s="776"/>
      <c r="Q111" s="776"/>
      <c r="R111" s="776"/>
      <c r="S111" s="776"/>
      <c r="T111" s="776"/>
      <c r="U111" s="776"/>
      <c r="V111" s="776"/>
      <c r="W111" s="776"/>
      <c r="X111" s="776"/>
      <c r="Y111" s="776"/>
      <c r="Z111" s="926"/>
      <c r="AA111" s="919" t="s">
        <v>121</v>
      </c>
      <c r="AB111" s="920"/>
      <c r="AC111" s="920"/>
      <c r="AD111" s="920"/>
      <c r="AE111" s="921"/>
      <c r="AF111" s="922" t="s">
        <v>121</v>
      </c>
      <c r="AG111" s="920"/>
      <c r="AH111" s="920"/>
      <c r="AI111" s="920"/>
      <c r="AJ111" s="921"/>
      <c r="AK111" s="922" t="s">
        <v>121</v>
      </c>
      <c r="AL111" s="920"/>
      <c r="AM111" s="920"/>
      <c r="AN111" s="920"/>
      <c r="AO111" s="921"/>
      <c r="AP111" s="923" t="s">
        <v>121</v>
      </c>
      <c r="AQ111" s="924"/>
      <c r="AR111" s="924"/>
      <c r="AS111" s="924"/>
      <c r="AT111" s="925"/>
      <c r="AU111" s="933"/>
      <c r="AV111" s="934"/>
      <c r="AW111" s="934"/>
      <c r="AX111" s="934"/>
      <c r="AY111" s="934"/>
      <c r="AZ111" s="816" t="s">
        <v>423</v>
      </c>
      <c r="BA111" s="753"/>
      <c r="BB111" s="753"/>
      <c r="BC111" s="753"/>
      <c r="BD111" s="753"/>
      <c r="BE111" s="753"/>
      <c r="BF111" s="753"/>
      <c r="BG111" s="753"/>
      <c r="BH111" s="753"/>
      <c r="BI111" s="753"/>
      <c r="BJ111" s="753"/>
      <c r="BK111" s="753"/>
      <c r="BL111" s="753"/>
      <c r="BM111" s="753"/>
      <c r="BN111" s="753"/>
      <c r="BO111" s="753"/>
      <c r="BP111" s="754"/>
      <c r="BQ111" s="817" t="s">
        <v>121</v>
      </c>
      <c r="BR111" s="818"/>
      <c r="BS111" s="818"/>
      <c r="BT111" s="818"/>
      <c r="BU111" s="818"/>
      <c r="BV111" s="818" t="s">
        <v>121</v>
      </c>
      <c r="BW111" s="818"/>
      <c r="BX111" s="818"/>
      <c r="BY111" s="818"/>
      <c r="BZ111" s="818"/>
      <c r="CA111" s="818" t="s">
        <v>121</v>
      </c>
      <c r="CB111" s="818"/>
      <c r="CC111" s="818"/>
      <c r="CD111" s="818"/>
      <c r="CE111" s="818"/>
      <c r="CF111" s="876" t="s">
        <v>121</v>
      </c>
      <c r="CG111" s="877"/>
      <c r="CH111" s="877"/>
      <c r="CI111" s="877"/>
      <c r="CJ111" s="877"/>
      <c r="CK111" s="928"/>
      <c r="CL111" s="822"/>
      <c r="CM111" s="816" t="s">
        <v>424</v>
      </c>
      <c r="CN111" s="753"/>
      <c r="CO111" s="753"/>
      <c r="CP111" s="753"/>
      <c r="CQ111" s="753"/>
      <c r="CR111" s="753"/>
      <c r="CS111" s="753"/>
      <c r="CT111" s="753"/>
      <c r="CU111" s="753"/>
      <c r="CV111" s="753"/>
      <c r="CW111" s="753"/>
      <c r="CX111" s="753"/>
      <c r="CY111" s="753"/>
      <c r="CZ111" s="753"/>
      <c r="DA111" s="753"/>
      <c r="DB111" s="753"/>
      <c r="DC111" s="753"/>
      <c r="DD111" s="753"/>
      <c r="DE111" s="753"/>
      <c r="DF111" s="754"/>
      <c r="DG111" s="817" t="s">
        <v>121</v>
      </c>
      <c r="DH111" s="818"/>
      <c r="DI111" s="818"/>
      <c r="DJ111" s="818"/>
      <c r="DK111" s="818"/>
      <c r="DL111" s="818" t="s">
        <v>121</v>
      </c>
      <c r="DM111" s="818"/>
      <c r="DN111" s="818"/>
      <c r="DO111" s="818"/>
      <c r="DP111" s="818"/>
      <c r="DQ111" s="818" t="s">
        <v>121</v>
      </c>
      <c r="DR111" s="818"/>
      <c r="DS111" s="818"/>
      <c r="DT111" s="818"/>
      <c r="DU111" s="818"/>
      <c r="DV111" s="795" t="s">
        <v>121</v>
      </c>
      <c r="DW111" s="795"/>
      <c r="DX111" s="795"/>
      <c r="DY111" s="795"/>
      <c r="DZ111" s="796"/>
    </row>
    <row r="112" spans="1:131" s="230" customFormat="1" ht="26.25" customHeight="1">
      <c r="A112" s="913" t="s">
        <v>425</v>
      </c>
      <c r="B112" s="914"/>
      <c r="C112" s="753" t="s">
        <v>426</v>
      </c>
      <c r="D112" s="753"/>
      <c r="E112" s="753"/>
      <c r="F112" s="753"/>
      <c r="G112" s="753"/>
      <c r="H112" s="753"/>
      <c r="I112" s="753"/>
      <c r="J112" s="753"/>
      <c r="K112" s="753"/>
      <c r="L112" s="753"/>
      <c r="M112" s="753"/>
      <c r="N112" s="753"/>
      <c r="O112" s="753"/>
      <c r="P112" s="753"/>
      <c r="Q112" s="753"/>
      <c r="R112" s="753"/>
      <c r="S112" s="753"/>
      <c r="T112" s="753"/>
      <c r="U112" s="753"/>
      <c r="V112" s="753"/>
      <c r="W112" s="753"/>
      <c r="X112" s="753"/>
      <c r="Y112" s="753"/>
      <c r="Z112" s="754"/>
      <c r="AA112" s="780" t="s">
        <v>121</v>
      </c>
      <c r="AB112" s="781"/>
      <c r="AC112" s="781"/>
      <c r="AD112" s="781"/>
      <c r="AE112" s="782"/>
      <c r="AF112" s="783" t="s">
        <v>121</v>
      </c>
      <c r="AG112" s="781"/>
      <c r="AH112" s="781"/>
      <c r="AI112" s="781"/>
      <c r="AJ112" s="782"/>
      <c r="AK112" s="783" t="s">
        <v>121</v>
      </c>
      <c r="AL112" s="781"/>
      <c r="AM112" s="781"/>
      <c r="AN112" s="781"/>
      <c r="AO112" s="782"/>
      <c r="AP112" s="825" t="s">
        <v>121</v>
      </c>
      <c r="AQ112" s="826"/>
      <c r="AR112" s="826"/>
      <c r="AS112" s="826"/>
      <c r="AT112" s="827"/>
      <c r="AU112" s="933"/>
      <c r="AV112" s="934"/>
      <c r="AW112" s="934"/>
      <c r="AX112" s="934"/>
      <c r="AY112" s="934"/>
      <c r="AZ112" s="816" t="s">
        <v>427</v>
      </c>
      <c r="BA112" s="753"/>
      <c r="BB112" s="753"/>
      <c r="BC112" s="753"/>
      <c r="BD112" s="753"/>
      <c r="BE112" s="753"/>
      <c r="BF112" s="753"/>
      <c r="BG112" s="753"/>
      <c r="BH112" s="753"/>
      <c r="BI112" s="753"/>
      <c r="BJ112" s="753"/>
      <c r="BK112" s="753"/>
      <c r="BL112" s="753"/>
      <c r="BM112" s="753"/>
      <c r="BN112" s="753"/>
      <c r="BO112" s="753"/>
      <c r="BP112" s="754"/>
      <c r="BQ112" s="817">
        <v>4197935</v>
      </c>
      <c r="BR112" s="818"/>
      <c r="BS112" s="818"/>
      <c r="BT112" s="818"/>
      <c r="BU112" s="818"/>
      <c r="BV112" s="818">
        <v>4448994</v>
      </c>
      <c r="BW112" s="818"/>
      <c r="BX112" s="818"/>
      <c r="BY112" s="818"/>
      <c r="BZ112" s="818"/>
      <c r="CA112" s="818">
        <v>4943042</v>
      </c>
      <c r="CB112" s="818"/>
      <c r="CC112" s="818"/>
      <c r="CD112" s="818"/>
      <c r="CE112" s="818"/>
      <c r="CF112" s="876">
        <v>47.9</v>
      </c>
      <c r="CG112" s="877"/>
      <c r="CH112" s="877"/>
      <c r="CI112" s="877"/>
      <c r="CJ112" s="877"/>
      <c r="CK112" s="928"/>
      <c r="CL112" s="822"/>
      <c r="CM112" s="816" t="s">
        <v>428</v>
      </c>
      <c r="CN112" s="753"/>
      <c r="CO112" s="753"/>
      <c r="CP112" s="753"/>
      <c r="CQ112" s="753"/>
      <c r="CR112" s="753"/>
      <c r="CS112" s="753"/>
      <c r="CT112" s="753"/>
      <c r="CU112" s="753"/>
      <c r="CV112" s="753"/>
      <c r="CW112" s="753"/>
      <c r="CX112" s="753"/>
      <c r="CY112" s="753"/>
      <c r="CZ112" s="753"/>
      <c r="DA112" s="753"/>
      <c r="DB112" s="753"/>
      <c r="DC112" s="753"/>
      <c r="DD112" s="753"/>
      <c r="DE112" s="753"/>
      <c r="DF112" s="754"/>
      <c r="DG112" s="817" t="s">
        <v>121</v>
      </c>
      <c r="DH112" s="818"/>
      <c r="DI112" s="818"/>
      <c r="DJ112" s="818"/>
      <c r="DK112" s="818"/>
      <c r="DL112" s="818" t="s">
        <v>121</v>
      </c>
      <c r="DM112" s="818"/>
      <c r="DN112" s="818"/>
      <c r="DO112" s="818"/>
      <c r="DP112" s="818"/>
      <c r="DQ112" s="818" t="s">
        <v>121</v>
      </c>
      <c r="DR112" s="818"/>
      <c r="DS112" s="818"/>
      <c r="DT112" s="818"/>
      <c r="DU112" s="818"/>
      <c r="DV112" s="795" t="s">
        <v>121</v>
      </c>
      <c r="DW112" s="795"/>
      <c r="DX112" s="795"/>
      <c r="DY112" s="795"/>
      <c r="DZ112" s="796"/>
    </row>
    <row r="113" spans="1:130" s="230" customFormat="1" ht="26.25" customHeight="1">
      <c r="A113" s="915"/>
      <c r="B113" s="916"/>
      <c r="C113" s="753" t="s">
        <v>429</v>
      </c>
      <c r="D113" s="753"/>
      <c r="E113" s="753"/>
      <c r="F113" s="753"/>
      <c r="G113" s="753"/>
      <c r="H113" s="753"/>
      <c r="I113" s="753"/>
      <c r="J113" s="753"/>
      <c r="K113" s="753"/>
      <c r="L113" s="753"/>
      <c r="M113" s="753"/>
      <c r="N113" s="753"/>
      <c r="O113" s="753"/>
      <c r="P113" s="753"/>
      <c r="Q113" s="753"/>
      <c r="R113" s="753"/>
      <c r="S113" s="753"/>
      <c r="T113" s="753"/>
      <c r="U113" s="753"/>
      <c r="V113" s="753"/>
      <c r="W113" s="753"/>
      <c r="X113" s="753"/>
      <c r="Y113" s="753"/>
      <c r="Z113" s="754"/>
      <c r="AA113" s="919">
        <v>295811</v>
      </c>
      <c r="AB113" s="920"/>
      <c r="AC113" s="920"/>
      <c r="AD113" s="920"/>
      <c r="AE113" s="921"/>
      <c r="AF113" s="922">
        <v>305332</v>
      </c>
      <c r="AG113" s="920"/>
      <c r="AH113" s="920"/>
      <c r="AI113" s="920"/>
      <c r="AJ113" s="921"/>
      <c r="AK113" s="922">
        <v>318952</v>
      </c>
      <c r="AL113" s="920"/>
      <c r="AM113" s="920"/>
      <c r="AN113" s="920"/>
      <c r="AO113" s="921"/>
      <c r="AP113" s="923">
        <v>3.1</v>
      </c>
      <c r="AQ113" s="924"/>
      <c r="AR113" s="924"/>
      <c r="AS113" s="924"/>
      <c r="AT113" s="925"/>
      <c r="AU113" s="933"/>
      <c r="AV113" s="934"/>
      <c r="AW113" s="934"/>
      <c r="AX113" s="934"/>
      <c r="AY113" s="934"/>
      <c r="AZ113" s="816" t="s">
        <v>430</v>
      </c>
      <c r="BA113" s="753"/>
      <c r="BB113" s="753"/>
      <c r="BC113" s="753"/>
      <c r="BD113" s="753"/>
      <c r="BE113" s="753"/>
      <c r="BF113" s="753"/>
      <c r="BG113" s="753"/>
      <c r="BH113" s="753"/>
      <c r="BI113" s="753"/>
      <c r="BJ113" s="753"/>
      <c r="BK113" s="753"/>
      <c r="BL113" s="753"/>
      <c r="BM113" s="753"/>
      <c r="BN113" s="753"/>
      <c r="BO113" s="753"/>
      <c r="BP113" s="754"/>
      <c r="BQ113" s="817" t="s">
        <v>121</v>
      </c>
      <c r="BR113" s="818"/>
      <c r="BS113" s="818"/>
      <c r="BT113" s="818"/>
      <c r="BU113" s="818"/>
      <c r="BV113" s="818" t="s">
        <v>121</v>
      </c>
      <c r="BW113" s="818"/>
      <c r="BX113" s="818"/>
      <c r="BY113" s="818"/>
      <c r="BZ113" s="818"/>
      <c r="CA113" s="818" t="s">
        <v>121</v>
      </c>
      <c r="CB113" s="818"/>
      <c r="CC113" s="818"/>
      <c r="CD113" s="818"/>
      <c r="CE113" s="818"/>
      <c r="CF113" s="876" t="s">
        <v>121</v>
      </c>
      <c r="CG113" s="877"/>
      <c r="CH113" s="877"/>
      <c r="CI113" s="877"/>
      <c r="CJ113" s="877"/>
      <c r="CK113" s="928"/>
      <c r="CL113" s="822"/>
      <c r="CM113" s="816" t="s">
        <v>431</v>
      </c>
      <c r="CN113" s="753"/>
      <c r="CO113" s="753"/>
      <c r="CP113" s="753"/>
      <c r="CQ113" s="753"/>
      <c r="CR113" s="753"/>
      <c r="CS113" s="753"/>
      <c r="CT113" s="753"/>
      <c r="CU113" s="753"/>
      <c r="CV113" s="753"/>
      <c r="CW113" s="753"/>
      <c r="CX113" s="753"/>
      <c r="CY113" s="753"/>
      <c r="CZ113" s="753"/>
      <c r="DA113" s="753"/>
      <c r="DB113" s="753"/>
      <c r="DC113" s="753"/>
      <c r="DD113" s="753"/>
      <c r="DE113" s="753"/>
      <c r="DF113" s="754"/>
      <c r="DG113" s="780" t="s">
        <v>121</v>
      </c>
      <c r="DH113" s="781"/>
      <c r="DI113" s="781"/>
      <c r="DJ113" s="781"/>
      <c r="DK113" s="782"/>
      <c r="DL113" s="783" t="s">
        <v>121</v>
      </c>
      <c r="DM113" s="781"/>
      <c r="DN113" s="781"/>
      <c r="DO113" s="781"/>
      <c r="DP113" s="782"/>
      <c r="DQ113" s="783" t="s">
        <v>121</v>
      </c>
      <c r="DR113" s="781"/>
      <c r="DS113" s="781"/>
      <c r="DT113" s="781"/>
      <c r="DU113" s="782"/>
      <c r="DV113" s="825" t="s">
        <v>121</v>
      </c>
      <c r="DW113" s="826"/>
      <c r="DX113" s="826"/>
      <c r="DY113" s="826"/>
      <c r="DZ113" s="827"/>
    </row>
    <row r="114" spans="1:130" s="230" customFormat="1" ht="26.25" customHeight="1">
      <c r="A114" s="915"/>
      <c r="B114" s="916"/>
      <c r="C114" s="753" t="s">
        <v>432</v>
      </c>
      <c r="D114" s="753"/>
      <c r="E114" s="753"/>
      <c r="F114" s="753"/>
      <c r="G114" s="753"/>
      <c r="H114" s="753"/>
      <c r="I114" s="753"/>
      <c r="J114" s="753"/>
      <c r="K114" s="753"/>
      <c r="L114" s="753"/>
      <c r="M114" s="753"/>
      <c r="N114" s="753"/>
      <c r="O114" s="753"/>
      <c r="P114" s="753"/>
      <c r="Q114" s="753"/>
      <c r="R114" s="753"/>
      <c r="S114" s="753"/>
      <c r="T114" s="753"/>
      <c r="U114" s="753"/>
      <c r="V114" s="753"/>
      <c r="W114" s="753"/>
      <c r="X114" s="753"/>
      <c r="Y114" s="753"/>
      <c r="Z114" s="754"/>
      <c r="AA114" s="780" t="s">
        <v>121</v>
      </c>
      <c r="AB114" s="781"/>
      <c r="AC114" s="781"/>
      <c r="AD114" s="781"/>
      <c r="AE114" s="782"/>
      <c r="AF114" s="783" t="s">
        <v>121</v>
      </c>
      <c r="AG114" s="781"/>
      <c r="AH114" s="781"/>
      <c r="AI114" s="781"/>
      <c r="AJ114" s="782"/>
      <c r="AK114" s="783" t="s">
        <v>121</v>
      </c>
      <c r="AL114" s="781"/>
      <c r="AM114" s="781"/>
      <c r="AN114" s="781"/>
      <c r="AO114" s="782"/>
      <c r="AP114" s="825" t="s">
        <v>121</v>
      </c>
      <c r="AQ114" s="826"/>
      <c r="AR114" s="826"/>
      <c r="AS114" s="826"/>
      <c r="AT114" s="827"/>
      <c r="AU114" s="933"/>
      <c r="AV114" s="934"/>
      <c r="AW114" s="934"/>
      <c r="AX114" s="934"/>
      <c r="AY114" s="934"/>
      <c r="AZ114" s="816" t="s">
        <v>433</v>
      </c>
      <c r="BA114" s="753"/>
      <c r="BB114" s="753"/>
      <c r="BC114" s="753"/>
      <c r="BD114" s="753"/>
      <c r="BE114" s="753"/>
      <c r="BF114" s="753"/>
      <c r="BG114" s="753"/>
      <c r="BH114" s="753"/>
      <c r="BI114" s="753"/>
      <c r="BJ114" s="753"/>
      <c r="BK114" s="753"/>
      <c r="BL114" s="753"/>
      <c r="BM114" s="753"/>
      <c r="BN114" s="753"/>
      <c r="BO114" s="753"/>
      <c r="BP114" s="754"/>
      <c r="BQ114" s="817">
        <v>2162427</v>
      </c>
      <c r="BR114" s="818"/>
      <c r="BS114" s="818"/>
      <c r="BT114" s="818"/>
      <c r="BU114" s="818"/>
      <c r="BV114" s="818">
        <v>2203655</v>
      </c>
      <c r="BW114" s="818"/>
      <c r="BX114" s="818"/>
      <c r="BY114" s="818"/>
      <c r="BZ114" s="818"/>
      <c r="CA114" s="818">
        <v>2195925</v>
      </c>
      <c r="CB114" s="818"/>
      <c r="CC114" s="818"/>
      <c r="CD114" s="818"/>
      <c r="CE114" s="818"/>
      <c r="CF114" s="876">
        <v>21.3</v>
      </c>
      <c r="CG114" s="877"/>
      <c r="CH114" s="877"/>
      <c r="CI114" s="877"/>
      <c r="CJ114" s="877"/>
      <c r="CK114" s="928"/>
      <c r="CL114" s="822"/>
      <c r="CM114" s="816" t="s">
        <v>434</v>
      </c>
      <c r="CN114" s="753"/>
      <c r="CO114" s="753"/>
      <c r="CP114" s="753"/>
      <c r="CQ114" s="753"/>
      <c r="CR114" s="753"/>
      <c r="CS114" s="753"/>
      <c r="CT114" s="753"/>
      <c r="CU114" s="753"/>
      <c r="CV114" s="753"/>
      <c r="CW114" s="753"/>
      <c r="CX114" s="753"/>
      <c r="CY114" s="753"/>
      <c r="CZ114" s="753"/>
      <c r="DA114" s="753"/>
      <c r="DB114" s="753"/>
      <c r="DC114" s="753"/>
      <c r="DD114" s="753"/>
      <c r="DE114" s="753"/>
      <c r="DF114" s="754"/>
      <c r="DG114" s="780" t="s">
        <v>121</v>
      </c>
      <c r="DH114" s="781"/>
      <c r="DI114" s="781"/>
      <c r="DJ114" s="781"/>
      <c r="DK114" s="782"/>
      <c r="DL114" s="783" t="s">
        <v>121</v>
      </c>
      <c r="DM114" s="781"/>
      <c r="DN114" s="781"/>
      <c r="DO114" s="781"/>
      <c r="DP114" s="782"/>
      <c r="DQ114" s="783" t="s">
        <v>121</v>
      </c>
      <c r="DR114" s="781"/>
      <c r="DS114" s="781"/>
      <c r="DT114" s="781"/>
      <c r="DU114" s="782"/>
      <c r="DV114" s="825" t="s">
        <v>121</v>
      </c>
      <c r="DW114" s="826"/>
      <c r="DX114" s="826"/>
      <c r="DY114" s="826"/>
      <c r="DZ114" s="827"/>
    </row>
    <row r="115" spans="1:130" s="230" customFormat="1" ht="26.25" customHeight="1">
      <c r="A115" s="915"/>
      <c r="B115" s="916"/>
      <c r="C115" s="753" t="s">
        <v>435</v>
      </c>
      <c r="D115" s="753"/>
      <c r="E115" s="753"/>
      <c r="F115" s="753"/>
      <c r="G115" s="753"/>
      <c r="H115" s="753"/>
      <c r="I115" s="753"/>
      <c r="J115" s="753"/>
      <c r="K115" s="753"/>
      <c r="L115" s="753"/>
      <c r="M115" s="753"/>
      <c r="N115" s="753"/>
      <c r="O115" s="753"/>
      <c r="P115" s="753"/>
      <c r="Q115" s="753"/>
      <c r="R115" s="753"/>
      <c r="S115" s="753"/>
      <c r="T115" s="753"/>
      <c r="U115" s="753"/>
      <c r="V115" s="753"/>
      <c r="W115" s="753"/>
      <c r="X115" s="753"/>
      <c r="Y115" s="753"/>
      <c r="Z115" s="754"/>
      <c r="AA115" s="919">
        <v>282</v>
      </c>
      <c r="AB115" s="920"/>
      <c r="AC115" s="920"/>
      <c r="AD115" s="920"/>
      <c r="AE115" s="921"/>
      <c r="AF115" s="922" t="s">
        <v>121</v>
      </c>
      <c r="AG115" s="920"/>
      <c r="AH115" s="920"/>
      <c r="AI115" s="920"/>
      <c r="AJ115" s="921"/>
      <c r="AK115" s="922" t="s">
        <v>121</v>
      </c>
      <c r="AL115" s="920"/>
      <c r="AM115" s="920"/>
      <c r="AN115" s="920"/>
      <c r="AO115" s="921"/>
      <c r="AP115" s="923" t="s">
        <v>121</v>
      </c>
      <c r="AQ115" s="924"/>
      <c r="AR115" s="924"/>
      <c r="AS115" s="924"/>
      <c r="AT115" s="925"/>
      <c r="AU115" s="933"/>
      <c r="AV115" s="934"/>
      <c r="AW115" s="934"/>
      <c r="AX115" s="934"/>
      <c r="AY115" s="934"/>
      <c r="AZ115" s="816" t="s">
        <v>436</v>
      </c>
      <c r="BA115" s="753"/>
      <c r="BB115" s="753"/>
      <c r="BC115" s="753"/>
      <c r="BD115" s="753"/>
      <c r="BE115" s="753"/>
      <c r="BF115" s="753"/>
      <c r="BG115" s="753"/>
      <c r="BH115" s="753"/>
      <c r="BI115" s="753"/>
      <c r="BJ115" s="753"/>
      <c r="BK115" s="753"/>
      <c r="BL115" s="753"/>
      <c r="BM115" s="753"/>
      <c r="BN115" s="753"/>
      <c r="BO115" s="753"/>
      <c r="BP115" s="754"/>
      <c r="BQ115" s="817" t="s">
        <v>121</v>
      </c>
      <c r="BR115" s="818"/>
      <c r="BS115" s="818"/>
      <c r="BT115" s="818"/>
      <c r="BU115" s="818"/>
      <c r="BV115" s="818" t="s">
        <v>121</v>
      </c>
      <c r="BW115" s="818"/>
      <c r="BX115" s="818"/>
      <c r="BY115" s="818"/>
      <c r="BZ115" s="818"/>
      <c r="CA115" s="818" t="s">
        <v>121</v>
      </c>
      <c r="CB115" s="818"/>
      <c r="CC115" s="818"/>
      <c r="CD115" s="818"/>
      <c r="CE115" s="818"/>
      <c r="CF115" s="876" t="s">
        <v>121</v>
      </c>
      <c r="CG115" s="877"/>
      <c r="CH115" s="877"/>
      <c r="CI115" s="877"/>
      <c r="CJ115" s="877"/>
      <c r="CK115" s="928"/>
      <c r="CL115" s="822"/>
      <c r="CM115" s="816" t="s">
        <v>437</v>
      </c>
      <c r="CN115" s="753"/>
      <c r="CO115" s="753"/>
      <c r="CP115" s="753"/>
      <c r="CQ115" s="753"/>
      <c r="CR115" s="753"/>
      <c r="CS115" s="753"/>
      <c r="CT115" s="753"/>
      <c r="CU115" s="753"/>
      <c r="CV115" s="753"/>
      <c r="CW115" s="753"/>
      <c r="CX115" s="753"/>
      <c r="CY115" s="753"/>
      <c r="CZ115" s="753"/>
      <c r="DA115" s="753"/>
      <c r="DB115" s="753"/>
      <c r="DC115" s="753"/>
      <c r="DD115" s="753"/>
      <c r="DE115" s="753"/>
      <c r="DF115" s="754"/>
      <c r="DG115" s="780" t="s">
        <v>121</v>
      </c>
      <c r="DH115" s="781"/>
      <c r="DI115" s="781"/>
      <c r="DJ115" s="781"/>
      <c r="DK115" s="782"/>
      <c r="DL115" s="783" t="s">
        <v>121</v>
      </c>
      <c r="DM115" s="781"/>
      <c r="DN115" s="781"/>
      <c r="DO115" s="781"/>
      <c r="DP115" s="782"/>
      <c r="DQ115" s="783" t="s">
        <v>121</v>
      </c>
      <c r="DR115" s="781"/>
      <c r="DS115" s="781"/>
      <c r="DT115" s="781"/>
      <c r="DU115" s="782"/>
      <c r="DV115" s="825" t="s">
        <v>121</v>
      </c>
      <c r="DW115" s="826"/>
      <c r="DX115" s="826"/>
      <c r="DY115" s="826"/>
      <c r="DZ115" s="827"/>
    </row>
    <row r="116" spans="1:130" s="230" customFormat="1" ht="26.25" customHeight="1">
      <c r="A116" s="917"/>
      <c r="B116" s="918"/>
      <c r="C116" s="840" t="s">
        <v>438</v>
      </c>
      <c r="D116" s="840"/>
      <c r="E116" s="840"/>
      <c r="F116" s="840"/>
      <c r="G116" s="840"/>
      <c r="H116" s="840"/>
      <c r="I116" s="840"/>
      <c r="J116" s="840"/>
      <c r="K116" s="840"/>
      <c r="L116" s="840"/>
      <c r="M116" s="840"/>
      <c r="N116" s="840"/>
      <c r="O116" s="840"/>
      <c r="P116" s="840"/>
      <c r="Q116" s="840"/>
      <c r="R116" s="840"/>
      <c r="S116" s="840"/>
      <c r="T116" s="840"/>
      <c r="U116" s="840"/>
      <c r="V116" s="840"/>
      <c r="W116" s="840"/>
      <c r="X116" s="840"/>
      <c r="Y116" s="840"/>
      <c r="Z116" s="841"/>
      <c r="AA116" s="780">
        <v>10</v>
      </c>
      <c r="AB116" s="781"/>
      <c r="AC116" s="781"/>
      <c r="AD116" s="781"/>
      <c r="AE116" s="782"/>
      <c r="AF116" s="783">
        <v>14</v>
      </c>
      <c r="AG116" s="781"/>
      <c r="AH116" s="781"/>
      <c r="AI116" s="781"/>
      <c r="AJ116" s="782"/>
      <c r="AK116" s="783">
        <v>20</v>
      </c>
      <c r="AL116" s="781"/>
      <c r="AM116" s="781"/>
      <c r="AN116" s="781"/>
      <c r="AO116" s="782"/>
      <c r="AP116" s="825">
        <v>0</v>
      </c>
      <c r="AQ116" s="826"/>
      <c r="AR116" s="826"/>
      <c r="AS116" s="826"/>
      <c r="AT116" s="827"/>
      <c r="AU116" s="933"/>
      <c r="AV116" s="934"/>
      <c r="AW116" s="934"/>
      <c r="AX116" s="934"/>
      <c r="AY116" s="934"/>
      <c r="AZ116" s="910" t="s">
        <v>439</v>
      </c>
      <c r="BA116" s="911"/>
      <c r="BB116" s="911"/>
      <c r="BC116" s="911"/>
      <c r="BD116" s="911"/>
      <c r="BE116" s="911"/>
      <c r="BF116" s="911"/>
      <c r="BG116" s="911"/>
      <c r="BH116" s="911"/>
      <c r="BI116" s="911"/>
      <c r="BJ116" s="911"/>
      <c r="BK116" s="911"/>
      <c r="BL116" s="911"/>
      <c r="BM116" s="911"/>
      <c r="BN116" s="911"/>
      <c r="BO116" s="911"/>
      <c r="BP116" s="912"/>
      <c r="BQ116" s="817" t="s">
        <v>121</v>
      </c>
      <c r="BR116" s="818"/>
      <c r="BS116" s="818"/>
      <c r="BT116" s="818"/>
      <c r="BU116" s="818"/>
      <c r="BV116" s="818" t="s">
        <v>121</v>
      </c>
      <c r="BW116" s="818"/>
      <c r="BX116" s="818"/>
      <c r="BY116" s="818"/>
      <c r="BZ116" s="818"/>
      <c r="CA116" s="818" t="s">
        <v>121</v>
      </c>
      <c r="CB116" s="818"/>
      <c r="CC116" s="818"/>
      <c r="CD116" s="818"/>
      <c r="CE116" s="818"/>
      <c r="CF116" s="876" t="s">
        <v>121</v>
      </c>
      <c r="CG116" s="877"/>
      <c r="CH116" s="877"/>
      <c r="CI116" s="877"/>
      <c r="CJ116" s="877"/>
      <c r="CK116" s="928"/>
      <c r="CL116" s="822"/>
      <c r="CM116" s="816" t="s">
        <v>440</v>
      </c>
      <c r="CN116" s="753"/>
      <c r="CO116" s="753"/>
      <c r="CP116" s="753"/>
      <c r="CQ116" s="753"/>
      <c r="CR116" s="753"/>
      <c r="CS116" s="753"/>
      <c r="CT116" s="753"/>
      <c r="CU116" s="753"/>
      <c r="CV116" s="753"/>
      <c r="CW116" s="753"/>
      <c r="CX116" s="753"/>
      <c r="CY116" s="753"/>
      <c r="CZ116" s="753"/>
      <c r="DA116" s="753"/>
      <c r="DB116" s="753"/>
      <c r="DC116" s="753"/>
      <c r="DD116" s="753"/>
      <c r="DE116" s="753"/>
      <c r="DF116" s="754"/>
      <c r="DG116" s="780" t="s">
        <v>121</v>
      </c>
      <c r="DH116" s="781"/>
      <c r="DI116" s="781"/>
      <c r="DJ116" s="781"/>
      <c r="DK116" s="782"/>
      <c r="DL116" s="783" t="s">
        <v>121</v>
      </c>
      <c r="DM116" s="781"/>
      <c r="DN116" s="781"/>
      <c r="DO116" s="781"/>
      <c r="DP116" s="782"/>
      <c r="DQ116" s="783" t="s">
        <v>121</v>
      </c>
      <c r="DR116" s="781"/>
      <c r="DS116" s="781"/>
      <c r="DT116" s="781"/>
      <c r="DU116" s="782"/>
      <c r="DV116" s="825" t="s">
        <v>121</v>
      </c>
      <c r="DW116" s="826"/>
      <c r="DX116" s="826"/>
      <c r="DY116" s="826"/>
      <c r="DZ116" s="827"/>
    </row>
    <row r="117" spans="1:130" s="230" customFormat="1" ht="26.25" customHeight="1">
      <c r="A117" s="896" t="s">
        <v>178</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878" t="s">
        <v>441</v>
      </c>
      <c r="Z117" s="898"/>
      <c r="AA117" s="903">
        <v>1486353</v>
      </c>
      <c r="AB117" s="904"/>
      <c r="AC117" s="904"/>
      <c r="AD117" s="904"/>
      <c r="AE117" s="905"/>
      <c r="AF117" s="906">
        <v>1532600</v>
      </c>
      <c r="AG117" s="904"/>
      <c r="AH117" s="904"/>
      <c r="AI117" s="904"/>
      <c r="AJ117" s="905"/>
      <c r="AK117" s="906">
        <v>1563451</v>
      </c>
      <c r="AL117" s="904"/>
      <c r="AM117" s="904"/>
      <c r="AN117" s="904"/>
      <c r="AO117" s="905"/>
      <c r="AP117" s="907"/>
      <c r="AQ117" s="908"/>
      <c r="AR117" s="908"/>
      <c r="AS117" s="908"/>
      <c r="AT117" s="909"/>
      <c r="AU117" s="933"/>
      <c r="AV117" s="934"/>
      <c r="AW117" s="934"/>
      <c r="AX117" s="934"/>
      <c r="AY117" s="934"/>
      <c r="AZ117" s="864" t="s">
        <v>442</v>
      </c>
      <c r="BA117" s="865"/>
      <c r="BB117" s="865"/>
      <c r="BC117" s="865"/>
      <c r="BD117" s="865"/>
      <c r="BE117" s="865"/>
      <c r="BF117" s="865"/>
      <c r="BG117" s="865"/>
      <c r="BH117" s="865"/>
      <c r="BI117" s="865"/>
      <c r="BJ117" s="865"/>
      <c r="BK117" s="865"/>
      <c r="BL117" s="865"/>
      <c r="BM117" s="865"/>
      <c r="BN117" s="865"/>
      <c r="BO117" s="865"/>
      <c r="BP117" s="866"/>
      <c r="BQ117" s="817" t="s">
        <v>121</v>
      </c>
      <c r="BR117" s="818"/>
      <c r="BS117" s="818"/>
      <c r="BT117" s="818"/>
      <c r="BU117" s="818"/>
      <c r="BV117" s="818" t="s">
        <v>121</v>
      </c>
      <c r="BW117" s="818"/>
      <c r="BX117" s="818"/>
      <c r="BY117" s="818"/>
      <c r="BZ117" s="818"/>
      <c r="CA117" s="818" t="s">
        <v>121</v>
      </c>
      <c r="CB117" s="818"/>
      <c r="CC117" s="818"/>
      <c r="CD117" s="818"/>
      <c r="CE117" s="818"/>
      <c r="CF117" s="876" t="s">
        <v>121</v>
      </c>
      <c r="CG117" s="877"/>
      <c r="CH117" s="877"/>
      <c r="CI117" s="877"/>
      <c r="CJ117" s="877"/>
      <c r="CK117" s="928"/>
      <c r="CL117" s="822"/>
      <c r="CM117" s="816" t="s">
        <v>443</v>
      </c>
      <c r="CN117" s="753"/>
      <c r="CO117" s="753"/>
      <c r="CP117" s="753"/>
      <c r="CQ117" s="753"/>
      <c r="CR117" s="753"/>
      <c r="CS117" s="753"/>
      <c r="CT117" s="753"/>
      <c r="CU117" s="753"/>
      <c r="CV117" s="753"/>
      <c r="CW117" s="753"/>
      <c r="CX117" s="753"/>
      <c r="CY117" s="753"/>
      <c r="CZ117" s="753"/>
      <c r="DA117" s="753"/>
      <c r="DB117" s="753"/>
      <c r="DC117" s="753"/>
      <c r="DD117" s="753"/>
      <c r="DE117" s="753"/>
      <c r="DF117" s="754"/>
      <c r="DG117" s="780" t="s">
        <v>121</v>
      </c>
      <c r="DH117" s="781"/>
      <c r="DI117" s="781"/>
      <c r="DJ117" s="781"/>
      <c r="DK117" s="782"/>
      <c r="DL117" s="783" t="s">
        <v>121</v>
      </c>
      <c r="DM117" s="781"/>
      <c r="DN117" s="781"/>
      <c r="DO117" s="781"/>
      <c r="DP117" s="782"/>
      <c r="DQ117" s="783" t="s">
        <v>121</v>
      </c>
      <c r="DR117" s="781"/>
      <c r="DS117" s="781"/>
      <c r="DT117" s="781"/>
      <c r="DU117" s="782"/>
      <c r="DV117" s="825" t="s">
        <v>121</v>
      </c>
      <c r="DW117" s="826"/>
      <c r="DX117" s="826"/>
      <c r="DY117" s="826"/>
      <c r="DZ117" s="827"/>
    </row>
    <row r="118" spans="1:130" s="230" customFormat="1" ht="26.25" customHeight="1">
      <c r="A118" s="896" t="s">
        <v>417</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9" t="s">
        <v>414</v>
      </c>
      <c r="AB118" s="897"/>
      <c r="AC118" s="897"/>
      <c r="AD118" s="897"/>
      <c r="AE118" s="898"/>
      <c r="AF118" s="899" t="s">
        <v>415</v>
      </c>
      <c r="AG118" s="897"/>
      <c r="AH118" s="897"/>
      <c r="AI118" s="897"/>
      <c r="AJ118" s="898"/>
      <c r="AK118" s="899" t="s">
        <v>295</v>
      </c>
      <c r="AL118" s="897"/>
      <c r="AM118" s="897"/>
      <c r="AN118" s="897"/>
      <c r="AO118" s="898"/>
      <c r="AP118" s="900" t="s">
        <v>416</v>
      </c>
      <c r="AQ118" s="901"/>
      <c r="AR118" s="901"/>
      <c r="AS118" s="901"/>
      <c r="AT118" s="902"/>
      <c r="AU118" s="933"/>
      <c r="AV118" s="934"/>
      <c r="AW118" s="934"/>
      <c r="AX118" s="934"/>
      <c r="AY118" s="934"/>
      <c r="AZ118" s="839" t="s">
        <v>444</v>
      </c>
      <c r="BA118" s="840"/>
      <c r="BB118" s="840"/>
      <c r="BC118" s="840"/>
      <c r="BD118" s="840"/>
      <c r="BE118" s="840"/>
      <c r="BF118" s="840"/>
      <c r="BG118" s="840"/>
      <c r="BH118" s="840"/>
      <c r="BI118" s="840"/>
      <c r="BJ118" s="840"/>
      <c r="BK118" s="840"/>
      <c r="BL118" s="840"/>
      <c r="BM118" s="840"/>
      <c r="BN118" s="840"/>
      <c r="BO118" s="840"/>
      <c r="BP118" s="841"/>
      <c r="BQ118" s="880" t="s">
        <v>121</v>
      </c>
      <c r="BR118" s="846"/>
      <c r="BS118" s="846"/>
      <c r="BT118" s="846"/>
      <c r="BU118" s="846"/>
      <c r="BV118" s="846" t="s">
        <v>121</v>
      </c>
      <c r="BW118" s="846"/>
      <c r="BX118" s="846"/>
      <c r="BY118" s="846"/>
      <c r="BZ118" s="846"/>
      <c r="CA118" s="846" t="s">
        <v>121</v>
      </c>
      <c r="CB118" s="846"/>
      <c r="CC118" s="846"/>
      <c r="CD118" s="846"/>
      <c r="CE118" s="846"/>
      <c r="CF118" s="876" t="s">
        <v>121</v>
      </c>
      <c r="CG118" s="877"/>
      <c r="CH118" s="877"/>
      <c r="CI118" s="877"/>
      <c r="CJ118" s="877"/>
      <c r="CK118" s="928"/>
      <c r="CL118" s="822"/>
      <c r="CM118" s="816" t="s">
        <v>445</v>
      </c>
      <c r="CN118" s="753"/>
      <c r="CO118" s="753"/>
      <c r="CP118" s="753"/>
      <c r="CQ118" s="753"/>
      <c r="CR118" s="753"/>
      <c r="CS118" s="753"/>
      <c r="CT118" s="753"/>
      <c r="CU118" s="753"/>
      <c r="CV118" s="753"/>
      <c r="CW118" s="753"/>
      <c r="CX118" s="753"/>
      <c r="CY118" s="753"/>
      <c r="CZ118" s="753"/>
      <c r="DA118" s="753"/>
      <c r="DB118" s="753"/>
      <c r="DC118" s="753"/>
      <c r="DD118" s="753"/>
      <c r="DE118" s="753"/>
      <c r="DF118" s="754"/>
      <c r="DG118" s="780" t="s">
        <v>121</v>
      </c>
      <c r="DH118" s="781"/>
      <c r="DI118" s="781"/>
      <c r="DJ118" s="781"/>
      <c r="DK118" s="782"/>
      <c r="DL118" s="783" t="s">
        <v>121</v>
      </c>
      <c r="DM118" s="781"/>
      <c r="DN118" s="781"/>
      <c r="DO118" s="781"/>
      <c r="DP118" s="782"/>
      <c r="DQ118" s="783" t="s">
        <v>121</v>
      </c>
      <c r="DR118" s="781"/>
      <c r="DS118" s="781"/>
      <c r="DT118" s="781"/>
      <c r="DU118" s="782"/>
      <c r="DV118" s="825" t="s">
        <v>121</v>
      </c>
      <c r="DW118" s="826"/>
      <c r="DX118" s="826"/>
      <c r="DY118" s="826"/>
      <c r="DZ118" s="827"/>
    </row>
    <row r="119" spans="1:130" s="230" customFormat="1" ht="26.25" customHeight="1">
      <c r="A119" s="819" t="s">
        <v>420</v>
      </c>
      <c r="B119" s="820"/>
      <c r="C119" s="861" t="s">
        <v>421</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89" t="s">
        <v>121</v>
      </c>
      <c r="AB119" s="890"/>
      <c r="AC119" s="890"/>
      <c r="AD119" s="890"/>
      <c r="AE119" s="891"/>
      <c r="AF119" s="892" t="s">
        <v>121</v>
      </c>
      <c r="AG119" s="890"/>
      <c r="AH119" s="890"/>
      <c r="AI119" s="890"/>
      <c r="AJ119" s="891"/>
      <c r="AK119" s="892" t="s">
        <v>121</v>
      </c>
      <c r="AL119" s="890"/>
      <c r="AM119" s="890"/>
      <c r="AN119" s="890"/>
      <c r="AO119" s="891"/>
      <c r="AP119" s="893" t="s">
        <v>121</v>
      </c>
      <c r="AQ119" s="894"/>
      <c r="AR119" s="894"/>
      <c r="AS119" s="894"/>
      <c r="AT119" s="895"/>
      <c r="AU119" s="935"/>
      <c r="AV119" s="936"/>
      <c r="AW119" s="936"/>
      <c r="AX119" s="936"/>
      <c r="AY119" s="936"/>
      <c r="AZ119" s="250" t="s">
        <v>178</v>
      </c>
      <c r="BA119" s="250"/>
      <c r="BB119" s="250"/>
      <c r="BC119" s="250"/>
      <c r="BD119" s="250"/>
      <c r="BE119" s="250"/>
      <c r="BF119" s="250"/>
      <c r="BG119" s="250"/>
      <c r="BH119" s="250"/>
      <c r="BI119" s="250"/>
      <c r="BJ119" s="250"/>
      <c r="BK119" s="250"/>
      <c r="BL119" s="250"/>
      <c r="BM119" s="250"/>
      <c r="BN119" s="250"/>
      <c r="BO119" s="878" t="s">
        <v>446</v>
      </c>
      <c r="BP119" s="879"/>
      <c r="BQ119" s="880">
        <v>15098404</v>
      </c>
      <c r="BR119" s="846"/>
      <c r="BS119" s="846"/>
      <c r="BT119" s="846"/>
      <c r="BU119" s="846"/>
      <c r="BV119" s="846">
        <v>14722704</v>
      </c>
      <c r="BW119" s="846"/>
      <c r="BX119" s="846"/>
      <c r="BY119" s="846"/>
      <c r="BZ119" s="846"/>
      <c r="CA119" s="846">
        <v>15251370</v>
      </c>
      <c r="CB119" s="846"/>
      <c r="CC119" s="846"/>
      <c r="CD119" s="846"/>
      <c r="CE119" s="846"/>
      <c r="CF119" s="749"/>
      <c r="CG119" s="750"/>
      <c r="CH119" s="750"/>
      <c r="CI119" s="750"/>
      <c r="CJ119" s="835"/>
      <c r="CK119" s="929"/>
      <c r="CL119" s="824"/>
      <c r="CM119" s="839" t="s">
        <v>447</v>
      </c>
      <c r="CN119" s="840"/>
      <c r="CO119" s="840"/>
      <c r="CP119" s="840"/>
      <c r="CQ119" s="840"/>
      <c r="CR119" s="840"/>
      <c r="CS119" s="840"/>
      <c r="CT119" s="840"/>
      <c r="CU119" s="840"/>
      <c r="CV119" s="840"/>
      <c r="CW119" s="840"/>
      <c r="CX119" s="840"/>
      <c r="CY119" s="840"/>
      <c r="CZ119" s="840"/>
      <c r="DA119" s="840"/>
      <c r="DB119" s="840"/>
      <c r="DC119" s="840"/>
      <c r="DD119" s="840"/>
      <c r="DE119" s="840"/>
      <c r="DF119" s="841"/>
      <c r="DG119" s="764" t="s">
        <v>121</v>
      </c>
      <c r="DH119" s="765"/>
      <c r="DI119" s="765"/>
      <c r="DJ119" s="765"/>
      <c r="DK119" s="766"/>
      <c r="DL119" s="767" t="s">
        <v>121</v>
      </c>
      <c r="DM119" s="765"/>
      <c r="DN119" s="765"/>
      <c r="DO119" s="765"/>
      <c r="DP119" s="766"/>
      <c r="DQ119" s="767" t="s">
        <v>121</v>
      </c>
      <c r="DR119" s="765"/>
      <c r="DS119" s="765"/>
      <c r="DT119" s="765"/>
      <c r="DU119" s="766"/>
      <c r="DV119" s="849" t="s">
        <v>121</v>
      </c>
      <c r="DW119" s="850"/>
      <c r="DX119" s="850"/>
      <c r="DY119" s="850"/>
      <c r="DZ119" s="851"/>
    </row>
    <row r="120" spans="1:130" s="230" customFormat="1" ht="26.25" customHeight="1">
      <c r="A120" s="821"/>
      <c r="B120" s="822"/>
      <c r="C120" s="816" t="s">
        <v>424</v>
      </c>
      <c r="D120" s="753"/>
      <c r="E120" s="753"/>
      <c r="F120" s="753"/>
      <c r="G120" s="753"/>
      <c r="H120" s="753"/>
      <c r="I120" s="753"/>
      <c r="J120" s="753"/>
      <c r="K120" s="753"/>
      <c r="L120" s="753"/>
      <c r="M120" s="753"/>
      <c r="N120" s="753"/>
      <c r="O120" s="753"/>
      <c r="P120" s="753"/>
      <c r="Q120" s="753"/>
      <c r="R120" s="753"/>
      <c r="S120" s="753"/>
      <c r="T120" s="753"/>
      <c r="U120" s="753"/>
      <c r="V120" s="753"/>
      <c r="W120" s="753"/>
      <c r="X120" s="753"/>
      <c r="Y120" s="753"/>
      <c r="Z120" s="754"/>
      <c r="AA120" s="780" t="s">
        <v>121</v>
      </c>
      <c r="AB120" s="781"/>
      <c r="AC120" s="781"/>
      <c r="AD120" s="781"/>
      <c r="AE120" s="782"/>
      <c r="AF120" s="783" t="s">
        <v>121</v>
      </c>
      <c r="AG120" s="781"/>
      <c r="AH120" s="781"/>
      <c r="AI120" s="781"/>
      <c r="AJ120" s="782"/>
      <c r="AK120" s="783" t="s">
        <v>121</v>
      </c>
      <c r="AL120" s="781"/>
      <c r="AM120" s="781"/>
      <c r="AN120" s="781"/>
      <c r="AO120" s="782"/>
      <c r="AP120" s="825" t="s">
        <v>121</v>
      </c>
      <c r="AQ120" s="826"/>
      <c r="AR120" s="826"/>
      <c r="AS120" s="826"/>
      <c r="AT120" s="827"/>
      <c r="AU120" s="881" t="s">
        <v>448</v>
      </c>
      <c r="AV120" s="882"/>
      <c r="AW120" s="882"/>
      <c r="AX120" s="882"/>
      <c r="AY120" s="883"/>
      <c r="AZ120" s="861" t="s">
        <v>449</v>
      </c>
      <c r="BA120" s="809"/>
      <c r="BB120" s="809"/>
      <c r="BC120" s="809"/>
      <c r="BD120" s="809"/>
      <c r="BE120" s="809"/>
      <c r="BF120" s="809"/>
      <c r="BG120" s="809"/>
      <c r="BH120" s="809"/>
      <c r="BI120" s="809"/>
      <c r="BJ120" s="809"/>
      <c r="BK120" s="809"/>
      <c r="BL120" s="809"/>
      <c r="BM120" s="809"/>
      <c r="BN120" s="809"/>
      <c r="BO120" s="809"/>
      <c r="BP120" s="810"/>
      <c r="BQ120" s="862">
        <v>7136863</v>
      </c>
      <c r="BR120" s="843"/>
      <c r="BS120" s="843"/>
      <c r="BT120" s="843"/>
      <c r="BU120" s="843"/>
      <c r="BV120" s="843">
        <v>8037138</v>
      </c>
      <c r="BW120" s="843"/>
      <c r="BX120" s="843"/>
      <c r="BY120" s="843"/>
      <c r="BZ120" s="843"/>
      <c r="CA120" s="843">
        <v>8603749</v>
      </c>
      <c r="CB120" s="843"/>
      <c r="CC120" s="843"/>
      <c r="CD120" s="843"/>
      <c r="CE120" s="843"/>
      <c r="CF120" s="867">
        <v>83.4</v>
      </c>
      <c r="CG120" s="868"/>
      <c r="CH120" s="868"/>
      <c r="CI120" s="868"/>
      <c r="CJ120" s="868"/>
      <c r="CK120" s="869" t="s">
        <v>450</v>
      </c>
      <c r="CL120" s="853"/>
      <c r="CM120" s="853"/>
      <c r="CN120" s="853"/>
      <c r="CO120" s="854"/>
      <c r="CP120" s="873" t="s">
        <v>397</v>
      </c>
      <c r="CQ120" s="874"/>
      <c r="CR120" s="874"/>
      <c r="CS120" s="874"/>
      <c r="CT120" s="874"/>
      <c r="CU120" s="874"/>
      <c r="CV120" s="874"/>
      <c r="CW120" s="874"/>
      <c r="CX120" s="874"/>
      <c r="CY120" s="874"/>
      <c r="CZ120" s="874"/>
      <c r="DA120" s="874"/>
      <c r="DB120" s="874"/>
      <c r="DC120" s="874"/>
      <c r="DD120" s="874"/>
      <c r="DE120" s="874"/>
      <c r="DF120" s="875"/>
      <c r="DG120" s="862">
        <v>4179031</v>
      </c>
      <c r="DH120" s="843"/>
      <c r="DI120" s="843"/>
      <c r="DJ120" s="843"/>
      <c r="DK120" s="843"/>
      <c r="DL120" s="843">
        <v>4384892</v>
      </c>
      <c r="DM120" s="843"/>
      <c r="DN120" s="843"/>
      <c r="DO120" s="843"/>
      <c r="DP120" s="843"/>
      <c r="DQ120" s="843">
        <v>4868809</v>
      </c>
      <c r="DR120" s="843"/>
      <c r="DS120" s="843"/>
      <c r="DT120" s="843"/>
      <c r="DU120" s="843"/>
      <c r="DV120" s="844">
        <v>47.2</v>
      </c>
      <c r="DW120" s="844"/>
      <c r="DX120" s="844"/>
      <c r="DY120" s="844"/>
      <c r="DZ120" s="845"/>
    </row>
    <row r="121" spans="1:130" s="230" customFormat="1" ht="26.25" customHeight="1">
      <c r="A121" s="821"/>
      <c r="B121" s="822"/>
      <c r="C121" s="864" t="s">
        <v>451</v>
      </c>
      <c r="D121" s="865"/>
      <c r="E121" s="865"/>
      <c r="F121" s="865"/>
      <c r="G121" s="865"/>
      <c r="H121" s="865"/>
      <c r="I121" s="865"/>
      <c r="J121" s="865"/>
      <c r="K121" s="865"/>
      <c r="L121" s="865"/>
      <c r="M121" s="865"/>
      <c r="N121" s="865"/>
      <c r="O121" s="865"/>
      <c r="P121" s="865"/>
      <c r="Q121" s="865"/>
      <c r="R121" s="865"/>
      <c r="S121" s="865"/>
      <c r="T121" s="865"/>
      <c r="U121" s="865"/>
      <c r="V121" s="865"/>
      <c r="W121" s="865"/>
      <c r="X121" s="865"/>
      <c r="Y121" s="865"/>
      <c r="Z121" s="866"/>
      <c r="AA121" s="780" t="s">
        <v>121</v>
      </c>
      <c r="AB121" s="781"/>
      <c r="AC121" s="781"/>
      <c r="AD121" s="781"/>
      <c r="AE121" s="782"/>
      <c r="AF121" s="783" t="s">
        <v>121</v>
      </c>
      <c r="AG121" s="781"/>
      <c r="AH121" s="781"/>
      <c r="AI121" s="781"/>
      <c r="AJ121" s="782"/>
      <c r="AK121" s="783" t="s">
        <v>121</v>
      </c>
      <c r="AL121" s="781"/>
      <c r="AM121" s="781"/>
      <c r="AN121" s="781"/>
      <c r="AO121" s="782"/>
      <c r="AP121" s="825" t="s">
        <v>121</v>
      </c>
      <c r="AQ121" s="826"/>
      <c r="AR121" s="826"/>
      <c r="AS121" s="826"/>
      <c r="AT121" s="827"/>
      <c r="AU121" s="884"/>
      <c r="AV121" s="885"/>
      <c r="AW121" s="885"/>
      <c r="AX121" s="885"/>
      <c r="AY121" s="886"/>
      <c r="AZ121" s="816" t="s">
        <v>452</v>
      </c>
      <c r="BA121" s="753"/>
      <c r="BB121" s="753"/>
      <c r="BC121" s="753"/>
      <c r="BD121" s="753"/>
      <c r="BE121" s="753"/>
      <c r="BF121" s="753"/>
      <c r="BG121" s="753"/>
      <c r="BH121" s="753"/>
      <c r="BI121" s="753"/>
      <c r="BJ121" s="753"/>
      <c r="BK121" s="753"/>
      <c r="BL121" s="753"/>
      <c r="BM121" s="753"/>
      <c r="BN121" s="753"/>
      <c r="BO121" s="753"/>
      <c r="BP121" s="754"/>
      <c r="BQ121" s="817">
        <v>214011</v>
      </c>
      <c r="BR121" s="818"/>
      <c r="BS121" s="818"/>
      <c r="BT121" s="818"/>
      <c r="BU121" s="818"/>
      <c r="BV121" s="818">
        <v>136350</v>
      </c>
      <c r="BW121" s="818"/>
      <c r="BX121" s="818"/>
      <c r="BY121" s="818"/>
      <c r="BZ121" s="818"/>
      <c r="CA121" s="818">
        <v>114285</v>
      </c>
      <c r="CB121" s="818"/>
      <c r="CC121" s="818"/>
      <c r="CD121" s="818"/>
      <c r="CE121" s="818"/>
      <c r="CF121" s="876">
        <v>1.1000000000000001</v>
      </c>
      <c r="CG121" s="877"/>
      <c r="CH121" s="877"/>
      <c r="CI121" s="877"/>
      <c r="CJ121" s="877"/>
      <c r="CK121" s="870"/>
      <c r="CL121" s="856"/>
      <c r="CM121" s="856"/>
      <c r="CN121" s="856"/>
      <c r="CO121" s="857"/>
      <c r="CP121" s="836" t="s">
        <v>395</v>
      </c>
      <c r="CQ121" s="837"/>
      <c r="CR121" s="837"/>
      <c r="CS121" s="837"/>
      <c r="CT121" s="837"/>
      <c r="CU121" s="837"/>
      <c r="CV121" s="837"/>
      <c r="CW121" s="837"/>
      <c r="CX121" s="837"/>
      <c r="CY121" s="837"/>
      <c r="CZ121" s="837"/>
      <c r="DA121" s="837"/>
      <c r="DB121" s="837"/>
      <c r="DC121" s="837"/>
      <c r="DD121" s="837"/>
      <c r="DE121" s="837"/>
      <c r="DF121" s="838"/>
      <c r="DG121" s="817">
        <v>18904</v>
      </c>
      <c r="DH121" s="818"/>
      <c r="DI121" s="818"/>
      <c r="DJ121" s="818"/>
      <c r="DK121" s="818"/>
      <c r="DL121" s="818">
        <v>64102</v>
      </c>
      <c r="DM121" s="818"/>
      <c r="DN121" s="818"/>
      <c r="DO121" s="818"/>
      <c r="DP121" s="818"/>
      <c r="DQ121" s="818">
        <v>74233</v>
      </c>
      <c r="DR121" s="818"/>
      <c r="DS121" s="818"/>
      <c r="DT121" s="818"/>
      <c r="DU121" s="818"/>
      <c r="DV121" s="795">
        <v>0.7</v>
      </c>
      <c r="DW121" s="795"/>
      <c r="DX121" s="795"/>
      <c r="DY121" s="795"/>
      <c r="DZ121" s="796"/>
    </row>
    <row r="122" spans="1:130" s="230" customFormat="1" ht="26.25" customHeight="1">
      <c r="A122" s="821"/>
      <c r="B122" s="822"/>
      <c r="C122" s="816" t="s">
        <v>434</v>
      </c>
      <c r="D122" s="753"/>
      <c r="E122" s="753"/>
      <c r="F122" s="753"/>
      <c r="G122" s="753"/>
      <c r="H122" s="753"/>
      <c r="I122" s="753"/>
      <c r="J122" s="753"/>
      <c r="K122" s="753"/>
      <c r="L122" s="753"/>
      <c r="M122" s="753"/>
      <c r="N122" s="753"/>
      <c r="O122" s="753"/>
      <c r="P122" s="753"/>
      <c r="Q122" s="753"/>
      <c r="R122" s="753"/>
      <c r="S122" s="753"/>
      <c r="T122" s="753"/>
      <c r="U122" s="753"/>
      <c r="V122" s="753"/>
      <c r="W122" s="753"/>
      <c r="X122" s="753"/>
      <c r="Y122" s="753"/>
      <c r="Z122" s="754"/>
      <c r="AA122" s="780" t="s">
        <v>121</v>
      </c>
      <c r="AB122" s="781"/>
      <c r="AC122" s="781"/>
      <c r="AD122" s="781"/>
      <c r="AE122" s="782"/>
      <c r="AF122" s="783" t="s">
        <v>121</v>
      </c>
      <c r="AG122" s="781"/>
      <c r="AH122" s="781"/>
      <c r="AI122" s="781"/>
      <c r="AJ122" s="782"/>
      <c r="AK122" s="783" t="s">
        <v>121</v>
      </c>
      <c r="AL122" s="781"/>
      <c r="AM122" s="781"/>
      <c r="AN122" s="781"/>
      <c r="AO122" s="782"/>
      <c r="AP122" s="825" t="s">
        <v>121</v>
      </c>
      <c r="AQ122" s="826"/>
      <c r="AR122" s="826"/>
      <c r="AS122" s="826"/>
      <c r="AT122" s="827"/>
      <c r="AU122" s="884"/>
      <c r="AV122" s="885"/>
      <c r="AW122" s="885"/>
      <c r="AX122" s="885"/>
      <c r="AY122" s="886"/>
      <c r="AZ122" s="839" t="s">
        <v>453</v>
      </c>
      <c r="BA122" s="840"/>
      <c r="BB122" s="840"/>
      <c r="BC122" s="840"/>
      <c r="BD122" s="840"/>
      <c r="BE122" s="840"/>
      <c r="BF122" s="840"/>
      <c r="BG122" s="840"/>
      <c r="BH122" s="840"/>
      <c r="BI122" s="840"/>
      <c r="BJ122" s="840"/>
      <c r="BK122" s="840"/>
      <c r="BL122" s="840"/>
      <c r="BM122" s="840"/>
      <c r="BN122" s="840"/>
      <c r="BO122" s="840"/>
      <c r="BP122" s="841"/>
      <c r="BQ122" s="880">
        <v>4991648</v>
      </c>
      <c r="BR122" s="846"/>
      <c r="BS122" s="846"/>
      <c r="BT122" s="846"/>
      <c r="BU122" s="846"/>
      <c r="BV122" s="846">
        <v>4837130</v>
      </c>
      <c r="BW122" s="846"/>
      <c r="BX122" s="846"/>
      <c r="BY122" s="846"/>
      <c r="BZ122" s="846"/>
      <c r="CA122" s="846">
        <v>4838547</v>
      </c>
      <c r="CB122" s="846"/>
      <c r="CC122" s="846"/>
      <c r="CD122" s="846"/>
      <c r="CE122" s="846"/>
      <c r="CF122" s="847">
        <v>46.9</v>
      </c>
      <c r="CG122" s="848"/>
      <c r="CH122" s="848"/>
      <c r="CI122" s="848"/>
      <c r="CJ122" s="848"/>
      <c r="CK122" s="870"/>
      <c r="CL122" s="856"/>
      <c r="CM122" s="856"/>
      <c r="CN122" s="856"/>
      <c r="CO122" s="857"/>
      <c r="CP122" s="836" t="s">
        <v>398</v>
      </c>
      <c r="CQ122" s="837"/>
      <c r="CR122" s="837"/>
      <c r="CS122" s="837"/>
      <c r="CT122" s="837"/>
      <c r="CU122" s="837"/>
      <c r="CV122" s="837"/>
      <c r="CW122" s="837"/>
      <c r="CX122" s="837"/>
      <c r="CY122" s="837"/>
      <c r="CZ122" s="837"/>
      <c r="DA122" s="837"/>
      <c r="DB122" s="837"/>
      <c r="DC122" s="837"/>
      <c r="DD122" s="837"/>
      <c r="DE122" s="837"/>
      <c r="DF122" s="838"/>
      <c r="DG122" s="817" t="s">
        <v>121</v>
      </c>
      <c r="DH122" s="818"/>
      <c r="DI122" s="818"/>
      <c r="DJ122" s="818"/>
      <c r="DK122" s="818"/>
      <c r="DL122" s="818" t="s">
        <v>121</v>
      </c>
      <c r="DM122" s="818"/>
      <c r="DN122" s="818"/>
      <c r="DO122" s="818"/>
      <c r="DP122" s="818"/>
      <c r="DQ122" s="818" t="s">
        <v>121</v>
      </c>
      <c r="DR122" s="818"/>
      <c r="DS122" s="818"/>
      <c r="DT122" s="818"/>
      <c r="DU122" s="818"/>
      <c r="DV122" s="795" t="s">
        <v>121</v>
      </c>
      <c r="DW122" s="795"/>
      <c r="DX122" s="795"/>
      <c r="DY122" s="795"/>
      <c r="DZ122" s="796"/>
    </row>
    <row r="123" spans="1:130" s="230" customFormat="1" ht="26.25" customHeight="1">
      <c r="A123" s="821"/>
      <c r="B123" s="822"/>
      <c r="C123" s="816" t="s">
        <v>440</v>
      </c>
      <c r="D123" s="753"/>
      <c r="E123" s="753"/>
      <c r="F123" s="753"/>
      <c r="G123" s="753"/>
      <c r="H123" s="753"/>
      <c r="I123" s="753"/>
      <c r="J123" s="753"/>
      <c r="K123" s="753"/>
      <c r="L123" s="753"/>
      <c r="M123" s="753"/>
      <c r="N123" s="753"/>
      <c r="O123" s="753"/>
      <c r="P123" s="753"/>
      <c r="Q123" s="753"/>
      <c r="R123" s="753"/>
      <c r="S123" s="753"/>
      <c r="T123" s="753"/>
      <c r="U123" s="753"/>
      <c r="V123" s="753"/>
      <c r="W123" s="753"/>
      <c r="X123" s="753"/>
      <c r="Y123" s="753"/>
      <c r="Z123" s="754"/>
      <c r="AA123" s="780" t="s">
        <v>121</v>
      </c>
      <c r="AB123" s="781"/>
      <c r="AC123" s="781"/>
      <c r="AD123" s="781"/>
      <c r="AE123" s="782"/>
      <c r="AF123" s="783" t="s">
        <v>121</v>
      </c>
      <c r="AG123" s="781"/>
      <c r="AH123" s="781"/>
      <c r="AI123" s="781"/>
      <c r="AJ123" s="782"/>
      <c r="AK123" s="783" t="s">
        <v>121</v>
      </c>
      <c r="AL123" s="781"/>
      <c r="AM123" s="781"/>
      <c r="AN123" s="781"/>
      <c r="AO123" s="782"/>
      <c r="AP123" s="825" t="s">
        <v>121</v>
      </c>
      <c r="AQ123" s="826"/>
      <c r="AR123" s="826"/>
      <c r="AS123" s="826"/>
      <c r="AT123" s="827"/>
      <c r="AU123" s="887"/>
      <c r="AV123" s="888"/>
      <c r="AW123" s="888"/>
      <c r="AX123" s="888"/>
      <c r="AY123" s="888"/>
      <c r="AZ123" s="250" t="s">
        <v>178</v>
      </c>
      <c r="BA123" s="250"/>
      <c r="BB123" s="250"/>
      <c r="BC123" s="250"/>
      <c r="BD123" s="250"/>
      <c r="BE123" s="250"/>
      <c r="BF123" s="250"/>
      <c r="BG123" s="250"/>
      <c r="BH123" s="250"/>
      <c r="BI123" s="250"/>
      <c r="BJ123" s="250"/>
      <c r="BK123" s="250"/>
      <c r="BL123" s="250"/>
      <c r="BM123" s="250"/>
      <c r="BN123" s="250"/>
      <c r="BO123" s="878" t="s">
        <v>454</v>
      </c>
      <c r="BP123" s="879"/>
      <c r="BQ123" s="833">
        <v>12342522</v>
      </c>
      <c r="BR123" s="834"/>
      <c r="BS123" s="834"/>
      <c r="BT123" s="834"/>
      <c r="BU123" s="834"/>
      <c r="BV123" s="834">
        <v>13010618</v>
      </c>
      <c r="BW123" s="834"/>
      <c r="BX123" s="834"/>
      <c r="BY123" s="834"/>
      <c r="BZ123" s="834"/>
      <c r="CA123" s="834">
        <v>13556581</v>
      </c>
      <c r="CB123" s="834"/>
      <c r="CC123" s="834"/>
      <c r="CD123" s="834"/>
      <c r="CE123" s="834"/>
      <c r="CF123" s="749"/>
      <c r="CG123" s="750"/>
      <c r="CH123" s="750"/>
      <c r="CI123" s="750"/>
      <c r="CJ123" s="835"/>
      <c r="CK123" s="870"/>
      <c r="CL123" s="856"/>
      <c r="CM123" s="856"/>
      <c r="CN123" s="856"/>
      <c r="CO123" s="857"/>
      <c r="CP123" s="836"/>
      <c r="CQ123" s="837"/>
      <c r="CR123" s="837"/>
      <c r="CS123" s="837"/>
      <c r="CT123" s="837"/>
      <c r="CU123" s="837"/>
      <c r="CV123" s="837"/>
      <c r="CW123" s="837"/>
      <c r="CX123" s="837"/>
      <c r="CY123" s="837"/>
      <c r="CZ123" s="837"/>
      <c r="DA123" s="837"/>
      <c r="DB123" s="837"/>
      <c r="DC123" s="837"/>
      <c r="DD123" s="837"/>
      <c r="DE123" s="837"/>
      <c r="DF123" s="838"/>
      <c r="DG123" s="780"/>
      <c r="DH123" s="781"/>
      <c r="DI123" s="781"/>
      <c r="DJ123" s="781"/>
      <c r="DK123" s="782"/>
      <c r="DL123" s="783"/>
      <c r="DM123" s="781"/>
      <c r="DN123" s="781"/>
      <c r="DO123" s="781"/>
      <c r="DP123" s="782"/>
      <c r="DQ123" s="783"/>
      <c r="DR123" s="781"/>
      <c r="DS123" s="781"/>
      <c r="DT123" s="781"/>
      <c r="DU123" s="782"/>
      <c r="DV123" s="825"/>
      <c r="DW123" s="826"/>
      <c r="DX123" s="826"/>
      <c r="DY123" s="826"/>
      <c r="DZ123" s="827"/>
    </row>
    <row r="124" spans="1:130" s="230" customFormat="1" ht="26.25" customHeight="1" thickBot="1">
      <c r="A124" s="821"/>
      <c r="B124" s="822"/>
      <c r="C124" s="816" t="s">
        <v>443</v>
      </c>
      <c r="D124" s="753"/>
      <c r="E124" s="753"/>
      <c r="F124" s="753"/>
      <c r="G124" s="753"/>
      <c r="H124" s="753"/>
      <c r="I124" s="753"/>
      <c r="J124" s="753"/>
      <c r="K124" s="753"/>
      <c r="L124" s="753"/>
      <c r="M124" s="753"/>
      <c r="N124" s="753"/>
      <c r="O124" s="753"/>
      <c r="P124" s="753"/>
      <c r="Q124" s="753"/>
      <c r="R124" s="753"/>
      <c r="S124" s="753"/>
      <c r="T124" s="753"/>
      <c r="U124" s="753"/>
      <c r="V124" s="753"/>
      <c r="W124" s="753"/>
      <c r="X124" s="753"/>
      <c r="Y124" s="753"/>
      <c r="Z124" s="754"/>
      <c r="AA124" s="780" t="s">
        <v>121</v>
      </c>
      <c r="AB124" s="781"/>
      <c r="AC124" s="781"/>
      <c r="AD124" s="781"/>
      <c r="AE124" s="782"/>
      <c r="AF124" s="783" t="s">
        <v>121</v>
      </c>
      <c r="AG124" s="781"/>
      <c r="AH124" s="781"/>
      <c r="AI124" s="781"/>
      <c r="AJ124" s="782"/>
      <c r="AK124" s="783" t="s">
        <v>121</v>
      </c>
      <c r="AL124" s="781"/>
      <c r="AM124" s="781"/>
      <c r="AN124" s="781"/>
      <c r="AO124" s="782"/>
      <c r="AP124" s="825" t="s">
        <v>121</v>
      </c>
      <c r="AQ124" s="826"/>
      <c r="AR124" s="826"/>
      <c r="AS124" s="826"/>
      <c r="AT124" s="827"/>
      <c r="AU124" s="828" t="s">
        <v>455</v>
      </c>
      <c r="AV124" s="829"/>
      <c r="AW124" s="829"/>
      <c r="AX124" s="829"/>
      <c r="AY124" s="829"/>
      <c r="AZ124" s="829"/>
      <c r="BA124" s="829"/>
      <c r="BB124" s="829"/>
      <c r="BC124" s="829"/>
      <c r="BD124" s="829"/>
      <c r="BE124" s="829"/>
      <c r="BF124" s="829"/>
      <c r="BG124" s="829"/>
      <c r="BH124" s="829"/>
      <c r="BI124" s="829"/>
      <c r="BJ124" s="829"/>
      <c r="BK124" s="829"/>
      <c r="BL124" s="829"/>
      <c r="BM124" s="829"/>
      <c r="BN124" s="829"/>
      <c r="BO124" s="829"/>
      <c r="BP124" s="830"/>
      <c r="BQ124" s="831">
        <v>31</v>
      </c>
      <c r="BR124" s="832"/>
      <c r="BS124" s="832"/>
      <c r="BT124" s="832"/>
      <c r="BU124" s="832"/>
      <c r="BV124" s="832">
        <v>17.600000000000001</v>
      </c>
      <c r="BW124" s="832"/>
      <c r="BX124" s="832"/>
      <c r="BY124" s="832"/>
      <c r="BZ124" s="832"/>
      <c r="CA124" s="832">
        <v>16.399999999999999</v>
      </c>
      <c r="CB124" s="832"/>
      <c r="CC124" s="832"/>
      <c r="CD124" s="832"/>
      <c r="CE124" s="832"/>
      <c r="CF124" s="727"/>
      <c r="CG124" s="728"/>
      <c r="CH124" s="728"/>
      <c r="CI124" s="728"/>
      <c r="CJ124" s="863"/>
      <c r="CK124" s="871"/>
      <c r="CL124" s="871"/>
      <c r="CM124" s="871"/>
      <c r="CN124" s="871"/>
      <c r="CO124" s="872"/>
      <c r="CP124" s="836" t="s">
        <v>456</v>
      </c>
      <c r="CQ124" s="837"/>
      <c r="CR124" s="837"/>
      <c r="CS124" s="837"/>
      <c r="CT124" s="837"/>
      <c r="CU124" s="837"/>
      <c r="CV124" s="837"/>
      <c r="CW124" s="837"/>
      <c r="CX124" s="837"/>
      <c r="CY124" s="837"/>
      <c r="CZ124" s="837"/>
      <c r="DA124" s="837"/>
      <c r="DB124" s="837"/>
      <c r="DC124" s="837"/>
      <c r="DD124" s="837"/>
      <c r="DE124" s="837"/>
      <c r="DF124" s="838"/>
      <c r="DG124" s="764" t="s">
        <v>121</v>
      </c>
      <c r="DH124" s="765"/>
      <c r="DI124" s="765"/>
      <c r="DJ124" s="765"/>
      <c r="DK124" s="766"/>
      <c r="DL124" s="767" t="s">
        <v>121</v>
      </c>
      <c r="DM124" s="765"/>
      <c r="DN124" s="765"/>
      <c r="DO124" s="765"/>
      <c r="DP124" s="766"/>
      <c r="DQ124" s="767" t="s">
        <v>121</v>
      </c>
      <c r="DR124" s="765"/>
      <c r="DS124" s="765"/>
      <c r="DT124" s="765"/>
      <c r="DU124" s="766"/>
      <c r="DV124" s="849" t="s">
        <v>121</v>
      </c>
      <c r="DW124" s="850"/>
      <c r="DX124" s="850"/>
      <c r="DY124" s="850"/>
      <c r="DZ124" s="851"/>
    </row>
    <row r="125" spans="1:130" s="230" customFormat="1" ht="26.25" customHeight="1">
      <c r="A125" s="821"/>
      <c r="B125" s="822"/>
      <c r="C125" s="816" t="s">
        <v>445</v>
      </c>
      <c r="D125" s="753"/>
      <c r="E125" s="753"/>
      <c r="F125" s="753"/>
      <c r="G125" s="753"/>
      <c r="H125" s="753"/>
      <c r="I125" s="753"/>
      <c r="J125" s="753"/>
      <c r="K125" s="753"/>
      <c r="L125" s="753"/>
      <c r="M125" s="753"/>
      <c r="N125" s="753"/>
      <c r="O125" s="753"/>
      <c r="P125" s="753"/>
      <c r="Q125" s="753"/>
      <c r="R125" s="753"/>
      <c r="S125" s="753"/>
      <c r="T125" s="753"/>
      <c r="U125" s="753"/>
      <c r="V125" s="753"/>
      <c r="W125" s="753"/>
      <c r="X125" s="753"/>
      <c r="Y125" s="753"/>
      <c r="Z125" s="754"/>
      <c r="AA125" s="780" t="s">
        <v>121</v>
      </c>
      <c r="AB125" s="781"/>
      <c r="AC125" s="781"/>
      <c r="AD125" s="781"/>
      <c r="AE125" s="782"/>
      <c r="AF125" s="783" t="s">
        <v>121</v>
      </c>
      <c r="AG125" s="781"/>
      <c r="AH125" s="781"/>
      <c r="AI125" s="781"/>
      <c r="AJ125" s="782"/>
      <c r="AK125" s="783" t="s">
        <v>121</v>
      </c>
      <c r="AL125" s="781"/>
      <c r="AM125" s="781"/>
      <c r="AN125" s="781"/>
      <c r="AO125" s="782"/>
      <c r="AP125" s="825" t="s">
        <v>121</v>
      </c>
      <c r="AQ125" s="826"/>
      <c r="AR125" s="826"/>
      <c r="AS125" s="826"/>
      <c r="AT125" s="827"/>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2"/>
      <c r="BR125" s="232"/>
      <c r="BS125" s="232"/>
      <c r="BT125" s="232"/>
      <c r="BU125" s="232"/>
      <c r="BV125" s="232"/>
      <c r="BW125" s="232"/>
      <c r="BX125" s="232"/>
      <c r="BY125" s="232"/>
      <c r="BZ125" s="232"/>
      <c r="CA125" s="232"/>
      <c r="CB125" s="232"/>
      <c r="CC125" s="232"/>
      <c r="CD125" s="232"/>
      <c r="CE125" s="232"/>
      <c r="CF125" s="232"/>
      <c r="CG125" s="232"/>
      <c r="CH125" s="232"/>
      <c r="CI125" s="232"/>
      <c r="CJ125" s="253"/>
      <c r="CK125" s="852" t="s">
        <v>457</v>
      </c>
      <c r="CL125" s="853"/>
      <c r="CM125" s="853"/>
      <c r="CN125" s="853"/>
      <c r="CO125" s="854"/>
      <c r="CP125" s="861" t="s">
        <v>458</v>
      </c>
      <c r="CQ125" s="809"/>
      <c r="CR125" s="809"/>
      <c r="CS125" s="809"/>
      <c r="CT125" s="809"/>
      <c r="CU125" s="809"/>
      <c r="CV125" s="809"/>
      <c r="CW125" s="809"/>
      <c r="CX125" s="809"/>
      <c r="CY125" s="809"/>
      <c r="CZ125" s="809"/>
      <c r="DA125" s="809"/>
      <c r="DB125" s="809"/>
      <c r="DC125" s="809"/>
      <c r="DD125" s="809"/>
      <c r="DE125" s="809"/>
      <c r="DF125" s="810"/>
      <c r="DG125" s="862" t="s">
        <v>121</v>
      </c>
      <c r="DH125" s="843"/>
      <c r="DI125" s="843"/>
      <c r="DJ125" s="843"/>
      <c r="DK125" s="843"/>
      <c r="DL125" s="843" t="s">
        <v>121</v>
      </c>
      <c r="DM125" s="843"/>
      <c r="DN125" s="843"/>
      <c r="DO125" s="843"/>
      <c r="DP125" s="843"/>
      <c r="DQ125" s="843" t="s">
        <v>121</v>
      </c>
      <c r="DR125" s="843"/>
      <c r="DS125" s="843"/>
      <c r="DT125" s="843"/>
      <c r="DU125" s="843"/>
      <c r="DV125" s="844" t="s">
        <v>121</v>
      </c>
      <c r="DW125" s="844"/>
      <c r="DX125" s="844"/>
      <c r="DY125" s="844"/>
      <c r="DZ125" s="845"/>
    </row>
    <row r="126" spans="1:130" s="230" customFormat="1" ht="26.25" customHeight="1" thickBot="1">
      <c r="A126" s="821"/>
      <c r="B126" s="822"/>
      <c r="C126" s="816" t="s">
        <v>447</v>
      </c>
      <c r="D126" s="753"/>
      <c r="E126" s="753"/>
      <c r="F126" s="753"/>
      <c r="G126" s="753"/>
      <c r="H126" s="753"/>
      <c r="I126" s="753"/>
      <c r="J126" s="753"/>
      <c r="K126" s="753"/>
      <c r="L126" s="753"/>
      <c r="M126" s="753"/>
      <c r="N126" s="753"/>
      <c r="O126" s="753"/>
      <c r="P126" s="753"/>
      <c r="Q126" s="753"/>
      <c r="R126" s="753"/>
      <c r="S126" s="753"/>
      <c r="T126" s="753"/>
      <c r="U126" s="753"/>
      <c r="V126" s="753"/>
      <c r="W126" s="753"/>
      <c r="X126" s="753"/>
      <c r="Y126" s="753"/>
      <c r="Z126" s="754"/>
      <c r="AA126" s="780" t="s">
        <v>121</v>
      </c>
      <c r="AB126" s="781"/>
      <c r="AC126" s="781"/>
      <c r="AD126" s="781"/>
      <c r="AE126" s="782"/>
      <c r="AF126" s="783" t="s">
        <v>121</v>
      </c>
      <c r="AG126" s="781"/>
      <c r="AH126" s="781"/>
      <c r="AI126" s="781"/>
      <c r="AJ126" s="782"/>
      <c r="AK126" s="783" t="s">
        <v>121</v>
      </c>
      <c r="AL126" s="781"/>
      <c r="AM126" s="781"/>
      <c r="AN126" s="781"/>
      <c r="AO126" s="782"/>
      <c r="AP126" s="825" t="s">
        <v>121</v>
      </c>
      <c r="AQ126" s="826"/>
      <c r="AR126" s="826"/>
      <c r="AS126" s="826"/>
      <c r="AT126" s="82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4"/>
      <c r="CE126" s="254"/>
      <c r="CF126" s="254"/>
      <c r="CG126" s="232"/>
      <c r="CH126" s="232"/>
      <c r="CI126" s="232"/>
      <c r="CJ126" s="253"/>
      <c r="CK126" s="855"/>
      <c r="CL126" s="856"/>
      <c r="CM126" s="856"/>
      <c r="CN126" s="856"/>
      <c r="CO126" s="857"/>
      <c r="CP126" s="816" t="s">
        <v>459</v>
      </c>
      <c r="CQ126" s="753"/>
      <c r="CR126" s="753"/>
      <c r="CS126" s="753"/>
      <c r="CT126" s="753"/>
      <c r="CU126" s="753"/>
      <c r="CV126" s="753"/>
      <c r="CW126" s="753"/>
      <c r="CX126" s="753"/>
      <c r="CY126" s="753"/>
      <c r="CZ126" s="753"/>
      <c r="DA126" s="753"/>
      <c r="DB126" s="753"/>
      <c r="DC126" s="753"/>
      <c r="DD126" s="753"/>
      <c r="DE126" s="753"/>
      <c r="DF126" s="754"/>
      <c r="DG126" s="817" t="s">
        <v>121</v>
      </c>
      <c r="DH126" s="818"/>
      <c r="DI126" s="818"/>
      <c r="DJ126" s="818"/>
      <c r="DK126" s="818"/>
      <c r="DL126" s="818" t="s">
        <v>121</v>
      </c>
      <c r="DM126" s="818"/>
      <c r="DN126" s="818"/>
      <c r="DO126" s="818"/>
      <c r="DP126" s="818"/>
      <c r="DQ126" s="818" t="s">
        <v>121</v>
      </c>
      <c r="DR126" s="818"/>
      <c r="DS126" s="818"/>
      <c r="DT126" s="818"/>
      <c r="DU126" s="818"/>
      <c r="DV126" s="795" t="s">
        <v>121</v>
      </c>
      <c r="DW126" s="795"/>
      <c r="DX126" s="795"/>
      <c r="DY126" s="795"/>
      <c r="DZ126" s="796"/>
    </row>
    <row r="127" spans="1:130" s="230" customFormat="1" ht="26.25" customHeight="1">
      <c r="A127" s="823"/>
      <c r="B127" s="824"/>
      <c r="C127" s="839" t="s">
        <v>460</v>
      </c>
      <c r="D127" s="840"/>
      <c r="E127" s="840"/>
      <c r="F127" s="840"/>
      <c r="G127" s="840"/>
      <c r="H127" s="840"/>
      <c r="I127" s="840"/>
      <c r="J127" s="840"/>
      <c r="K127" s="840"/>
      <c r="L127" s="840"/>
      <c r="M127" s="840"/>
      <c r="N127" s="840"/>
      <c r="O127" s="840"/>
      <c r="P127" s="840"/>
      <c r="Q127" s="840"/>
      <c r="R127" s="840"/>
      <c r="S127" s="840"/>
      <c r="T127" s="840"/>
      <c r="U127" s="840"/>
      <c r="V127" s="840"/>
      <c r="W127" s="840"/>
      <c r="X127" s="840"/>
      <c r="Y127" s="840"/>
      <c r="Z127" s="841"/>
      <c r="AA127" s="780">
        <v>282</v>
      </c>
      <c r="AB127" s="781"/>
      <c r="AC127" s="781"/>
      <c r="AD127" s="781"/>
      <c r="AE127" s="782"/>
      <c r="AF127" s="783" t="s">
        <v>121</v>
      </c>
      <c r="AG127" s="781"/>
      <c r="AH127" s="781"/>
      <c r="AI127" s="781"/>
      <c r="AJ127" s="782"/>
      <c r="AK127" s="783" t="s">
        <v>121</v>
      </c>
      <c r="AL127" s="781"/>
      <c r="AM127" s="781"/>
      <c r="AN127" s="781"/>
      <c r="AO127" s="782"/>
      <c r="AP127" s="825" t="s">
        <v>121</v>
      </c>
      <c r="AQ127" s="826"/>
      <c r="AR127" s="826"/>
      <c r="AS127" s="826"/>
      <c r="AT127" s="827"/>
      <c r="AU127" s="232"/>
      <c r="AV127" s="232"/>
      <c r="AW127" s="232"/>
      <c r="AX127" s="842" t="s">
        <v>461</v>
      </c>
      <c r="AY127" s="813"/>
      <c r="AZ127" s="813"/>
      <c r="BA127" s="813"/>
      <c r="BB127" s="813"/>
      <c r="BC127" s="813"/>
      <c r="BD127" s="813"/>
      <c r="BE127" s="814"/>
      <c r="BF127" s="812" t="s">
        <v>462</v>
      </c>
      <c r="BG127" s="813"/>
      <c r="BH127" s="813"/>
      <c r="BI127" s="813"/>
      <c r="BJ127" s="813"/>
      <c r="BK127" s="813"/>
      <c r="BL127" s="814"/>
      <c r="BM127" s="812" t="s">
        <v>463</v>
      </c>
      <c r="BN127" s="813"/>
      <c r="BO127" s="813"/>
      <c r="BP127" s="813"/>
      <c r="BQ127" s="813"/>
      <c r="BR127" s="813"/>
      <c r="BS127" s="814"/>
      <c r="BT127" s="812" t="s">
        <v>464</v>
      </c>
      <c r="BU127" s="813"/>
      <c r="BV127" s="813"/>
      <c r="BW127" s="813"/>
      <c r="BX127" s="813"/>
      <c r="BY127" s="813"/>
      <c r="BZ127" s="815"/>
      <c r="CA127" s="232"/>
      <c r="CB127" s="232"/>
      <c r="CC127" s="232"/>
      <c r="CD127" s="254"/>
      <c r="CE127" s="254"/>
      <c r="CF127" s="254"/>
      <c r="CG127" s="232"/>
      <c r="CH127" s="232"/>
      <c r="CI127" s="232"/>
      <c r="CJ127" s="253"/>
      <c r="CK127" s="855"/>
      <c r="CL127" s="856"/>
      <c r="CM127" s="856"/>
      <c r="CN127" s="856"/>
      <c r="CO127" s="857"/>
      <c r="CP127" s="816" t="s">
        <v>465</v>
      </c>
      <c r="CQ127" s="753"/>
      <c r="CR127" s="753"/>
      <c r="CS127" s="753"/>
      <c r="CT127" s="753"/>
      <c r="CU127" s="753"/>
      <c r="CV127" s="753"/>
      <c r="CW127" s="753"/>
      <c r="CX127" s="753"/>
      <c r="CY127" s="753"/>
      <c r="CZ127" s="753"/>
      <c r="DA127" s="753"/>
      <c r="DB127" s="753"/>
      <c r="DC127" s="753"/>
      <c r="DD127" s="753"/>
      <c r="DE127" s="753"/>
      <c r="DF127" s="754"/>
      <c r="DG127" s="817" t="s">
        <v>121</v>
      </c>
      <c r="DH127" s="818"/>
      <c r="DI127" s="818"/>
      <c r="DJ127" s="818"/>
      <c r="DK127" s="818"/>
      <c r="DL127" s="818" t="s">
        <v>121</v>
      </c>
      <c r="DM127" s="818"/>
      <c r="DN127" s="818"/>
      <c r="DO127" s="818"/>
      <c r="DP127" s="818"/>
      <c r="DQ127" s="818" t="s">
        <v>121</v>
      </c>
      <c r="DR127" s="818"/>
      <c r="DS127" s="818"/>
      <c r="DT127" s="818"/>
      <c r="DU127" s="818"/>
      <c r="DV127" s="795" t="s">
        <v>121</v>
      </c>
      <c r="DW127" s="795"/>
      <c r="DX127" s="795"/>
      <c r="DY127" s="795"/>
      <c r="DZ127" s="796"/>
    </row>
    <row r="128" spans="1:130" s="230" customFormat="1" ht="26.25" customHeight="1" thickBot="1">
      <c r="A128" s="797" t="s">
        <v>466</v>
      </c>
      <c r="B128" s="798"/>
      <c r="C128" s="798"/>
      <c r="D128" s="798"/>
      <c r="E128" s="798"/>
      <c r="F128" s="798"/>
      <c r="G128" s="798"/>
      <c r="H128" s="798"/>
      <c r="I128" s="798"/>
      <c r="J128" s="798"/>
      <c r="K128" s="798"/>
      <c r="L128" s="798"/>
      <c r="M128" s="798"/>
      <c r="N128" s="798"/>
      <c r="O128" s="798"/>
      <c r="P128" s="798"/>
      <c r="Q128" s="798"/>
      <c r="R128" s="798"/>
      <c r="S128" s="798"/>
      <c r="T128" s="798"/>
      <c r="U128" s="798"/>
      <c r="V128" s="798"/>
      <c r="W128" s="799" t="s">
        <v>467</v>
      </c>
      <c r="X128" s="799"/>
      <c r="Y128" s="799"/>
      <c r="Z128" s="800"/>
      <c r="AA128" s="801">
        <v>22662</v>
      </c>
      <c r="AB128" s="802"/>
      <c r="AC128" s="802"/>
      <c r="AD128" s="802"/>
      <c r="AE128" s="803"/>
      <c r="AF128" s="804">
        <v>14978</v>
      </c>
      <c r="AG128" s="802"/>
      <c r="AH128" s="802"/>
      <c r="AI128" s="802"/>
      <c r="AJ128" s="803"/>
      <c r="AK128" s="804">
        <v>28099</v>
      </c>
      <c r="AL128" s="802"/>
      <c r="AM128" s="802"/>
      <c r="AN128" s="802"/>
      <c r="AO128" s="803"/>
      <c r="AP128" s="805"/>
      <c r="AQ128" s="806"/>
      <c r="AR128" s="806"/>
      <c r="AS128" s="806"/>
      <c r="AT128" s="807"/>
      <c r="AU128" s="232"/>
      <c r="AV128" s="232"/>
      <c r="AW128" s="232"/>
      <c r="AX128" s="808" t="s">
        <v>468</v>
      </c>
      <c r="AY128" s="809"/>
      <c r="AZ128" s="809"/>
      <c r="BA128" s="809"/>
      <c r="BB128" s="809"/>
      <c r="BC128" s="809"/>
      <c r="BD128" s="809"/>
      <c r="BE128" s="810"/>
      <c r="BF128" s="787" t="s">
        <v>121</v>
      </c>
      <c r="BG128" s="788"/>
      <c r="BH128" s="788"/>
      <c r="BI128" s="788"/>
      <c r="BJ128" s="788"/>
      <c r="BK128" s="788"/>
      <c r="BL128" s="811"/>
      <c r="BM128" s="787">
        <v>13.2</v>
      </c>
      <c r="BN128" s="788"/>
      <c r="BO128" s="788"/>
      <c r="BP128" s="788"/>
      <c r="BQ128" s="788"/>
      <c r="BR128" s="788"/>
      <c r="BS128" s="811"/>
      <c r="BT128" s="787">
        <v>20</v>
      </c>
      <c r="BU128" s="788"/>
      <c r="BV128" s="788"/>
      <c r="BW128" s="788"/>
      <c r="BX128" s="788"/>
      <c r="BY128" s="788"/>
      <c r="BZ128" s="789"/>
      <c r="CA128" s="254"/>
      <c r="CB128" s="254"/>
      <c r="CC128" s="254"/>
      <c r="CD128" s="254"/>
      <c r="CE128" s="254"/>
      <c r="CF128" s="254"/>
      <c r="CG128" s="232"/>
      <c r="CH128" s="232"/>
      <c r="CI128" s="232"/>
      <c r="CJ128" s="253"/>
      <c r="CK128" s="858"/>
      <c r="CL128" s="859"/>
      <c r="CM128" s="859"/>
      <c r="CN128" s="859"/>
      <c r="CO128" s="860"/>
      <c r="CP128" s="790" t="s">
        <v>469</v>
      </c>
      <c r="CQ128" s="731"/>
      <c r="CR128" s="731"/>
      <c r="CS128" s="731"/>
      <c r="CT128" s="731"/>
      <c r="CU128" s="731"/>
      <c r="CV128" s="731"/>
      <c r="CW128" s="731"/>
      <c r="CX128" s="731"/>
      <c r="CY128" s="731"/>
      <c r="CZ128" s="731"/>
      <c r="DA128" s="731"/>
      <c r="DB128" s="731"/>
      <c r="DC128" s="731"/>
      <c r="DD128" s="731"/>
      <c r="DE128" s="731"/>
      <c r="DF128" s="732"/>
      <c r="DG128" s="791" t="s">
        <v>121</v>
      </c>
      <c r="DH128" s="792"/>
      <c r="DI128" s="792"/>
      <c r="DJ128" s="792"/>
      <c r="DK128" s="792"/>
      <c r="DL128" s="792" t="s">
        <v>121</v>
      </c>
      <c r="DM128" s="792"/>
      <c r="DN128" s="792"/>
      <c r="DO128" s="792"/>
      <c r="DP128" s="792"/>
      <c r="DQ128" s="792" t="s">
        <v>121</v>
      </c>
      <c r="DR128" s="792"/>
      <c r="DS128" s="792"/>
      <c r="DT128" s="792"/>
      <c r="DU128" s="792"/>
      <c r="DV128" s="793" t="s">
        <v>121</v>
      </c>
      <c r="DW128" s="793"/>
      <c r="DX128" s="793"/>
      <c r="DY128" s="793"/>
      <c r="DZ128" s="794"/>
    </row>
    <row r="129" spans="1:131" s="230" customFormat="1" ht="26.25" customHeight="1">
      <c r="A129" s="775" t="s">
        <v>102</v>
      </c>
      <c r="B129" s="776"/>
      <c r="C129" s="776"/>
      <c r="D129" s="776"/>
      <c r="E129" s="776"/>
      <c r="F129" s="776"/>
      <c r="G129" s="776"/>
      <c r="H129" s="776"/>
      <c r="I129" s="776"/>
      <c r="J129" s="776"/>
      <c r="K129" s="776"/>
      <c r="L129" s="776"/>
      <c r="M129" s="776"/>
      <c r="N129" s="776"/>
      <c r="O129" s="776"/>
      <c r="P129" s="776"/>
      <c r="Q129" s="776"/>
      <c r="R129" s="776"/>
      <c r="S129" s="776"/>
      <c r="T129" s="776"/>
      <c r="U129" s="776"/>
      <c r="V129" s="776"/>
      <c r="W129" s="777" t="s">
        <v>470</v>
      </c>
      <c r="X129" s="778"/>
      <c r="Y129" s="778"/>
      <c r="Z129" s="779"/>
      <c r="AA129" s="780">
        <v>9517574</v>
      </c>
      <c r="AB129" s="781"/>
      <c r="AC129" s="781"/>
      <c r="AD129" s="781"/>
      <c r="AE129" s="782"/>
      <c r="AF129" s="783">
        <v>10282608</v>
      </c>
      <c r="AG129" s="781"/>
      <c r="AH129" s="781"/>
      <c r="AI129" s="781"/>
      <c r="AJ129" s="782"/>
      <c r="AK129" s="783">
        <v>10851912</v>
      </c>
      <c r="AL129" s="781"/>
      <c r="AM129" s="781"/>
      <c r="AN129" s="781"/>
      <c r="AO129" s="782"/>
      <c r="AP129" s="784"/>
      <c r="AQ129" s="785"/>
      <c r="AR129" s="785"/>
      <c r="AS129" s="785"/>
      <c r="AT129" s="786"/>
      <c r="AU129" s="233"/>
      <c r="AV129" s="233"/>
      <c r="AW129" s="233"/>
      <c r="AX129" s="752" t="s">
        <v>471</v>
      </c>
      <c r="AY129" s="753"/>
      <c r="AZ129" s="753"/>
      <c r="BA129" s="753"/>
      <c r="BB129" s="753"/>
      <c r="BC129" s="753"/>
      <c r="BD129" s="753"/>
      <c r="BE129" s="754"/>
      <c r="BF129" s="771" t="s">
        <v>121</v>
      </c>
      <c r="BG129" s="772"/>
      <c r="BH129" s="772"/>
      <c r="BI129" s="772"/>
      <c r="BJ129" s="772"/>
      <c r="BK129" s="772"/>
      <c r="BL129" s="773"/>
      <c r="BM129" s="771">
        <v>18.2</v>
      </c>
      <c r="BN129" s="772"/>
      <c r="BO129" s="772"/>
      <c r="BP129" s="772"/>
      <c r="BQ129" s="772"/>
      <c r="BR129" s="772"/>
      <c r="BS129" s="773"/>
      <c r="BT129" s="771">
        <v>30</v>
      </c>
      <c r="BU129" s="772"/>
      <c r="BV129" s="772"/>
      <c r="BW129" s="772"/>
      <c r="BX129" s="772"/>
      <c r="BY129" s="772"/>
      <c r="BZ129" s="774"/>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3"/>
      <c r="DQ129" s="233"/>
      <c r="DR129" s="233"/>
      <c r="DS129" s="233"/>
      <c r="DT129" s="233"/>
      <c r="DU129" s="233"/>
      <c r="DV129" s="233"/>
      <c r="DW129" s="233"/>
      <c r="DX129" s="233"/>
      <c r="DY129" s="233"/>
      <c r="DZ129" s="233"/>
    </row>
    <row r="130" spans="1:131" s="230" customFormat="1" ht="26.25" customHeight="1">
      <c r="A130" s="775" t="s">
        <v>472</v>
      </c>
      <c r="B130" s="776"/>
      <c r="C130" s="776"/>
      <c r="D130" s="776"/>
      <c r="E130" s="776"/>
      <c r="F130" s="776"/>
      <c r="G130" s="776"/>
      <c r="H130" s="776"/>
      <c r="I130" s="776"/>
      <c r="J130" s="776"/>
      <c r="K130" s="776"/>
      <c r="L130" s="776"/>
      <c r="M130" s="776"/>
      <c r="N130" s="776"/>
      <c r="O130" s="776"/>
      <c r="P130" s="776"/>
      <c r="Q130" s="776"/>
      <c r="R130" s="776"/>
      <c r="S130" s="776"/>
      <c r="T130" s="776"/>
      <c r="U130" s="776"/>
      <c r="V130" s="776"/>
      <c r="W130" s="777" t="s">
        <v>473</v>
      </c>
      <c r="X130" s="778"/>
      <c r="Y130" s="778"/>
      <c r="Z130" s="779"/>
      <c r="AA130" s="780">
        <v>628824</v>
      </c>
      <c r="AB130" s="781"/>
      <c r="AC130" s="781"/>
      <c r="AD130" s="781"/>
      <c r="AE130" s="782"/>
      <c r="AF130" s="783">
        <v>581086</v>
      </c>
      <c r="AG130" s="781"/>
      <c r="AH130" s="781"/>
      <c r="AI130" s="781"/>
      <c r="AJ130" s="782"/>
      <c r="AK130" s="783">
        <v>538377</v>
      </c>
      <c r="AL130" s="781"/>
      <c r="AM130" s="781"/>
      <c r="AN130" s="781"/>
      <c r="AO130" s="782"/>
      <c r="AP130" s="784"/>
      <c r="AQ130" s="785"/>
      <c r="AR130" s="785"/>
      <c r="AS130" s="785"/>
      <c r="AT130" s="786"/>
      <c r="AU130" s="233"/>
      <c r="AV130" s="233"/>
      <c r="AW130" s="233"/>
      <c r="AX130" s="752" t="s">
        <v>474</v>
      </c>
      <c r="AY130" s="753"/>
      <c r="AZ130" s="753"/>
      <c r="BA130" s="753"/>
      <c r="BB130" s="753"/>
      <c r="BC130" s="753"/>
      <c r="BD130" s="753"/>
      <c r="BE130" s="754"/>
      <c r="BF130" s="755">
        <v>9.5</v>
      </c>
      <c r="BG130" s="756"/>
      <c r="BH130" s="756"/>
      <c r="BI130" s="756"/>
      <c r="BJ130" s="756"/>
      <c r="BK130" s="756"/>
      <c r="BL130" s="757"/>
      <c r="BM130" s="755">
        <v>25</v>
      </c>
      <c r="BN130" s="756"/>
      <c r="BO130" s="756"/>
      <c r="BP130" s="756"/>
      <c r="BQ130" s="756"/>
      <c r="BR130" s="756"/>
      <c r="BS130" s="757"/>
      <c r="BT130" s="755">
        <v>35</v>
      </c>
      <c r="BU130" s="756"/>
      <c r="BV130" s="756"/>
      <c r="BW130" s="756"/>
      <c r="BX130" s="756"/>
      <c r="BY130" s="756"/>
      <c r="BZ130" s="758"/>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3"/>
      <c r="DQ130" s="233"/>
      <c r="DR130" s="233"/>
      <c r="DS130" s="233"/>
      <c r="DT130" s="233"/>
      <c r="DU130" s="233"/>
      <c r="DV130" s="233"/>
      <c r="DW130" s="233"/>
      <c r="DX130" s="233"/>
      <c r="DY130" s="233"/>
      <c r="DZ130" s="233"/>
    </row>
    <row r="131" spans="1:131" s="230" customFormat="1" ht="26.25" customHeight="1" thickBot="1">
      <c r="A131" s="759"/>
      <c r="B131" s="760"/>
      <c r="C131" s="760"/>
      <c r="D131" s="760"/>
      <c r="E131" s="760"/>
      <c r="F131" s="760"/>
      <c r="G131" s="760"/>
      <c r="H131" s="760"/>
      <c r="I131" s="760"/>
      <c r="J131" s="760"/>
      <c r="K131" s="760"/>
      <c r="L131" s="760"/>
      <c r="M131" s="760"/>
      <c r="N131" s="760"/>
      <c r="O131" s="760"/>
      <c r="P131" s="760"/>
      <c r="Q131" s="760"/>
      <c r="R131" s="760"/>
      <c r="S131" s="760"/>
      <c r="T131" s="760"/>
      <c r="U131" s="760"/>
      <c r="V131" s="760"/>
      <c r="W131" s="761" t="s">
        <v>475</v>
      </c>
      <c r="X131" s="762"/>
      <c r="Y131" s="762"/>
      <c r="Z131" s="763"/>
      <c r="AA131" s="764">
        <v>8888750</v>
      </c>
      <c r="AB131" s="765"/>
      <c r="AC131" s="765"/>
      <c r="AD131" s="765"/>
      <c r="AE131" s="766"/>
      <c r="AF131" s="767">
        <v>9701522</v>
      </c>
      <c r="AG131" s="765"/>
      <c r="AH131" s="765"/>
      <c r="AI131" s="765"/>
      <c r="AJ131" s="766"/>
      <c r="AK131" s="767">
        <v>10313535</v>
      </c>
      <c r="AL131" s="765"/>
      <c r="AM131" s="765"/>
      <c r="AN131" s="765"/>
      <c r="AO131" s="766"/>
      <c r="AP131" s="768"/>
      <c r="AQ131" s="769"/>
      <c r="AR131" s="769"/>
      <c r="AS131" s="769"/>
      <c r="AT131" s="770"/>
      <c r="AU131" s="233"/>
      <c r="AV131" s="233"/>
      <c r="AW131" s="233"/>
      <c r="AX131" s="730" t="s">
        <v>476</v>
      </c>
      <c r="AY131" s="731"/>
      <c r="AZ131" s="731"/>
      <c r="BA131" s="731"/>
      <c r="BB131" s="731"/>
      <c r="BC131" s="731"/>
      <c r="BD131" s="731"/>
      <c r="BE131" s="732"/>
      <c r="BF131" s="733">
        <v>16.399999999999999</v>
      </c>
      <c r="BG131" s="734"/>
      <c r="BH131" s="734"/>
      <c r="BI131" s="734"/>
      <c r="BJ131" s="734"/>
      <c r="BK131" s="734"/>
      <c r="BL131" s="735"/>
      <c r="BM131" s="733">
        <v>350</v>
      </c>
      <c r="BN131" s="734"/>
      <c r="BO131" s="734"/>
      <c r="BP131" s="734"/>
      <c r="BQ131" s="734"/>
      <c r="BR131" s="734"/>
      <c r="BS131" s="735"/>
      <c r="BT131" s="736"/>
      <c r="BU131" s="737"/>
      <c r="BV131" s="737"/>
      <c r="BW131" s="737"/>
      <c r="BX131" s="737"/>
      <c r="BY131" s="737"/>
      <c r="BZ131" s="738"/>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3"/>
      <c r="DQ131" s="233"/>
      <c r="DR131" s="233"/>
      <c r="DS131" s="233"/>
      <c r="DT131" s="233"/>
      <c r="DU131" s="233"/>
      <c r="DV131" s="233"/>
      <c r="DW131" s="233"/>
      <c r="DX131" s="233"/>
      <c r="DY131" s="233"/>
      <c r="DZ131" s="233"/>
    </row>
    <row r="132" spans="1:131" s="230" customFormat="1" ht="26.25" customHeight="1">
      <c r="A132" s="739" t="s">
        <v>477</v>
      </c>
      <c r="B132" s="740"/>
      <c r="C132" s="740"/>
      <c r="D132" s="740"/>
      <c r="E132" s="740"/>
      <c r="F132" s="740"/>
      <c r="G132" s="740"/>
      <c r="H132" s="740"/>
      <c r="I132" s="740"/>
      <c r="J132" s="740"/>
      <c r="K132" s="740"/>
      <c r="L132" s="740"/>
      <c r="M132" s="740"/>
      <c r="N132" s="740"/>
      <c r="O132" s="740"/>
      <c r="P132" s="740"/>
      <c r="Q132" s="740"/>
      <c r="R132" s="740"/>
      <c r="S132" s="740"/>
      <c r="T132" s="740"/>
      <c r="U132" s="740"/>
      <c r="V132" s="743" t="s">
        <v>478</v>
      </c>
      <c r="W132" s="743"/>
      <c r="X132" s="743"/>
      <c r="Y132" s="743"/>
      <c r="Z132" s="744"/>
      <c r="AA132" s="745">
        <v>9.3924005059999995</v>
      </c>
      <c r="AB132" s="746"/>
      <c r="AC132" s="746"/>
      <c r="AD132" s="746"/>
      <c r="AE132" s="747"/>
      <c r="AF132" s="748">
        <v>9.6534956059999999</v>
      </c>
      <c r="AG132" s="746"/>
      <c r="AH132" s="746"/>
      <c r="AI132" s="746"/>
      <c r="AJ132" s="747"/>
      <c r="AK132" s="748">
        <v>9.6666661820000002</v>
      </c>
      <c r="AL132" s="746"/>
      <c r="AM132" s="746"/>
      <c r="AN132" s="746"/>
      <c r="AO132" s="747"/>
      <c r="AP132" s="749"/>
      <c r="AQ132" s="750"/>
      <c r="AR132" s="750"/>
      <c r="AS132" s="750"/>
      <c r="AT132" s="751"/>
      <c r="AU132" s="256"/>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3"/>
      <c r="DQ132" s="233"/>
      <c r="DR132" s="233"/>
      <c r="DS132" s="233"/>
      <c r="DT132" s="233"/>
      <c r="DU132" s="233"/>
      <c r="DV132" s="233"/>
      <c r="DW132" s="233"/>
      <c r="DX132" s="233"/>
      <c r="DY132" s="233"/>
      <c r="DZ132" s="233"/>
    </row>
    <row r="133" spans="1:131" s="230" customFormat="1" ht="26.25" customHeight="1" thickBot="1">
      <c r="A133" s="741"/>
      <c r="B133" s="742"/>
      <c r="C133" s="742"/>
      <c r="D133" s="742"/>
      <c r="E133" s="742"/>
      <c r="F133" s="742"/>
      <c r="G133" s="742"/>
      <c r="H133" s="742"/>
      <c r="I133" s="742"/>
      <c r="J133" s="742"/>
      <c r="K133" s="742"/>
      <c r="L133" s="742"/>
      <c r="M133" s="742"/>
      <c r="N133" s="742"/>
      <c r="O133" s="742"/>
      <c r="P133" s="742"/>
      <c r="Q133" s="742"/>
      <c r="R133" s="742"/>
      <c r="S133" s="742"/>
      <c r="T133" s="742"/>
      <c r="U133" s="742"/>
      <c r="V133" s="722" t="s">
        <v>479</v>
      </c>
      <c r="W133" s="722"/>
      <c r="X133" s="722"/>
      <c r="Y133" s="722"/>
      <c r="Z133" s="723"/>
      <c r="AA133" s="724">
        <v>9.1999999999999993</v>
      </c>
      <c r="AB133" s="725"/>
      <c r="AC133" s="725"/>
      <c r="AD133" s="725"/>
      <c r="AE133" s="726"/>
      <c r="AF133" s="724">
        <v>9.3000000000000007</v>
      </c>
      <c r="AG133" s="725"/>
      <c r="AH133" s="725"/>
      <c r="AI133" s="725"/>
      <c r="AJ133" s="726"/>
      <c r="AK133" s="724">
        <v>9.5</v>
      </c>
      <c r="AL133" s="725"/>
      <c r="AM133" s="725"/>
      <c r="AN133" s="725"/>
      <c r="AO133" s="726"/>
      <c r="AP133" s="727"/>
      <c r="AQ133" s="728"/>
      <c r="AR133" s="728"/>
      <c r="AS133" s="728"/>
      <c r="AT133" s="729"/>
      <c r="AU133" s="233"/>
      <c r="AV133" s="233"/>
      <c r="AW133" s="233"/>
      <c r="AX133" s="233"/>
      <c r="AY133" s="233"/>
      <c r="AZ133" s="233"/>
      <c r="BA133" s="233"/>
      <c r="BB133" s="233"/>
      <c r="BC133" s="233"/>
      <c r="BD133" s="233"/>
      <c r="BE133" s="233"/>
      <c r="BF133" s="233"/>
      <c r="BG133" s="233"/>
      <c r="BH133" s="233"/>
      <c r="BI133" s="233"/>
      <c r="BJ133" s="233"/>
      <c r="BK133" s="233"/>
      <c r="BL133" s="233"/>
      <c r="BM133" s="233"/>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3"/>
      <c r="DQ133" s="233"/>
      <c r="DR133" s="233"/>
      <c r="DS133" s="233"/>
      <c r="DT133" s="233"/>
      <c r="DU133" s="233"/>
      <c r="DV133" s="233"/>
      <c r="DW133" s="233"/>
      <c r="DX133" s="233"/>
      <c r="DY133" s="233"/>
      <c r="DZ133" s="233"/>
    </row>
    <row r="134" spans="1:131" ht="11.25" customHeight="1">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3"/>
      <c r="AV134" s="233"/>
      <c r="AW134" s="233"/>
      <c r="AX134" s="233"/>
      <c r="AY134" s="233"/>
      <c r="AZ134" s="233"/>
      <c r="BA134" s="233"/>
      <c r="BB134" s="233"/>
      <c r="BC134" s="233"/>
      <c r="BD134" s="233"/>
      <c r="BE134" s="233"/>
      <c r="BF134" s="233"/>
      <c r="BG134" s="233"/>
      <c r="BH134" s="233"/>
      <c r="BI134" s="233"/>
      <c r="BJ134" s="233"/>
      <c r="BK134" s="233"/>
      <c r="BL134" s="233"/>
      <c r="BM134" s="233"/>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3"/>
      <c r="DQ134" s="233"/>
      <c r="DR134" s="233"/>
      <c r="DS134" s="233"/>
      <c r="DT134" s="233"/>
      <c r="DU134" s="233"/>
      <c r="DV134" s="233"/>
      <c r="DW134" s="233"/>
      <c r="DX134" s="233"/>
      <c r="DY134" s="233"/>
      <c r="DZ134" s="233"/>
      <c r="EA134" s="230"/>
    </row>
    <row r="135" spans="1:131" ht="14.25" hidden="1">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dJlMaBgbLFeQK/A/HYFSg3aHgkkiZkmoN8eQmzwjJbnCQ3EQ2ZfC4jJNMD0Q/VztpY3/HXMaYuDpvO6F/xACNg==" saltValue="DIboGXNfSD1YIBNsLZyOG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59" customWidth="1"/>
    <col min="121" max="121" width="0" style="258" hidden="1" customWidth="1"/>
    <col min="122" max="16384" width="9" style="258" hidden="1"/>
  </cols>
  <sheetData>
    <row r="1" spans="1:120">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row r="3" spans="1:120"/>
    <row r="4" spans="1:120"/>
    <row r="5" spans="1:120"/>
    <row r="6" spans="1:120"/>
    <row r="7" spans="1:120"/>
    <row r="8" spans="1:120"/>
    <row r="9" spans="1:120"/>
    <row r="10" spans="1:120"/>
    <row r="11" spans="1:120"/>
    <row r="12" spans="1:120"/>
    <row r="13" spans="1:120"/>
    <row r="14" spans="1:120"/>
    <row r="15" spans="1:120"/>
    <row r="16" spans="1:120">
      <c r="DP16" s="258"/>
    </row>
    <row r="17" spans="119:120">
      <c r="DP17" s="258"/>
    </row>
    <row r="18" spans="119:120"/>
    <row r="19" spans="119:120"/>
    <row r="20" spans="119:120">
      <c r="DO20" s="258"/>
      <c r="DP20" s="258"/>
    </row>
    <row r="21" spans="119:120">
      <c r="DP21" s="258"/>
    </row>
    <row r="22" spans="119:120"/>
    <row r="23" spans="119:120">
      <c r="DO23" s="258"/>
      <c r="DP23" s="258"/>
    </row>
    <row r="24" spans="119:120">
      <c r="DP24" s="258"/>
    </row>
    <row r="25" spans="119:120">
      <c r="DP25" s="258"/>
    </row>
    <row r="26" spans="119:120">
      <c r="DO26" s="258"/>
      <c r="DP26" s="258"/>
    </row>
    <row r="27" spans="119:120"/>
    <row r="28" spans="119:120">
      <c r="DO28" s="258"/>
      <c r="DP28" s="258"/>
    </row>
    <row r="29" spans="119:120">
      <c r="DP29" s="258"/>
    </row>
    <row r="30" spans="119:120"/>
    <row r="31" spans="119:120">
      <c r="DO31" s="258"/>
      <c r="DP31" s="258"/>
    </row>
    <row r="32" spans="119:120"/>
    <row r="33" spans="98:120">
      <c r="DO33" s="258"/>
      <c r="DP33" s="258"/>
    </row>
    <row r="34" spans="98:120">
      <c r="DM34" s="258"/>
    </row>
    <row r="35" spans="98:120">
      <c r="CT35" s="258"/>
      <c r="CU35" s="258"/>
      <c r="CV35" s="258"/>
      <c r="CY35" s="258"/>
      <c r="CZ35" s="258"/>
      <c r="DA35" s="258"/>
      <c r="DD35" s="258"/>
      <c r="DE35" s="258"/>
      <c r="DF35" s="258"/>
      <c r="DI35" s="258"/>
      <c r="DJ35" s="258"/>
      <c r="DK35" s="258"/>
      <c r="DM35" s="258"/>
      <c r="DN35" s="258"/>
      <c r="DO35" s="258"/>
      <c r="DP35" s="258"/>
    </row>
    <row r="36" spans="98:120"/>
    <row r="37" spans="98:120">
      <c r="CW37" s="258"/>
      <c r="DB37" s="258"/>
      <c r="DG37" s="258"/>
      <c r="DL37" s="258"/>
      <c r="DP37" s="258"/>
    </row>
    <row r="38" spans="98:120">
      <c r="CT38" s="258"/>
      <c r="CU38" s="258"/>
      <c r="CV38" s="258"/>
      <c r="CW38" s="258"/>
      <c r="CY38" s="258"/>
      <c r="CZ38" s="258"/>
      <c r="DA38" s="258"/>
      <c r="DB38" s="258"/>
      <c r="DD38" s="258"/>
      <c r="DE38" s="258"/>
      <c r="DF38" s="258"/>
      <c r="DG38" s="258"/>
      <c r="DI38" s="258"/>
      <c r="DJ38" s="258"/>
      <c r="DK38" s="258"/>
      <c r="DL38" s="258"/>
      <c r="DN38" s="258"/>
      <c r="DO38" s="258"/>
      <c r="DP38" s="258"/>
    </row>
    <row r="39" spans="98:120"/>
    <row r="40" spans="98:120"/>
    <row r="41" spans="98:120"/>
    <row r="42" spans="98:120"/>
    <row r="43" spans="98:120"/>
    <row r="44" spans="98:120"/>
    <row r="45" spans="98:120"/>
    <row r="46" spans="98:120"/>
    <row r="47" spans="98:120"/>
    <row r="48" spans="98:120"/>
    <row r="49" spans="22:120">
      <c r="DN49" s="258"/>
      <c r="DO49" s="258"/>
      <c r="DP49" s="25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8"/>
      <c r="CS63" s="258"/>
      <c r="CX63" s="258"/>
      <c r="DC63" s="258"/>
      <c r="DH63" s="258"/>
    </row>
    <row r="64" spans="22:120">
      <c r="V64" s="258"/>
    </row>
    <row r="65" spans="15:120">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c r="Q66" s="258"/>
      <c r="S66" s="258"/>
      <c r="U66" s="258"/>
      <c r="DM66" s="258"/>
    </row>
    <row r="67" spans="15:120">
      <c r="O67" s="258"/>
      <c r="P67" s="258"/>
      <c r="R67" s="258"/>
      <c r="T67" s="258"/>
      <c r="Y67" s="258"/>
      <c r="CT67" s="258"/>
      <c r="CV67" s="258"/>
      <c r="CW67" s="258"/>
      <c r="CY67" s="258"/>
      <c r="DA67" s="258"/>
      <c r="DB67" s="258"/>
      <c r="DD67" s="258"/>
      <c r="DF67" s="258"/>
      <c r="DG67" s="258"/>
      <c r="DI67" s="258"/>
      <c r="DK67" s="258"/>
      <c r="DL67" s="258"/>
      <c r="DN67" s="258"/>
      <c r="DO67" s="258"/>
      <c r="DP67" s="258"/>
    </row>
    <row r="68" spans="15:120"/>
    <row r="69" spans="15:120"/>
    <row r="70" spans="15:120"/>
    <row r="71" spans="15:120"/>
    <row r="72" spans="15:120">
      <c r="DP72" s="258"/>
    </row>
    <row r="73" spans="15:120">
      <c r="DP73" s="25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8"/>
      <c r="CX96" s="258"/>
      <c r="DC96" s="258"/>
      <c r="DH96" s="258"/>
    </row>
    <row r="97" spans="24:120">
      <c r="CS97" s="258"/>
      <c r="CX97" s="258"/>
      <c r="DC97" s="258"/>
      <c r="DH97" s="258"/>
      <c r="DP97" s="259" t="s">
        <v>480</v>
      </c>
    </row>
    <row r="98" spans="24:120" hidden="1">
      <c r="CS98" s="258"/>
      <c r="CX98" s="258"/>
      <c r="DC98" s="258"/>
      <c r="DH98" s="258"/>
    </row>
    <row r="99" spans="24:120" hidden="1">
      <c r="CS99" s="258"/>
      <c r="CX99" s="258"/>
      <c r="DC99" s="258"/>
      <c r="DH99" s="258"/>
    </row>
    <row r="101" spans="24:120" ht="12" hidden="1" customHeight="1">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c r="CU102" s="258"/>
      <c r="CZ102" s="258"/>
      <c r="DE102" s="258"/>
      <c r="DJ102" s="258"/>
      <c r="DM102" s="258"/>
    </row>
    <row r="103" spans="24:120" hidden="1">
      <c r="CT103" s="258"/>
      <c r="CV103" s="258"/>
      <c r="CW103" s="258"/>
      <c r="CY103" s="258"/>
      <c r="DA103" s="258"/>
      <c r="DB103" s="258"/>
      <c r="DD103" s="258"/>
      <c r="DF103" s="258"/>
      <c r="DG103" s="258"/>
      <c r="DI103" s="258"/>
      <c r="DK103" s="258"/>
      <c r="DL103" s="258"/>
      <c r="DM103" s="258"/>
      <c r="DN103" s="258"/>
      <c r="DO103" s="258"/>
      <c r="DP103" s="258"/>
    </row>
    <row r="104" spans="24:120" hidden="1">
      <c r="CV104" s="258"/>
      <c r="CW104" s="258"/>
      <c r="DA104" s="258"/>
      <c r="DB104" s="258"/>
      <c r="DF104" s="258"/>
      <c r="DG104" s="258"/>
      <c r="DK104" s="258"/>
      <c r="DL104" s="258"/>
      <c r="DN104" s="258"/>
      <c r="DO104" s="258"/>
      <c r="DP104" s="258"/>
    </row>
    <row r="105" spans="24:120" ht="12.75" hidden="1" customHeight="1"/>
  </sheetData>
  <sheetProtection algorithmName="SHA-512" hashValue="pHYyKPXB4pa1e6kzhmqZT4karnCZO1/cSen+cV4xNPvrj0wf0hJgTnFxxziw8Ka0FTRsXn2rM7UwLvgb+Tq7DQ==" saltValue="DiJkVC4gYA/yu1eC/nC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59" customWidth="1"/>
    <col min="117" max="16384" width="9" style="258" hidden="1"/>
  </cols>
  <sheetData>
    <row r="1" spans="2:116">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row r="3" spans="2:116"/>
    <row r="4" spans="2:116">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row r="7" spans="2:116"/>
    <row r="8" spans="2:116"/>
    <row r="9" spans="2:116"/>
    <row r="10" spans="2:116"/>
    <row r="11" spans="2:116"/>
    <row r="12" spans="2:116"/>
    <row r="13" spans="2:116"/>
    <row r="14" spans="2:116"/>
    <row r="15" spans="2:116"/>
    <row r="16" spans="2:116"/>
    <row r="17" spans="9:116"/>
    <row r="18" spans="9:116">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row r="20" spans="9:116"/>
    <row r="21" spans="9:116">
      <c r="DL21" s="258"/>
    </row>
    <row r="22" spans="9:116">
      <c r="DI22" s="258"/>
      <c r="DJ22" s="258"/>
      <c r="DK22" s="258"/>
      <c r="DL22" s="258"/>
    </row>
    <row r="23" spans="9:116">
      <c r="CY23" s="258"/>
      <c r="CZ23" s="258"/>
      <c r="DA23" s="258"/>
      <c r="DB23" s="258"/>
      <c r="DC23" s="258"/>
      <c r="DD23" s="258"/>
      <c r="DE23" s="258"/>
      <c r="DF23" s="258"/>
      <c r="DG23" s="258"/>
      <c r="DH23" s="258"/>
      <c r="DI23" s="258"/>
      <c r="DJ23" s="258"/>
      <c r="DK23" s="258"/>
      <c r="DL23" s="258"/>
    </row>
    <row r="24" spans="9:116"/>
    <row r="25" spans="9:116"/>
    <row r="26" spans="9:116"/>
    <row r="27" spans="9:116"/>
    <row r="28" spans="9:116"/>
    <row r="29" spans="9:116"/>
    <row r="30" spans="9:116"/>
    <row r="31" spans="9:116"/>
    <row r="32" spans="9:116"/>
    <row r="33" spans="15:116"/>
    <row r="34" spans="15:116"/>
    <row r="35" spans="15:116">
      <c r="CZ35" s="258"/>
      <c r="DA35" s="258"/>
      <c r="DB35" s="258"/>
      <c r="DC35" s="258"/>
      <c r="DD35" s="258"/>
      <c r="DE35" s="258"/>
      <c r="DF35" s="258"/>
      <c r="DG35" s="258"/>
      <c r="DH35" s="258"/>
      <c r="DI35" s="258"/>
      <c r="DJ35" s="258"/>
      <c r="DK35" s="258"/>
      <c r="DL35" s="258"/>
    </row>
    <row r="36" spans="15:116"/>
    <row r="37" spans="15:116">
      <c r="DL37" s="258"/>
    </row>
    <row r="38" spans="15:116">
      <c r="DI38" s="258"/>
      <c r="DJ38" s="258"/>
      <c r="DK38" s="258"/>
      <c r="DL38" s="258"/>
    </row>
    <row r="39" spans="15:116"/>
    <row r="40" spans="15:116"/>
    <row r="41" spans="15:116"/>
    <row r="42" spans="15:116"/>
    <row r="43" spans="15:116">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c r="DL44" s="258"/>
    </row>
    <row r="45" spans="15:116"/>
    <row r="46" spans="15:116">
      <c r="DA46" s="258"/>
      <c r="DB46" s="258"/>
      <c r="DC46" s="258"/>
      <c r="DD46" s="258"/>
      <c r="DE46" s="258"/>
      <c r="DF46" s="258"/>
      <c r="DG46" s="258"/>
      <c r="DH46" s="258"/>
      <c r="DI46" s="258"/>
      <c r="DJ46" s="258"/>
      <c r="DK46" s="258"/>
      <c r="DL46" s="258"/>
    </row>
    <row r="47" spans="15:116"/>
    <row r="48" spans="15:116"/>
    <row r="49" spans="104:116"/>
    <row r="50" spans="104:116">
      <c r="CZ50" s="258"/>
      <c r="DA50" s="258"/>
      <c r="DB50" s="258"/>
      <c r="DC50" s="258"/>
      <c r="DD50" s="258"/>
      <c r="DE50" s="258"/>
      <c r="DF50" s="258"/>
      <c r="DG50" s="258"/>
      <c r="DH50" s="258"/>
      <c r="DI50" s="258"/>
      <c r="DJ50" s="258"/>
      <c r="DK50" s="258"/>
      <c r="DL50" s="258"/>
    </row>
    <row r="51" spans="104:116"/>
    <row r="52" spans="104:116"/>
    <row r="53" spans="104:116">
      <c r="DL53" s="258"/>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8"/>
      <c r="DD67" s="258"/>
      <c r="DE67" s="258"/>
      <c r="DF67" s="258"/>
      <c r="DG67" s="258"/>
      <c r="DH67" s="258"/>
      <c r="DI67" s="258"/>
      <c r="DJ67" s="258"/>
      <c r="DK67" s="258"/>
      <c r="DL67" s="258"/>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2a+lPgJzGtERGJgPXAm7C9zcyfDzg/5Y2rY37ir/Kac/c5eO2RdkjTCleUKmLMMV/k3TjZO3JP3fFyYSnH7rJQ==" saltValue="ekJriFC51OMivfbU19aI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c r="AS1" s="261"/>
      <c r="AT1" s="261"/>
    </row>
    <row r="2" spans="1:46">
      <c r="AS2" s="261"/>
      <c r="AT2" s="261"/>
    </row>
    <row r="3" spans="1:46">
      <c r="AS3" s="261"/>
      <c r="AT3" s="261"/>
    </row>
    <row r="4" spans="1:46">
      <c r="AS4" s="261"/>
      <c r="AT4" s="261"/>
    </row>
    <row r="5" spans="1:46" ht="17.25">
      <c r="A5" s="262" t="s">
        <v>481</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482</v>
      </c>
      <c r="AL6" s="266"/>
      <c r="AM6" s="266"/>
      <c r="AN6" s="266"/>
      <c r="AO6" s="261"/>
      <c r="AP6" s="261"/>
      <c r="AQ6" s="261"/>
      <c r="AR6" s="261"/>
    </row>
    <row r="7" spans="1:46" ht="13.5" customHeight="1">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28" t="s">
        <v>483</v>
      </c>
      <c r="AP7" s="271"/>
      <c r="AQ7" s="272" t="s">
        <v>484</v>
      </c>
      <c r="AR7" s="273"/>
    </row>
    <row r="8" spans="1:46">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29"/>
      <c r="AP8" s="277" t="s">
        <v>485</v>
      </c>
      <c r="AQ8" s="278" t="s">
        <v>486</v>
      </c>
      <c r="AR8" s="279" t="s">
        <v>487</v>
      </c>
    </row>
    <row r="9" spans="1:46">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40" t="s">
        <v>488</v>
      </c>
      <c r="AL9" s="1141"/>
      <c r="AM9" s="1141"/>
      <c r="AN9" s="1142"/>
      <c r="AO9" s="280">
        <v>2889103</v>
      </c>
      <c r="AP9" s="280">
        <v>76383</v>
      </c>
      <c r="AQ9" s="281">
        <v>78624</v>
      </c>
      <c r="AR9" s="282">
        <v>-2.9</v>
      </c>
    </row>
    <row r="10" spans="1:46" ht="13.5" customHeight="1">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40" t="s">
        <v>489</v>
      </c>
      <c r="AL10" s="1141"/>
      <c r="AM10" s="1141"/>
      <c r="AN10" s="1142"/>
      <c r="AO10" s="283">
        <v>5428</v>
      </c>
      <c r="AP10" s="283">
        <v>144</v>
      </c>
      <c r="AQ10" s="284">
        <v>8393</v>
      </c>
      <c r="AR10" s="285">
        <v>-98.3</v>
      </c>
    </row>
    <row r="11" spans="1:46" ht="13.5" customHeight="1">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40" t="s">
        <v>490</v>
      </c>
      <c r="AL11" s="1141"/>
      <c r="AM11" s="1141"/>
      <c r="AN11" s="1142"/>
      <c r="AO11" s="283">
        <v>16064</v>
      </c>
      <c r="AP11" s="283">
        <v>425</v>
      </c>
      <c r="AQ11" s="284">
        <v>566</v>
      </c>
      <c r="AR11" s="285">
        <v>-24.9</v>
      </c>
    </row>
    <row r="12" spans="1:46" ht="13.5" customHeight="1">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40" t="s">
        <v>491</v>
      </c>
      <c r="AL12" s="1141"/>
      <c r="AM12" s="1141"/>
      <c r="AN12" s="1142"/>
      <c r="AO12" s="283" t="s">
        <v>492</v>
      </c>
      <c r="AP12" s="283" t="s">
        <v>492</v>
      </c>
      <c r="AQ12" s="284">
        <v>4</v>
      </c>
      <c r="AR12" s="285" t="s">
        <v>492</v>
      </c>
    </row>
    <row r="13" spans="1:46" ht="13.5" customHeight="1">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40" t="s">
        <v>493</v>
      </c>
      <c r="AL13" s="1141"/>
      <c r="AM13" s="1141"/>
      <c r="AN13" s="1142"/>
      <c r="AO13" s="283">
        <v>81890</v>
      </c>
      <c r="AP13" s="283">
        <v>2165</v>
      </c>
      <c r="AQ13" s="284">
        <v>2520</v>
      </c>
      <c r="AR13" s="285">
        <v>-14.1</v>
      </c>
    </row>
    <row r="14" spans="1:46" ht="13.5" customHeight="1">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40" t="s">
        <v>494</v>
      </c>
      <c r="AL14" s="1141"/>
      <c r="AM14" s="1141"/>
      <c r="AN14" s="1142"/>
      <c r="AO14" s="283">
        <v>24775</v>
      </c>
      <c r="AP14" s="283">
        <v>655</v>
      </c>
      <c r="AQ14" s="284">
        <v>1291</v>
      </c>
      <c r="AR14" s="285">
        <v>-49.3</v>
      </c>
    </row>
    <row r="15" spans="1:46" ht="13.5" customHeight="1">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43" t="s">
        <v>495</v>
      </c>
      <c r="AL15" s="1144"/>
      <c r="AM15" s="1144"/>
      <c r="AN15" s="1145"/>
      <c r="AO15" s="283">
        <v>-146998</v>
      </c>
      <c r="AP15" s="283">
        <v>-3886</v>
      </c>
      <c r="AQ15" s="284">
        <v>-4844</v>
      </c>
      <c r="AR15" s="285">
        <v>-19.8</v>
      </c>
    </row>
    <row r="16" spans="1:46">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43" t="s">
        <v>178</v>
      </c>
      <c r="AL16" s="1144"/>
      <c r="AM16" s="1144"/>
      <c r="AN16" s="1145"/>
      <c r="AO16" s="283">
        <v>2870262</v>
      </c>
      <c r="AP16" s="283">
        <v>75885</v>
      </c>
      <c r="AQ16" s="284">
        <v>86555</v>
      </c>
      <c r="AR16" s="285">
        <v>-12.3</v>
      </c>
    </row>
    <row r="17" spans="1:46">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496</v>
      </c>
      <c r="AL19" s="261"/>
      <c r="AM19" s="261"/>
      <c r="AN19" s="261"/>
      <c r="AO19" s="261"/>
      <c r="AP19" s="261"/>
      <c r="AQ19" s="261"/>
      <c r="AR19" s="261"/>
    </row>
    <row r="20" spans="1:46">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497</v>
      </c>
      <c r="AP20" s="292" t="s">
        <v>498</v>
      </c>
      <c r="AQ20" s="293" t="s">
        <v>499</v>
      </c>
      <c r="AR20" s="294"/>
    </row>
    <row r="21" spans="1:46" s="300" customFormat="1">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46" t="s">
        <v>500</v>
      </c>
      <c r="AL21" s="1147"/>
      <c r="AM21" s="1147"/>
      <c r="AN21" s="1148"/>
      <c r="AO21" s="296">
        <v>7.4</v>
      </c>
      <c r="AP21" s="297">
        <v>7.95</v>
      </c>
      <c r="AQ21" s="298">
        <v>-0.55000000000000004</v>
      </c>
      <c r="AR21" s="266"/>
      <c r="AS21" s="299"/>
      <c r="AT21" s="295"/>
    </row>
    <row r="22" spans="1:46" s="300" customFormat="1">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46" t="s">
        <v>501</v>
      </c>
      <c r="AL22" s="1147"/>
      <c r="AM22" s="1147"/>
      <c r="AN22" s="1148"/>
      <c r="AO22" s="301">
        <v>99.5</v>
      </c>
      <c r="AP22" s="302">
        <v>97.2</v>
      </c>
      <c r="AQ22" s="303">
        <v>2.2999999999999998</v>
      </c>
      <c r="AR22" s="287"/>
      <c r="AS22" s="299"/>
      <c r="AT22" s="295"/>
    </row>
    <row r="23" spans="1:46" s="300" customFormat="1">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c r="A26" s="1139" t="s">
        <v>502</v>
      </c>
      <c r="B26" s="1139"/>
      <c r="C26" s="1139"/>
      <c r="D26" s="1139"/>
      <c r="E26" s="1139"/>
      <c r="F26" s="1139"/>
      <c r="G26" s="1139"/>
      <c r="H26" s="1139"/>
      <c r="I26" s="1139"/>
      <c r="J26" s="1139"/>
      <c r="K26" s="1139"/>
      <c r="L26" s="1139"/>
      <c r="M26" s="1139"/>
      <c r="N26" s="1139"/>
      <c r="O26" s="1139"/>
      <c r="P26" s="1139"/>
      <c r="Q26" s="1139"/>
      <c r="R26" s="1139"/>
      <c r="S26" s="1139"/>
      <c r="T26" s="1139"/>
      <c r="U26" s="1139"/>
      <c r="V26" s="1139"/>
      <c r="W26" s="1139"/>
      <c r="X26" s="1139"/>
      <c r="Y26" s="1139"/>
      <c r="Z26" s="1139"/>
      <c r="AA26" s="1139"/>
      <c r="AB26" s="1139"/>
      <c r="AC26" s="1139"/>
      <c r="AD26" s="1139"/>
      <c r="AE26" s="1139"/>
      <c r="AF26" s="1139"/>
      <c r="AG26" s="1139"/>
      <c r="AH26" s="1139"/>
      <c r="AI26" s="1139"/>
      <c r="AJ26" s="1139"/>
      <c r="AK26" s="1139"/>
      <c r="AL26" s="1139"/>
      <c r="AM26" s="1139"/>
      <c r="AN26" s="1139"/>
      <c r="AO26" s="1139"/>
      <c r="AP26" s="1139"/>
      <c r="AQ26" s="1139"/>
      <c r="AR26" s="1139"/>
      <c r="AS26" s="1139"/>
      <c r="AT26" s="266"/>
    </row>
    <row r="27" spans="1:46">
      <c r="A27" s="308"/>
      <c r="AO27" s="261"/>
      <c r="AP27" s="261"/>
      <c r="AQ27" s="261"/>
      <c r="AR27" s="261"/>
      <c r="AS27" s="261"/>
      <c r="AT27" s="261"/>
    </row>
    <row r="28" spans="1:46" ht="17.25">
      <c r="A28" s="262" t="s">
        <v>503</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504</v>
      </c>
      <c r="AL29" s="266"/>
      <c r="AM29" s="266"/>
      <c r="AN29" s="266"/>
      <c r="AO29" s="261"/>
      <c r="AP29" s="261"/>
      <c r="AQ29" s="261"/>
      <c r="AR29" s="261"/>
      <c r="AS29" s="310"/>
    </row>
    <row r="30" spans="1:46" ht="13.5" customHeight="1">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28" t="s">
        <v>483</v>
      </c>
      <c r="AP30" s="271"/>
      <c r="AQ30" s="272" t="s">
        <v>484</v>
      </c>
      <c r="AR30" s="273"/>
    </row>
    <row r="31" spans="1:46">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29"/>
      <c r="AP31" s="277" t="s">
        <v>485</v>
      </c>
      <c r="AQ31" s="278" t="s">
        <v>486</v>
      </c>
      <c r="AR31" s="279" t="s">
        <v>487</v>
      </c>
    </row>
    <row r="32" spans="1:46" ht="27" customHeight="1">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30" t="s">
        <v>505</v>
      </c>
      <c r="AL32" s="1131"/>
      <c r="AM32" s="1131"/>
      <c r="AN32" s="1132"/>
      <c r="AO32" s="311">
        <v>1244479</v>
      </c>
      <c r="AP32" s="311">
        <v>32902</v>
      </c>
      <c r="AQ32" s="312">
        <v>34484</v>
      </c>
      <c r="AR32" s="313">
        <v>-4.5999999999999996</v>
      </c>
    </row>
    <row r="33" spans="1:46" ht="13.5" customHeight="1">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30" t="s">
        <v>506</v>
      </c>
      <c r="AL33" s="1131"/>
      <c r="AM33" s="1131"/>
      <c r="AN33" s="1132"/>
      <c r="AO33" s="311" t="s">
        <v>492</v>
      </c>
      <c r="AP33" s="311" t="s">
        <v>492</v>
      </c>
      <c r="AQ33" s="312" t="s">
        <v>492</v>
      </c>
      <c r="AR33" s="313" t="s">
        <v>492</v>
      </c>
    </row>
    <row r="34" spans="1:46" ht="27" customHeight="1">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30" t="s">
        <v>507</v>
      </c>
      <c r="AL34" s="1131"/>
      <c r="AM34" s="1131"/>
      <c r="AN34" s="1132"/>
      <c r="AO34" s="311" t="s">
        <v>492</v>
      </c>
      <c r="AP34" s="311" t="s">
        <v>492</v>
      </c>
      <c r="AQ34" s="312" t="s">
        <v>492</v>
      </c>
      <c r="AR34" s="313" t="s">
        <v>492</v>
      </c>
    </row>
    <row r="35" spans="1:46" ht="27" customHeight="1">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30" t="s">
        <v>508</v>
      </c>
      <c r="AL35" s="1131"/>
      <c r="AM35" s="1131"/>
      <c r="AN35" s="1132"/>
      <c r="AO35" s="311">
        <v>318952</v>
      </c>
      <c r="AP35" s="311">
        <v>8433</v>
      </c>
      <c r="AQ35" s="312">
        <v>11558</v>
      </c>
      <c r="AR35" s="313">
        <v>-27</v>
      </c>
    </row>
    <row r="36" spans="1:46" ht="27" customHeight="1">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30" t="s">
        <v>509</v>
      </c>
      <c r="AL36" s="1131"/>
      <c r="AM36" s="1131"/>
      <c r="AN36" s="1132"/>
      <c r="AO36" s="311" t="s">
        <v>492</v>
      </c>
      <c r="AP36" s="311" t="s">
        <v>492</v>
      </c>
      <c r="AQ36" s="312">
        <v>3181</v>
      </c>
      <c r="AR36" s="313" t="s">
        <v>492</v>
      </c>
    </row>
    <row r="37" spans="1:46" ht="13.5" customHeight="1">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30" t="s">
        <v>510</v>
      </c>
      <c r="AL37" s="1131"/>
      <c r="AM37" s="1131"/>
      <c r="AN37" s="1132"/>
      <c r="AO37" s="311" t="s">
        <v>492</v>
      </c>
      <c r="AP37" s="311" t="s">
        <v>492</v>
      </c>
      <c r="AQ37" s="312">
        <v>154</v>
      </c>
      <c r="AR37" s="313" t="s">
        <v>492</v>
      </c>
    </row>
    <row r="38" spans="1:46" ht="27" customHeight="1">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33" t="s">
        <v>511</v>
      </c>
      <c r="AL38" s="1134"/>
      <c r="AM38" s="1134"/>
      <c r="AN38" s="1135"/>
      <c r="AO38" s="314">
        <v>20</v>
      </c>
      <c r="AP38" s="314">
        <v>1</v>
      </c>
      <c r="AQ38" s="315">
        <v>1</v>
      </c>
      <c r="AR38" s="303">
        <v>0</v>
      </c>
      <c r="AS38" s="310"/>
    </row>
    <row r="39" spans="1:46">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33" t="s">
        <v>512</v>
      </c>
      <c r="AL39" s="1134"/>
      <c r="AM39" s="1134"/>
      <c r="AN39" s="1135"/>
      <c r="AO39" s="311">
        <v>-28099</v>
      </c>
      <c r="AP39" s="311">
        <v>-743</v>
      </c>
      <c r="AQ39" s="312">
        <v>-2572</v>
      </c>
      <c r="AR39" s="313">
        <v>-71.099999999999994</v>
      </c>
      <c r="AS39" s="310"/>
    </row>
    <row r="40" spans="1:46" ht="27" customHeight="1">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30" t="s">
        <v>513</v>
      </c>
      <c r="AL40" s="1131"/>
      <c r="AM40" s="1131"/>
      <c r="AN40" s="1132"/>
      <c r="AO40" s="311">
        <v>-538377</v>
      </c>
      <c r="AP40" s="311">
        <v>-14234</v>
      </c>
      <c r="AQ40" s="312">
        <v>-30360</v>
      </c>
      <c r="AR40" s="313">
        <v>-53.1</v>
      </c>
      <c r="AS40" s="310"/>
    </row>
    <row r="41" spans="1:46">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36" t="s">
        <v>288</v>
      </c>
      <c r="AL41" s="1137"/>
      <c r="AM41" s="1137"/>
      <c r="AN41" s="1138"/>
      <c r="AO41" s="311">
        <v>996975</v>
      </c>
      <c r="AP41" s="311">
        <v>26358</v>
      </c>
      <c r="AQ41" s="312">
        <v>16445</v>
      </c>
      <c r="AR41" s="313">
        <v>60.3</v>
      </c>
      <c r="AS41" s="310"/>
    </row>
    <row r="42" spans="1:46">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c r="AL42" s="261"/>
      <c r="AM42" s="261"/>
      <c r="AN42" s="261"/>
      <c r="AO42" s="261"/>
      <c r="AP42" s="261"/>
      <c r="AQ42" s="287"/>
      <c r="AR42" s="287"/>
      <c r="AS42" s="310"/>
    </row>
    <row r="43" spans="1:46">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c r="A47" s="320" t="s">
        <v>514</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515</v>
      </c>
      <c r="AL48" s="321"/>
      <c r="AM48" s="321"/>
      <c r="AN48" s="321"/>
      <c r="AO48" s="321"/>
      <c r="AP48" s="321"/>
      <c r="AQ48" s="322"/>
      <c r="AR48" s="321"/>
    </row>
    <row r="49" spans="1:44" ht="13.5" customHeight="1">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23" t="s">
        <v>483</v>
      </c>
      <c r="AN49" s="1125" t="s">
        <v>516</v>
      </c>
      <c r="AO49" s="1126"/>
      <c r="AP49" s="1126"/>
      <c r="AQ49" s="1126"/>
      <c r="AR49" s="1127"/>
    </row>
    <row r="50" spans="1:44">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24"/>
      <c r="AN50" s="327" t="s">
        <v>517</v>
      </c>
      <c r="AO50" s="328" t="s">
        <v>518</v>
      </c>
      <c r="AP50" s="329" t="s">
        <v>519</v>
      </c>
      <c r="AQ50" s="330" t="s">
        <v>520</v>
      </c>
      <c r="AR50" s="331" t="s">
        <v>521</v>
      </c>
    </row>
    <row r="51" spans="1:44">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522</v>
      </c>
      <c r="AL51" s="324"/>
      <c r="AM51" s="332">
        <v>1355895</v>
      </c>
      <c r="AN51" s="333">
        <v>36201</v>
      </c>
      <c r="AO51" s="334">
        <v>20.2</v>
      </c>
      <c r="AP51" s="335">
        <v>59119</v>
      </c>
      <c r="AQ51" s="336">
        <v>9.6999999999999993</v>
      </c>
      <c r="AR51" s="337">
        <v>10.5</v>
      </c>
    </row>
    <row r="52" spans="1:44">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523</v>
      </c>
      <c r="AM52" s="340">
        <v>756706</v>
      </c>
      <c r="AN52" s="341">
        <v>20203</v>
      </c>
      <c r="AO52" s="342">
        <v>15.4</v>
      </c>
      <c r="AP52" s="343">
        <v>29900</v>
      </c>
      <c r="AQ52" s="344">
        <v>-14.7</v>
      </c>
      <c r="AR52" s="345">
        <v>30.1</v>
      </c>
    </row>
    <row r="53" spans="1:44">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524</v>
      </c>
      <c r="AL53" s="324"/>
      <c r="AM53" s="332">
        <v>1409951</v>
      </c>
      <c r="AN53" s="333">
        <v>37648</v>
      </c>
      <c r="AO53" s="334">
        <v>4</v>
      </c>
      <c r="AP53" s="335">
        <v>53895</v>
      </c>
      <c r="AQ53" s="336">
        <v>-8.8000000000000007</v>
      </c>
      <c r="AR53" s="337">
        <v>12.8</v>
      </c>
    </row>
    <row r="54" spans="1:44">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523</v>
      </c>
      <c r="AM54" s="340">
        <v>960186</v>
      </c>
      <c r="AN54" s="341">
        <v>25638</v>
      </c>
      <c r="AO54" s="342">
        <v>26.9</v>
      </c>
      <c r="AP54" s="343">
        <v>31224</v>
      </c>
      <c r="AQ54" s="344">
        <v>4.4000000000000004</v>
      </c>
      <c r="AR54" s="345">
        <v>22.5</v>
      </c>
    </row>
    <row r="55" spans="1:44">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525</v>
      </c>
      <c r="AL55" s="324"/>
      <c r="AM55" s="332">
        <v>1679584</v>
      </c>
      <c r="AN55" s="333">
        <v>44901</v>
      </c>
      <c r="AO55" s="334">
        <v>19.3</v>
      </c>
      <c r="AP55" s="335">
        <v>56181</v>
      </c>
      <c r="AQ55" s="336">
        <v>4.2</v>
      </c>
      <c r="AR55" s="337">
        <v>15.1</v>
      </c>
    </row>
    <row r="56" spans="1:44">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523</v>
      </c>
      <c r="AM56" s="340">
        <v>1013953</v>
      </c>
      <c r="AN56" s="341">
        <v>27107</v>
      </c>
      <c r="AO56" s="342">
        <v>5.7</v>
      </c>
      <c r="AP56" s="343">
        <v>32039</v>
      </c>
      <c r="AQ56" s="344">
        <v>2.6</v>
      </c>
      <c r="AR56" s="345">
        <v>3.1</v>
      </c>
    </row>
    <row r="57" spans="1:44">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526</v>
      </c>
      <c r="AL57" s="324"/>
      <c r="AM57" s="332">
        <v>1298589</v>
      </c>
      <c r="AN57" s="333">
        <v>34384</v>
      </c>
      <c r="AO57" s="334">
        <v>-23.4</v>
      </c>
      <c r="AP57" s="335">
        <v>47730</v>
      </c>
      <c r="AQ57" s="336">
        <v>-15</v>
      </c>
      <c r="AR57" s="337">
        <v>-8.4</v>
      </c>
    </row>
    <row r="58" spans="1:44">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523</v>
      </c>
      <c r="AM58" s="340">
        <v>1020146</v>
      </c>
      <c r="AN58" s="341">
        <v>27012</v>
      </c>
      <c r="AO58" s="342">
        <v>-0.4</v>
      </c>
      <c r="AP58" s="343">
        <v>26378</v>
      </c>
      <c r="AQ58" s="344">
        <v>-17.7</v>
      </c>
      <c r="AR58" s="345">
        <v>17.3</v>
      </c>
    </row>
    <row r="59" spans="1:44">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527</v>
      </c>
      <c r="AL59" s="324"/>
      <c r="AM59" s="332">
        <v>2555687</v>
      </c>
      <c r="AN59" s="333">
        <v>67568</v>
      </c>
      <c r="AO59" s="334">
        <v>96.5</v>
      </c>
      <c r="AP59" s="335">
        <v>61921</v>
      </c>
      <c r="AQ59" s="336">
        <v>29.7</v>
      </c>
      <c r="AR59" s="337">
        <v>66.8</v>
      </c>
    </row>
    <row r="60" spans="1:44">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523</v>
      </c>
      <c r="AM60" s="340">
        <v>1482166</v>
      </c>
      <c r="AN60" s="341">
        <v>39186</v>
      </c>
      <c r="AO60" s="342">
        <v>45.1</v>
      </c>
      <c r="AP60" s="343">
        <v>34719</v>
      </c>
      <c r="AQ60" s="344">
        <v>31.6</v>
      </c>
      <c r="AR60" s="345">
        <v>13.5</v>
      </c>
    </row>
    <row r="61" spans="1:44">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528</v>
      </c>
      <c r="AL61" s="346"/>
      <c r="AM61" s="347">
        <v>1659941</v>
      </c>
      <c r="AN61" s="348">
        <v>44140</v>
      </c>
      <c r="AO61" s="349">
        <v>23.3</v>
      </c>
      <c r="AP61" s="350">
        <v>55769</v>
      </c>
      <c r="AQ61" s="351">
        <v>4</v>
      </c>
      <c r="AR61" s="337">
        <v>19.3</v>
      </c>
    </row>
    <row r="62" spans="1:44">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523</v>
      </c>
      <c r="AM62" s="340">
        <v>1046631</v>
      </c>
      <c r="AN62" s="341">
        <v>27829</v>
      </c>
      <c r="AO62" s="342">
        <v>18.5</v>
      </c>
      <c r="AP62" s="343">
        <v>30852</v>
      </c>
      <c r="AQ62" s="344">
        <v>1.2</v>
      </c>
      <c r="AR62" s="345">
        <v>17.3</v>
      </c>
    </row>
    <row r="63" spans="1:44">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c r="AK67" s="261"/>
      <c r="AL67" s="261"/>
      <c r="AM67" s="261"/>
      <c r="AN67" s="261"/>
      <c r="AO67" s="261"/>
      <c r="AP67" s="261"/>
      <c r="AQ67" s="261"/>
      <c r="AR67" s="261"/>
      <c r="AS67" s="261"/>
      <c r="AT67" s="261"/>
    </row>
    <row r="68" spans="1:46" ht="13.5" hidden="1" customHeight="1">
      <c r="AK68" s="261"/>
      <c r="AL68" s="261"/>
      <c r="AM68" s="261"/>
      <c r="AN68" s="261"/>
      <c r="AO68" s="261"/>
      <c r="AP68" s="261"/>
      <c r="AQ68" s="261"/>
      <c r="AR68" s="261"/>
    </row>
    <row r="69" spans="1:46" ht="13.5" hidden="1" customHeight="1">
      <c r="AK69" s="261"/>
      <c r="AL69" s="261"/>
      <c r="AM69" s="261"/>
      <c r="AN69" s="261"/>
      <c r="AO69" s="261"/>
      <c r="AP69" s="261"/>
      <c r="AQ69" s="261"/>
      <c r="AR69" s="261"/>
    </row>
    <row r="70" spans="1:46" hidden="1">
      <c r="AK70" s="261"/>
      <c r="AL70" s="261"/>
      <c r="AM70" s="261"/>
      <c r="AN70" s="261"/>
      <c r="AO70" s="261"/>
      <c r="AP70" s="261"/>
      <c r="AQ70" s="261"/>
      <c r="AR70" s="261"/>
    </row>
    <row r="71" spans="1:46" hidden="1">
      <c r="AK71" s="261"/>
      <c r="AL71" s="261"/>
      <c r="AM71" s="261"/>
      <c r="AN71" s="261"/>
      <c r="AO71" s="261"/>
      <c r="AP71" s="261"/>
      <c r="AQ71" s="261"/>
      <c r="AR71" s="261"/>
    </row>
    <row r="72" spans="1:46" hidden="1">
      <c r="AK72" s="261"/>
      <c r="AL72" s="261"/>
      <c r="AM72" s="261"/>
      <c r="AN72" s="261"/>
      <c r="AO72" s="261"/>
      <c r="AP72" s="261"/>
      <c r="AQ72" s="261"/>
      <c r="AR72" s="261"/>
    </row>
    <row r="73" spans="1:46" hidden="1">
      <c r="AK73" s="261"/>
      <c r="AL73" s="261"/>
      <c r="AM73" s="261"/>
      <c r="AN73" s="261"/>
      <c r="AO73" s="261"/>
      <c r="AP73" s="261"/>
      <c r="AQ73" s="261"/>
      <c r="AR73" s="261"/>
    </row>
  </sheetData>
  <sheetProtection algorithmName="SHA-512" hashValue="o0rDQVsQ0Zir2OQ8lykaQIg1cP12lVjkCMwT1BGq0x0eDb545Pa5s/XznoaT6x9Nk0Kgra7LAIdb28HXO/wOJw==" saltValue="YESlQi/tgE+voOypT/sNz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59" customWidth="1"/>
    <col min="126" max="16384" width="9" style="258" hidden="1"/>
  </cols>
  <sheetData>
    <row r="1" spans="2:125" ht="13.5" customHeight="1">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c r="B2" s="258"/>
      <c r="DG2" s="258"/>
    </row>
    <row r="3" spans="2:12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row r="5" spans="2:125"/>
    <row r="6" spans="2:125"/>
    <row r="7" spans="2:125"/>
    <row r="8" spans="2:125"/>
    <row r="9" spans="2:125">
      <c r="DU9" s="258"/>
    </row>
    <row r="10" spans="2:125"/>
    <row r="11" spans="2:125"/>
    <row r="12" spans="2:125"/>
    <row r="13" spans="2:125"/>
    <row r="14" spans="2:125"/>
    <row r="15" spans="2:125"/>
    <row r="16" spans="2:125"/>
    <row r="17" spans="125:125">
      <c r="DU17" s="258"/>
    </row>
    <row r="18" spans="125:125"/>
    <row r="19" spans="125:125"/>
    <row r="20" spans="125:125">
      <c r="DU20" s="258"/>
    </row>
    <row r="21" spans="125:125">
      <c r="DU21" s="258"/>
    </row>
    <row r="22" spans="125:125"/>
    <row r="23" spans="125:125"/>
    <row r="24" spans="125:125"/>
    <row r="25" spans="125:125"/>
    <row r="26" spans="125:125"/>
    <row r="27" spans="125:125"/>
    <row r="28" spans="125:125">
      <c r="DU28" s="258"/>
    </row>
    <row r="29" spans="125:125"/>
    <row r="30" spans="125:125"/>
    <row r="31" spans="125:125"/>
    <row r="32" spans="125:125"/>
    <row r="33" spans="2:125">
      <c r="B33" s="258"/>
      <c r="G33" s="258"/>
      <c r="I33" s="258"/>
    </row>
    <row r="34" spans="2:125">
      <c r="C34" s="258"/>
      <c r="P34" s="258"/>
      <c r="DE34" s="258"/>
      <c r="DH34" s="258"/>
    </row>
    <row r="35" spans="2:125">
      <c r="D35" s="258"/>
      <c r="E35" s="258"/>
      <c r="DG35" s="258"/>
      <c r="DJ35" s="258"/>
      <c r="DP35" s="258"/>
      <c r="DQ35" s="258"/>
      <c r="DR35" s="258"/>
      <c r="DS35" s="258"/>
      <c r="DT35" s="258"/>
      <c r="DU35" s="258"/>
    </row>
    <row r="36" spans="2:125">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c r="DU37" s="258"/>
    </row>
    <row r="38" spans="2:125">
      <c r="DT38" s="258"/>
      <c r="DU38" s="258"/>
    </row>
    <row r="39" spans="2:125"/>
    <row r="40" spans="2:125">
      <c r="DH40" s="258"/>
    </row>
    <row r="41" spans="2:125">
      <c r="DE41" s="258"/>
    </row>
    <row r="42" spans="2:125">
      <c r="DG42" s="258"/>
      <c r="DJ42" s="258"/>
    </row>
    <row r="43" spans="2:125">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c r="DU44" s="258"/>
    </row>
    <row r="45" spans="2:125"/>
    <row r="46" spans="2:125"/>
    <row r="47" spans="2:125"/>
    <row r="48" spans="2:125">
      <c r="DT48" s="258"/>
      <c r="DU48" s="258"/>
    </row>
    <row r="49" spans="120:125">
      <c r="DU49" s="258"/>
    </row>
    <row r="50" spans="120:125">
      <c r="DU50" s="258"/>
    </row>
    <row r="51" spans="120:125">
      <c r="DP51" s="258"/>
      <c r="DQ51" s="258"/>
      <c r="DR51" s="258"/>
      <c r="DS51" s="258"/>
      <c r="DT51" s="258"/>
      <c r="DU51" s="258"/>
    </row>
    <row r="52" spans="120:125"/>
    <row r="53" spans="120:125"/>
    <row r="54" spans="120:125">
      <c r="DU54" s="258"/>
    </row>
    <row r="55" spans="120:125"/>
    <row r="56" spans="120:125"/>
    <row r="57" spans="120:125"/>
    <row r="58" spans="120:125">
      <c r="DU58" s="258"/>
    </row>
    <row r="59" spans="120:125"/>
    <row r="60" spans="120:125"/>
    <row r="61" spans="120:125"/>
    <row r="62" spans="120:125"/>
    <row r="63" spans="120:125">
      <c r="DU63" s="258"/>
    </row>
    <row r="64" spans="120:125">
      <c r="DT64" s="258"/>
      <c r="DU64" s="258"/>
    </row>
    <row r="65" spans="123:125"/>
    <row r="66" spans="123:125"/>
    <row r="67" spans="123:125"/>
    <row r="68" spans="123:125"/>
    <row r="69" spans="123:125">
      <c r="DS69" s="258"/>
      <c r="DT69" s="258"/>
      <c r="DU69" s="258"/>
    </row>
    <row r="70" spans="123:125"/>
    <row r="71" spans="123:125"/>
    <row r="72" spans="123:125"/>
    <row r="73" spans="123:125"/>
    <row r="74" spans="123:125"/>
    <row r="75" spans="123:125"/>
    <row r="76" spans="123:125"/>
    <row r="77" spans="123:125"/>
    <row r="78" spans="123:125"/>
    <row r="79" spans="123:125"/>
    <row r="80" spans="123:125"/>
    <row r="81" spans="116:125"/>
    <row r="82" spans="116:125">
      <c r="DL82" s="258"/>
    </row>
    <row r="83" spans="116:125">
      <c r="DM83" s="258"/>
      <c r="DN83" s="258"/>
      <c r="DO83" s="258"/>
      <c r="DP83" s="258"/>
      <c r="DQ83" s="258"/>
      <c r="DR83" s="258"/>
      <c r="DS83" s="258"/>
      <c r="DT83" s="258"/>
      <c r="DU83" s="258"/>
    </row>
    <row r="84" spans="116:125"/>
    <row r="85" spans="116:125"/>
    <row r="86" spans="116:125"/>
    <row r="87" spans="116:125"/>
    <row r="88" spans="116:125">
      <c r="DU88" s="258"/>
    </row>
    <row r="89" spans="116:125"/>
    <row r="90" spans="116:125"/>
    <row r="91" spans="116:125"/>
    <row r="92" spans="116:125" ht="13.5" customHeight="1"/>
    <row r="93" spans="116:125" ht="13.5" customHeight="1"/>
    <row r="94" spans="116:125" ht="13.5" customHeight="1">
      <c r="DS94" s="258"/>
      <c r="DT94" s="258"/>
      <c r="DU94" s="258"/>
    </row>
    <row r="95" spans="116:125" ht="13.5" customHeight="1">
      <c r="DU95" s="258"/>
    </row>
    <row r="96" spans="116:125" ht="13.5" customHeight="1"/>
    <row r="97" spans="124:125" ht="13.5" customHeight="1"/>
    <row r="98" spans="124:125" ht="13.5" customHeight="1"/>
    <row r="99" spans="124:125" ht="13.5" customHeight="1"/>
    <row r="100" spans="124:125" ht="13.5" customHeight="1"/>
    <row r="101" spans="124:125" ht="13.5" customHeight="1">
      <c r="DU101" s="258"/>
    </row>
    <row r="102" spans="124:125" ht="13.5" customHeight="1"/>
    <row r="103" spans="124:125" ht="13.5" customHeight="1"/>
    <row r="104" spans="124:125" ht="13.5" customHeight="1">
      <c r="DT104" s="258"/>
      <c r="DU104" s="25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8" t="s">
        <v>480</v>
      </c>
    </row>
    <row r="121" spans="125:125" ht="13.5" hidden="1" customHeight="1">
      <c r="DU121" s="258"/>
    </row>
  </sheetData>
  <sheetProtection algorithmName="SHA-512" hashValue="u9AosULGBdJkNru2kIa471AiLQUFR6CgMJvCwtjUiNIlX3fTCFb625Z7TSAGETjCR5hGax1Gu7ETb/d2iSYiDQ==" saltValue="r7zrfb8vF+FMXCfp0Upb4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59" customWidth="1"/>
    <col min="126" max="142" width="0" style="258" hidden="1" customWidth="1"/>
    <col min="143" max="16384" width="9" style="258" hidden="1"/>
  </cols>
  <sheetData>
    <row r="1" spans="1:125" ht="13.5" customHeight="1">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c r="B2" s="258"/>
      <c r="T2" s="258"/>
    </row>
    <row r="3" spans="1:12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8"/>
      <c r="G33" s="258"/>
      <c r="I33" s="258"/>
    </row>
    <row r="34" spans="2:125">
      <c r="C34" s="258"/>
      <c r="P34" s="258"/>
      <c r="R34" s="258"/>
      <c r="U34" s="258"/>
    </row>
    <row r="35" spans="2:125">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c r="F36" s="258"/>
      <c r="H36" s="258"/>
      <c r="J36" s="258"/>
      <c r="K36" s="258"/>
      <c r="L36" s="258"/>
      <c r="M36" s="258"/>
      <c r="N36" s="258"/>
      <c r="O36" s="258"/>
      <c r="Q36" s="258"/>
      <c r="S36" s="258"/>
      <c r="V36" s="258"/>
    </row>
    <row r="37" spans="2:125"/>
    <row r="38" spans="2:125"/>
    <row r="39" spans="2:125"/>
    <row r="40" spans="2:125">
      <c r="U40" s="258"/>
    </row>
    <row r="41" spans="2:125">
      <c r="R41" s="258"/>
    </row>
    <row r="42" spans="2:125">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c r="Q43" s="258"/>
      <c r="S43" s="258"/>
      <c r="V43" s="25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9" t="s">
        <v>480</v>
      </c>
    </row>
  </sheetData>
  <sheetProtection algorithmName="SHA-512" hashValue="6enMpAHzuWTwIynA181fUmItVID7+ELCHzZBDTyur7TqOWxuNS9KmbeVpTO4FiKcRJuuzBlWUpZReP/h4qLM1w==" saltValue="v9rC1thUt26pVUvDQQqH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49" t="s">
        <v>3</v>
      </c>
      <c r="D47" s="1149"/>
      <c r="E47" s="1150"/>
      <c r="F47" s="11">
        <v>42.86</v>
      </c>
      <c r="G47" s="12">
        <v>42.53</v>
      </c>
      <c r="H47" s="12">
        <v>41.49</v>
      </c>
      <c r="I47" s="12">
        <v>37.89</v>
      </c>
      <c r="J47" s="13">
        <v>38.36</v>
      </c>
    </row>
    <row r="48" spans="2:10" ht="57.75" customHeight="1">
      <c r="B48" s="14"/>
      <c r="C48" s="1151" t="s">
        <v>4</v>
      </c>
      <c r="D48" s="1151"/>
      <c r="E48" s="1152"/>
      <c r="F48" s="15">
        <v>7.12</v>
      </c>
      <c r="G48" s="16">
        <v>7.54</v>
      </c>
      <c r="H48" s="16">
        <v>8.8000000000000007</v>
      </c>
      <c r="I48" s="16">
        <v>5.28</v>
      </c>
      <c r="J48" s="17">
        <v>11.77</v>
      </c>
    </row>
    <row r="49" spans="2:10" ht="57.75" customHeight="1" thickBot="1">
      <c r="B49" s="18"/>
      <c r="C49" s="1153" t="s">
        <v>5</v>
      </c>
      <c r="D49" s="1153"/>
      <c r="E49" s="1154"/>
      <c r="F49" s="19">
        <v>4.74</v>
      </c>
      <c r="G49" s="20">
        <v>2.41</v>
      </c>
      <c r="H49" s="20" t="s">
        <v>535</v>
      </c>
      <c r="I49" s="20" t="s">
        <v>536</v>
      </c>
      <c r="J49" s="21">
        <v>9.2200000000000006</v>
      </c>
    </row>
    <row r="50" spans="2:10"/>
  </sheetData>
  <sheetProtection algorithmName="SHA-512" hashValue="sDmtigicN/wZFfojRVFkX1tsAPuBxLrOCArYhwrZ2Ciu2akaG2nDnmU9mCET26MFlwIdVCP37AHA+DkDtC//lw==" saltValue="NedlIvx0Q/Kultq//BfC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61" t="s">
        <v>537</v>
      </c>
      <c r="D34" s="1161"/>
      <c r="E34" s="1162"/>
      <c r="F34" s="32" t="s">
        <v>538</v>
      </c>
      <c r="G34" s="33" t="s">
        <v>539</v>
      </c>
      <c r="H34" s="33" t="s">
        <v>540</v>
      </c>
      <c r="I34" s="33" t="s">
        <v>541</v>
      </c>
      <c r="J34" s="34" t="s">
        <v>542</v>
      </c>
      <c r="K34" s="22"/>
      <c r="L34" s="22"/>
      <c r="M34" s="22"/>
      <c r="N34" s="22"/>
      <c r="O34" s="22"/>
      <c r="P34" s="22"/>
    </row>
    <row r="35" spans="1:16" ht="39" customHeight="1">
      <c r="A35" s="22"/>
      <c r="B35" s="35"/>
      <c r="C35" s="1155" t="s">
        <v>543</v>
      </c>
      <c r="D35" s="1156"/>
      <c r="E35" s="1157"/>
      <c r="F35" s="36">
        <v>7.09</v>
      </c>
      <c r="G35" s="37">
        <v>7.51</v>
      </c>
      <c r="H35" s="37">
        <v>8.76</v>
      </c>
      <c r="I35" s="37">
        <v>5.24</v>
      </c>
      <c r="J35" s="38">
        <v>11.75</v>
      </c>
      <c r="K35" s="22"/>
      <c r="L35" s="22"/>
      <c r="M35" s="22"/>
      <c r="N35" s="22"/>
      <c r="O35" s="22"/>
      <c r="P35" s="22"/>
    </row>
    <row r="36" spans="1:16" ht="39" customHeight="1">
      <c r="A36" s="22"/>
      <c r="B36" s="35"/>
      <c r="C36" s="1155" t="s">
        <v>544</v>
      </c>
      <c r="D36" s="1156"/>
      <c r="E36" s="1157"/>
      <c r="F36" s="36">
        <v>13.35</v>
      </c>
      <c r="G36" s="37">
        <v>13.37</v>
      </c>
      <c r="H36" s="37">
        <v>13.92</v>
      </c>
      <c r="I36" s="37">
        <v>12.27</v>
      </c>
      <c r="J36" s="38">
        <v>11.57</v>
      </c>
      <c r="K36" s="22"/>
      <c r="L36" s="22"/>
      <c r="M36" s="22"/>
      <c r="N36" s="22"/>
      <c r="O36" s="22"/>
      <c r="P36" s="22"/>
    </row>
    <row r="37" spans="1:16" ht="39" customHeight="1">
      <c r="A37" s="22"/>
      <c r="B37" s="35"/>
      <c r="C37" s="1155" t="s">
        <v>545</v>
      </c>
      <c r="D37" s="1156"/>
      <c r="E37" s="1157"/>
      <c r="F37" s="36">
        <v>3.38</v>
      </c>
      <c r="G37" s="37">
        <v>3.28</v>
      </c>
      <c r="H37" s="37">
        <v>3.39</v>
      </c>
      <c r="I37" s="37">
        <v>3.16</v>
      </c>
      <c r="J37" s="38">
        <v>3.37</v>
      </c>
      <c r="K37" s="22"/>
      <c r="L37" s="22"/>
      <c r="M37" s="22"/>
      <c r="N37" s="22"/>
      <c r="O37" s="22"/>
      <c r="P37" s="22"/>
    </row>
    <row r="38" spans="1:16" ht="39" customHeight="1">
      <c r="A38" s="22"/>
      <c r="B38" s="35"/>
      <c r="C38" s="1155" t="s">
        <v>546</v>
      </c>
      <c r="D38" s="1156"/>
      <c r="E38" s="1157"/>
      <c r="F38" s="36">
        <v>2.17</v>
      </c>
      <c r="G38" s="37">
        <v>1.59</v>
      </c>
      <c r="H38" s="37">
        <v>1.41</v>
      </c>
      <c r="I38" s="37">
        <v>2.02</v>
      </c>
      <c r="J38" s="38">
        <v>2.2200000000000002</v>
      </c>
      <c r="K38" s="22"/>
      <c r="L38" s="22"/>
      <c r="M38" s="22"/>
      <c r="N38" s="22"/>
      <c r="O38" s="22"/>
      <c r="P38" s="22"/>
    </row>
    <row r="39" spans="1:16" ht="39" customHeight="1">
      <c r="A39" s="22"/>
      <c r="B39" s="35"/>
      <c r="C39" s="1155" t="s">
        <v>547</v>
      </c>
      <c r="D39" s="1156"/>
      <c r="E39" s="1157"/>
      <c r="F39" s="36">
        <v>0.34</v>
      </c>
      <c r="G39" s="37">
        <v>0.12</v>
      </c>
      <c r="H39" s="37">
        <v>0.32</v>
      </c>
      <c r="I39" s="37">
        <v>0.54</v>
      </c>
      <c r="J39" s="38">
        <v>0.98</v>
      </c>
      <c r="K39" s="22"/>
      <c r="L39" s="22"/>
      <c r="M39" s="22"/>
      <c r="N39" s="22"/>
      <c r="O39" s="22"/>
      <c r="P39" s="22"/>
    </row>
    <row r="40" spans="1:16" ht="39" customHeight="1">
      <c r="A40" s="22"/>
      <c r="B40" s="35"/>
      <c r="C40" s="1155" t="s">
        <v>548</v>
      </c>
      <c r="D40" s="1156"/>
      <c r="E40" s="1157"/>
      <c r="F40" s="36">
        <v>0.04</v>
      </c>
      <c r="G40" s="37">
        <v>0.04</v>
      </c>
      <c r="H40" s="37">
        <v>0.05</v>
      </c>
      <c r="I40" s="37">
        <v>0.06</v>
      </c>
      <c r="J40" s="38">
        <v>0.06</v>
      </c>
      <c r="K40" s="22"/>
      <c r="L40" s="22"/>
      <c r="M40" s="22"/>
      <c r="N40" s="22"/>
      <c r="O40" s="22"/>
      <c r="P40" s="22"/>
    </row>
    <row r="41" spans="1:16" ht="39" customHeight="1">
      <c r="A41" s="22"/>
      <c r="B41" s="35"/>
      <c r="C41" s="1155" t="s">
        <v>549</v>
      </c>
      <c r="D41" s="1156"/>
      <c r="E41" s="1157"/>
      <c r="F41" s="36">
        <v>0.02</v>
      </c>
      <c r="G41" s="37">
        <v>0.02</v>
      </c>
      <c r="H41" s="37">
        <v>0.02</v>
      </c>
      <c r="I41" s="37">
        <v>0.03</v>
      </c>
      <c r="J41" s="38">
        <v>0.01</v>
      </c>
      <c r="K41" s="22"/>
      <c r="L41" s="22"/>
      <c r="M41" s="22"/>
      <c r="N41" s="22"/>
      <c r="O41" s="22"/>
      <c r="P41" s="22"/>
    </row>
    <row r="42" spans="1:16" ht="39" customHeight="1">
      <c r="A42" s="22"/>
      <c r="B42" s="39"/>
      <c r="C42" s="1155" t="s">
        <v>550</v>
      </c>
      <c r="D42" s="1156"/>
      <c r="E42" s="1157"/>
      <c r="F42" s="36" t="s">
        <v>492</v>
      </c>
      <c r="G42" s="37" t="s">
        <v>492</v>
      </c>
      <c r="H42" s="37" t="s">
        <v>492</v>
      </c>
      <c r="I42" s="37" t="s">
        <v>492</v>
      </c>
      <c r="J42" s="38" t="s">
        <v>492</v>
      </c>
      <c r="K42" s="22"/>
      <c r="L42" s="22"/>
      <c r="M42" s="22"/>
      <c r="N42" s="22"/>
      <c r="O42" s="22"/>
      <c r="P42" s="22"/>
    </row>
    <row r="43" spans="1:16" ht="39" customHeight="1" thickBot="1">
      <c r="A43" s="22"/>
      <c r="B43" s="40"/>
      <c r="C43" s="1158" t="s">
        <v>551</v>
      </c>
      <c r="D43" s="1159"/>
      <c r="E43" s="1160"/>
      <c r="F43" s="41">
        <v>0</v>
      </c>
      <c r="G43" s="42">
        <v>0</v>
      </c>
      <c r="H43" s="42">
        <v>0</v>
      </c>
      <c r="I43" s="42">
        <v>0</v>
      </c>
      <c r="J43" s="43">
        <v>0</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7juenGduq63z8sLYl42Kuqho8LX132XNTLnnrbBshAIFu8pU8ZFy4kvGqfxEXwOFHfs9D7+T/nUb9xfcGm0IAA==" saltValue="9LWJMyaIBdflMdPj1OgD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86" t="s">
        <v>9</v>
      </c>
      <c r="C45" s="1187"/>
      <c r="D45" s="58"/>
      <c r="E45" s="1192" t="s">
        <v>10</v>
      </c>
      <c r="F45" s="1192"/>
      <c r="G45" s="1192"/>
      <c r="H45" s="1192"/>
      <c r="I45" s="1192"/>
      <c r="J45" s="1193"/>
      <c r="K45" s="59">
        <v>1279</v>
      </c>
      <c r="L45" s="60">
        <v>1225</v>
      </c>
      <c r="M45" s="60">
        <v>1190</v>
      </c>
      <c r="N45" s="60">
        <v>1227</v>
      </c>
      <c r="O45" s="61">
        <v>1244</v>
      </c>
      <c r="P45" s="48"/>
      <c r="Q45" s="48"/>
      <c r="R45" s="48"/>
      <c r="S45" s="48"/>
      <c r="T45" s="48"/>
      <c r="U45" s="48"/>
    </row>
    <row r="46" spans="1:21" ht="30.75" customHeight="1">
      <c r="A46" s="48"/>
      <c r="B46" s="1188"/>
      <c r="C46" s="1189"/>
      <c r="D46" s="62"/>
      <c r="E46" s="1165" t="s">
        <v>11</v>
      </c>
      <c r="F46" s="1165"/>
      <c r="G46" s="1165"/>
      <c r="H46" s="1165"/>
      <c r="I46" s="1165"/>
      <c r="J46" s="1166"/>
      <c r="K46" s="63" t="s">
        <v>492</v>
      </c>
      <c r="L46" s="64" t="s">
        <v>492</v>
      </c>
      <c r="M46" s="64" t="s">
        <v>492</v>
      </c>
      <c r="N46" s="64" t="s">
        <v>492</v>
      </c>
      <c r="O46" s="65" t="s">
        <v>492</v>
      </c>
      <c r="P46" s="48"/>
      <c r="Q46" s="48"/>
      <c r="R46" s="48"/>
      <c r="S46" s="48"/>
      <c r="T46" s="48"/>
      <c r="U46" s="48"/>
    </row>
    <row r="47" spans="1:21" ht="30.75" customHeight="1">
      <c r="A47" s="48"/>
      <c r="B47" s="1188"/>
      <c r="C47" s="1189"/>
      <c r="D47" s="62"/>
      <c r="E47" s="1165" t="s">
        <v>12</v>
      </c>
      <c r="F47" s="1165"/>
      <c r="G47" s="1165"/>
      <c r="H47" s="1165"/>
      <c r="I47" s="1165"/>
      <c r="J47" s="1166"/>
      <c r="K47" s="63" t="s">
        <v>492</v>
      </c>
      <c r="L47" s="64" t="s">
        <v>492</v>
      </c>
      <c r="M47" s="64" t="s">
        <v>492</v>
      </c>
      <c r="N47" s="64" t="s">
        <v>492</v>
      </c>
      <c r="O47" s="65" t="s">
        <v>492</v>
      </c>
      <c r="P47" s="48"/>
      <c r="Q47" s="48"/>
      <c r="R47" s="48"/>
      <c r="S47" s="48"/>
      <c r="T47" s="48"/>
      <c r="U47" s="48"/>
    </row>
    <row r="48" spans="1:21" ht="30.75" customHeight="1">
      <c r="A48" s="48"/>
      <c r="B48" s="1188"/>
      <c r="C48" s="1189"/>
      <c r="D48" s="62"/>
      <c r="E48" s="1165" t="s">
        <v>13</v>
      </c>
      <c r="F48" s="1165"/>
      <c r="G48" s="1165"/>
      <c r="H48" s="1165"/>
      <c r="I48" s="1165"/>
      <c r="J48" s="1166"/>
      <c r="K48" s="63">
        <v>275</v>
      </c>
      <c r="L48" s="64">
        <v>301</v>
      </c>
      <c r="M48" s="64">
        <v>296</v>
      </c>
      <c r="N48" s="64">
        <v>305</v>
      </c>
      <c r="O48" s="65">
        <v>319</v>
      </c>
      <c r="P48" s="48"/>
      <c r="Q48" s="48"/>
      <c r="R48" s="48"/>
      <c r="S48" s="48"/>
      <c r="T48" s="48"/>
      <c r="U48" s="48"/>
    </row>
    <row r="49" spans="1:21" ht="30.75" customHeight="1">
      <c r="A49" s="48"/>
      <c r="B49" s="1188"/>
      <c r="C49" s="1189"/>
      <c r="D49" s="62"/>
      <c r="E49" s="1165" t="s">
        <v>14</v>
      </c>
      <c r="F49" s="1165"/>
      <c r="G49" s="1165"/>
      <c r="H49" s="1165"/>
      <c r="I49" s="1165"/>
      <c r="J49" s="1166"/>
      <c r="K49" s="63" t="s">
        <v>492</v>
      </c>
      <c r="L49" s="64" t="s">
        <v>492</v>
      </c>
      <c r="M49" s="64" t="s">
        <v>492</v>
      </c>
      <c r="N49" s="64" t="s">
        <v>492</v>
      </c>
      <c r="O49" s="65" t="s">
        <v>492</v>
      </c>
      <c r="P49" s="48"/>
      <c r="Q49" s="48"/>
      <c r="R49" s="48"/>
      <c r="S49" s="48"/>
      <c r="T49" s="48"/>
      <c r="U49" s="48"/>
    </row>
    <row r="50" spans="1:21" ht="30.75" customHeight="1">
      <c r="A50" s="48"/>
      <c r="B50" s="1188"/>
      <c r="C50" s="1189"/>
      <c r="D50" s="62"/>
      <c r="E50" s="1165" t="s">
        <v>15</v>
      </c>
      <c r="F50" s="1165"/>
      <c r="G50" s="1165"/>
      <c r="H50" s="1165"/>
      <c r="I50" s="1165"/>
      <c r="J50" s="1166"/>
      <c r="K50" s="63">
        <v>2</v>
      </c>
      <c r="L50" s="64">
        <v>1</v>
      </c>
      <c r="M50" s="64">
        <v>0</v>
      </c>
      <c r="N50" s="64" t="s">
        <v>492</v>
      </c>
      <c r="O50" s="65" t="s">
        <v>492</v>
      </c>
      <c r="P50" s="48"/>
      <c r="Q50" s="48"/>
      <c r="R50" s="48"/>
      <c r="S50" s="48"/>
      <c r="T50" s="48"/>
      <c r="U50" s="48"/>
    </row>
    <row r="51" spans="1:21" ht="30.75" customHeight="1">
      <c r="A51" s="48"/>
      <c r="B51" s="1190"/>
      <c r="C51" s="1191"/>
      <c r="D51" s="66"/>
      <c r="E51" s="1165" t="s">
        <v>16</v>
      </c>
      <c r="F51" s="1165"/>
      <c r="G51" s="1165"/>
      <c r="H51" s="1165"/>
      <c r="I51" s="1165"/>
      <c r="J51" s="1166"/>
      <c r="K51" s="63">
        <v>0</v>
      </c>
      <c r="L51" s="64">
        <v>0</v>
      </c>
      <c r="M51" s="64">
        <v>0</v>
      </c>
      <c r="N51" s="64">
        <v>0</v>
      </c>
      <c r="O51" s="65">
        <v>0</v>
      </c>
      <c r="P51" s="48"/>
      <c r="Q51" s="48"/>
      <c r="R51" s="48"/>
      <c r="S51" s="48"/>
      <c r="T51" s="48"/>
      <c r="U51" s="48"/>
    </row>
    <row r="52" spans="1:21" ht="30.75" customHeight="1">
      <c r="A52" s="48"/>
      <c r="B52" s="1163" t="s">
        <v>17</v>
      </c>
      <c r="C52" s="1164"/>
      <c r="D52" s="66"/>
      <c r="E52" s="1165" t="s">
        <v>18</v>
      </c>
      <c r="F52" s="1165"/>
      <c r="G52" s="1165"/>
      <c r="H52" s="1165"/>
      <c r="I52" s="1165"/>
      <c r="J52" s="1166"/>
      <c r="K52" s="63">
        <v>749</v>
      </c>
      <c r="L52" s="64">
        <v>708</v>
      </c>
      <c r="M52" s="64">
        <v>652</v>
      </c>
      <c r="N52" s="64">
        <v>596</v>
      </c>
      <c r="O52" s="65">
        <v>566</v>
      </c>
      <c r="P52" s="48"/>
      <c r="Q52" s="48"/>
      <c r="R52" s="48"/>
      <c r="S52" s="48"/>
      <c r="T52" s="48"/>
      <c r="U52" s="48"/>
    </row>
    <row r="53" spans="1:21" ht="30.75" customHeight="1" thickBot="1">
      <c r="A53" s="48"/>
      <c r="B53" s="1167" t="s">
        <v>19</v>
      </c>
      <c r="C53" s="1168"/>
      <c r="D53" s="67"/>
      <c r="E53" s="1169" t="s">
        <v>20</v>
      </c>
      <c r="F53" s="1169"/>
      <c r="G53" s="1169"/>
      <c r="H53" s="1169"/>
      <c r="I53" s="1169"/>
      <c r="J53" s="1170"/>
      <c r="K53" s="68">
        <v>807</v>
      </c>
      <c r="L53" s="69">
        <v>819</v>
      </c>
      <c r="M53" s="69">
        <v>834</v>
      </c>
      <c r="N53" s="69">
        <v>936</v>
      </c>
      <c r="O53" s="70">
        <v>997</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552</v>
      </c>
      <c r="L57" s="81" t="s">
        <v>553</v>
      </c>
      <c r="M57" s="81" t="s">
        <v>554</v>
      </c>
      <c r="N57" s="81" t="s">
        <v>555</v>
      </c>
      <c r="O57" s="82" t="s">
        <v>556</v>
      </c>
      <c r="P57" s="48"/>
      <c r="Q57" s="48"/>
      <c r="R57" s="48"/>
      <c r="S57" s="48"/>
      <c r="T57" s="48"/>
      <c r="U57" s="48"/>
    </row>
    <row r="58" spans="1:21" ht="31.5" customHeight="1">
      <c r="B58" s="1171" t="s">
        <v>24</v>
      </c>
      <c r="C58" s="1172"/>
      <c r="D58" s="1177" t="s">
        <v>25</v>
      </c>
      <c r="E58" s="1178"/>
      <c r="F58" s="1178"/>
      <c r="G58" s="1178"/>
      <c r="H58" s="1178"/>
      <c r="I58" s="1178"/>
      <c r="J58" s="1179"/>
      <c r="K58" s="83"/>
      <c r="L58" s="84"/>
      <c r="M58" s="84"/>
      <c r="N58" s="84"/>
      <c r="O58" s="85"/>
    </row>
    <row r="59" spans="1:21" ht="31.5" customHeight="1">
      <c r="B59" s="1173"/>
      <c r="C59" s="1174"/>
      <c r="D59" s="1180" t="s">
        <v>26</v>
      </c>
      <c r="E59" s="1181"/>
      <c r="F59" s="1181"/>
      <c r="G59" s="1181"/>
      <c r="H59" s="1181"/>
      <c r="I59" s="1181"/>
      <c r="J59" s="1182"/>
      <c r="K59" s="86"/>
      <c r="L59" s="87"/>
      <c r="M59" s="87"/>
      <c r="N59" s="87"/>
      <c r="O59" s="88"/>
    </row>
    <row r="60" spans="1:21" ht="31.5" customHeight="1" thickBot="1">
      <c r="B60" s="1175"/>
      <c r="C60" s="1176"/>
      <c r="D60" s="1183" t="s">
        <v>27</v>
      </c>
      <c r="E60" s="1184"/>
      <c r="F60" s="1184"/>
      <c r="G60" s="1184"/>
      <c r="H60" s="1184"/>
      <c r="I60" s="1184"/>
      <c r="J60" s="1185"/>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uoDfrYRtLDu/sv6PwtRgUWZVd/w307GnQV6yKRtOFjpCsaaq9FioxQGUT4z5iuQVSC4XS1z+tOtXaMTyYyMGw==" saltValue="S58b78o362045avykn3hS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530</v>
      </c>
      <c r="J40" s="103" t="s">
        <v>531</v>
      </c>
      <c r="K40" s="103" t="s">
        <v>532</v>
      </c>
      <c r="L40" s="103" t="s">
        <v>533</v>
      </c>
      <c r="M40" s="104" t="s">
        <v>534</v>
      </c>
    </row>
    <row r="41" spans="2:13" ht="27.75" customHeight="1">
      <c r="B41" s="1206" t="s">
        <v>30</v>
      </c>
      <c r="C41" s="1207"/>
      <c r="D41" s="105"/>
      <c r="E41" s="1208" t="s">
        <v>31</v>
      </c>
      <c r="F41" s="1208"/>
      <c r="G41" s="1208"/>
      <c r="H41" s="1209"/>
      <c r="I41" s="354">
        <v>9759</v>
      </c>
      <c r="J41" s="355">
        <v>9108</v>
      </c>
      <c r="K41" s="355">
        <v>8738</v>
      </c>
      <c r="L41" s="355">
        <v>8070</v>
      </c>
      <c r="M41" s="356">
        <v>8112</v>
      </c>
    </row>
    <row r="42" spans="2:13" ht="27.75" customHeight="1">
      <c r="B42" s="1196"/>
      <c r="C42" s="1197"/>
      <c r="D42" s="106"/>
      <c r="E42" s="1200" t="s">
        <v>32</v>
      </c>
      <c r="F42" s="1200"/>
      <c r="G42" s="1200"/>
      <c r="H42" s="1201"/>
      <c r="I42" s="357">
        <v>5</v>
      </c>
      <c r="J42" s="358">
        <v>4</v>
      </c>
      <c r="K42" s="358" t="s">
        <v>492</v>
      </c>
      <c r="L42" s="358" t="s">
        <v>492</v>
      </c>
      <c r="M42" s="359" t="s">
        <v>492</v>
      </c>
    </row>
    <row r="43" spans="2:13" ht="27.75" customHeight="1">
      <c r="B43" s="1196"/>
      <c r="C43" s="1197"/>
      <c r="D43" s="106"/>
      <c r="E43" s="1200" t="s">
        <v>33</v>
      </c>
      <c r="F43" s="1200"/>
      <c r="G43" s="1200"/>
      <c r="H43" s="1201"/>
      <c r="I43" s="357">
        <v>4106</v>
      </c>
      <c r="J43" s="358">
        <v>3960</v>
      </c>
      <c r="K43" s="358">
        <v>4198</v>
      </c>
      <c r="L43" s="358">
        <v>4449</v>
      </c>
      <c r="M43" s="359">
        <v>4943</v>
      </c>
    </row>
    <row r="44" spans="2:13" ht="27.75" customHeight="1">
      <c r="B44" s="1196"/>
      <c r="C44" s="1197"/>
      <c r="D44" s="106"/>
      <c r="E44" s="1200" t="s">
        <v>34</v>
      </c>
      <c r="F44" s="1200"/>
      <c r="G44" s="1200"/>
      <c r="H44" s="1201"/>
      <c r="I44" s="357" t="s">
        <v>492</v>
      </c>
      <c r="J44" s="358" t="s">
        <v>492</v>
      </c>
      <c r="K44" s="358" t="s">
        <v>492</v>
      </c>
      <c r="L44" s="358" t="s">
        <v>492</v>
      </c>
      <c r="M44" s="359" t="s">
        <v>492</v>
      </c>
    </row>
    <row r="45" spans="2:13" ht="27.75" customHeight="1">
      <c r="B45" s="1196"/>
      <c r="C45" s="1197"/>
      <c r="D45" s="106"/>
      <c r="E45" s="1200" t="s">
        <v>35</v>
      </c>
      <c r="F45" s="1200"/>
      <c r="G45" s="1200"/>
      <c r="H45" s="1201"/>
      <c r="I45" s="357">
        <v>2312</v>
      </c>
      <c r="J45" s="358">
        <v>2393</v>
      </c>
      <c r="K45" s="358">
        <v>2162</v>
      </c>
      <c r="L45" s="358">
        <v>2204</v>
      </c>
      <c r="M45" s="359">
        <v>2196</v>
      </c>
    </row>
    <row r="46" spans="2:13" ht="27.75" customHeight="1">
      <c r="B46" s="1196"/>
      <c r="C46" s="1197"/>
      <c r="D46" s="107"/>
      <c r="E46" s="1200" t="s">
        <v>36</v>
      </c>
      <c r="F46" s="1200"/>
      <c r="G46" s="1200"/>
      <c r="H46" s="1201"/>
      <c r="I46" s="357">
        <v>323</v>
      </c>
      <c r="J46" s="358">
        <v>321</v>
      </c>
      <c r="K46" s="358" t="s">
        <v>492</v>
      </c>
      <c r="L46" s="358" t="s">
        <v>492</v>
      </c>
      <c r="M46" s="359" t="s">
        <v>492</v>
      </c>
    </row>
    <row r="47" spans="2:13" ht="27.75" customHeight="1">
      <c r="B47" s="1196"/>
      <c r="C47" s="1197"/>
      <c r="D47" s="108"/>
      <c r="E47" s="1210" t="s">
        <v>37</v>
      </c>
      <c r="F47" s="1211"/>
      <c r="G47" s="1211"/>
      <c r="H47" s="1212"/>
      <c r="I47" s="357" t="s">
        <v>492</v>
      </c>
      <c r="J47" s="358" t="s">
        <v>492</v>
      </c>
      <c r="K47" s="358" t="s">
        <v>492</v>
      </c>
      <c r="L47" s="358" t="s">
        <v>492</v>
      </c>
      <c r="M47" s="359" t="s">
        <v>492</v>
      </c>
    </row>
    <row r="48" spans="2:13" ht="27.75" customHeight="1">
      <c r="B48" s="1196"/>
      <c r="C48" s="1197"/>
      <c r="D48" s="106"/>
      <c r="E48" s="1200" t="s">
        <v>38</v>
      </c>
      <c r="F48" s="1200"/>
      <c r="G48" s="1200"/>
      <c r="H48" s="1201"/>
      <c r="I48" s="357" t="s">
        <v>492</v>
      </c>
      <c r="J48" s="358" t="s">
        <v>492</v>
      </c>
      <c r="K48" s="358" t="s">
        <v>492</v>
      </c>
      <c r="L48" s="358" t="s">
        <v>492</v>
      </c>
      <c r="M48" s="359" t="s">
        <v>492</v>
      </c>
    </row>
    <row r="49" spans="2:13" ht="27.75" customHeight="1">
      <c r="B49" s="1198"/>
      <c r="C49" s="1199"/>
      <c r="D49" s="106"/>
      <c r="E49" s="1200" t="s">
        <v>39</v>
      </c>
      <c r="F49" s="1200"/>
      <c r="G49" s="1200"/>
      <c r="H49" s="1201"/>
      <c r="I49" s="357" t="s">
        <v>492</v>
      </c>
      <c r="J49" s="358" t="s">
        <v>492</v>
      </c>
      <c r="K49" s="358" t="s">
        <v>492</v>
      </c>
      <c r="L49" s="358" t="s">
        <v>492</v>
      </c>
      <c r="M49" s="359" t="s">
        <v>492</v>
      </c>
    </row>
    <row r="50" spans="2:13" ht="27.75" customHeight="1">
      <c r="B50" s="1194" t="s">
        <v>40</v>
      </c>
      <c r="C50" s="1195"/>
      <c r="D50" s="109"/>
      <c r="E50" s="1200" t="s">
        <v>41</v>
      </c>
      <c r="F50" s="1200"/>
      <c r="G50" s="1200"/>
      <c r="H50" s="1201"/>
      <c r="I50" s="357">
        <v>6663</v>
      </c>
      <c r="J50" s="358">
        <v>6858</v>
      </c>
      <c r="K50" s="358">
        <v>7137</v>
      </c>
      <c r="L50" s="358">
        <v>8037</v>
      </c>
      <c r="M50" s="359">
        <v>8604</v>
      </c>
    </row>
    <row r="51" spans="2:13" ht="27.75" customHeight="1">
      <c r="B51" s="1196"/>
      <c r="C51" s="1197"/>
      <c r="D51" s="106"/>
      <c r="E51" s="1200" t="s">
        <v>42</v>
      </c>
      <c r="F51" s="1200"/>
      <c r="G51" s="1200"/>
      <c r="H51" s="1201"/>
      <c r="I51" s="357">
        <v>312</v>
      </c>
      <c r="J51" s="358">
        <v>274</v>
      </c>
      <c r="K51" s="358">
        <v>214</v>
      </c>
      <c r="L51" s="358">
        <v>136</v>
      </c>
      <c r="M51" s="359">
        <v>114</v>
      </c>
    </row>
    <row r="52" spans="2:13" ht="27.75" customHeight="1">
      <c r="B52" s="1198"/>
      <c r="C52" s="1199"/>
      <c r="D52" s="106"/>
      <c r="E52" s="1200" t="s">
        <v>43</v>
      </c>
      <c r="F52" s="1200"/>
      <c r="G52" s="1200"/>
      <c r="H52" s="1201"/>
      <c r="I52" s="357">
        <v>5789</v>
      </c>
      <c r="J52" s="358">
        <v>5300</v>
      </c>
      <c r="K52" s="358">
        <v>4992</v>
      </c>
      <c r="L52" s="358">
        <v>4837</v>
      </c>
      <c r="M52" s="359">
        <v>4839</v>
      </c>
    </row>
    <row r="53" spans="2:13" ht="27.75" customHeight="1" thickBot="1">
      <c r="B53" s="1202" t="s">
        <v>19</v>
      </c>
      <c r="C53" s="1203"/>
      <c r="D53" s="110"/>
      <c r="E53" s="1204" t="s">
        <v>44</v>
      </c>
      <c r="F53" s="1204"/>
      <c r="G53" s="1204"/>
      <c r="H53" s="1205"/>
      <c r="I53" s="360">
        <v>3740</v>
      </c>
      <c r="J53" s="361">
        <v>3353</v>
      </c>
      <c r="K53" s="361">
        <v>2756</v>
      </c>
      <c r="L53" s="361">
        <v>1712</v>
      </c>
      <c r="M53" s="362">
        <v>1695</v>
      </c>
    </row>
    <row r="54" spans="2:13" ht="27.75" customHeight="1">
      <c r="B54" s="111"/>
      <c r="C54" s="112"/>
      <c r="D54" s="112"/>
      <c r="E54" s="113"/>
      <c r="F54" s="113"/>
      <c r="G54" s="113"/>
      <c r="H54" s="113"/>
      <c r="I54" s="114"/>
      <c r="J54" s="114"/>
      <c r="K54" s="114"/>
      <c r="L54" s="114"/>
      <c r="M54" s="114"/>
    </row>
    <row r="55" spans="2:13"/>
  </sheetData>
  <sheetProtection algorithmName="SHA-512" hashValue="VpvBFvx8ZSkS8IYI32c0aECqowddzbftDxtjcYC77P9015E47YfEc1HWMFrpwtuZd1ECpHX7RHZr00njKUrY+g==" saltValue="afQMlImQZk7LSlSoxlnR3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532</v>
      </c>
      <c r="G54" s="119" t="s">
        <v>533</v>
      </c>
      <c r="H54" s="120" t="s">
        <v>534</v>
      </c>
    </row>
    <row r="55" spans="2:8" ht="52.5" customHeight="1">
      <c r="B55" s="121"/>
      <c r="C55" s="1221" t="s">
        <v>46</v>
      </c>
      <c r="D55" s="1221"/>
      <c r="E55" s="1222"/>
      <c r="F55" s="122">
        <v>3949</v>
      </c>
      <c r="G55" s="122">
        <v>3896</v>
      </c>
      <c r="H55" s="123">
        <v>4163</v>
      </c>
    </row>
    <row r="56" spans="2:8" ht="52.5" customHeight="1">
      <c r="B56" s="124"/>
      <c r="C56" s="1223" t="s">
        <v>47</v>
      </c>
      <c r="D56" s="1223"/>
      <c r="E56" s="1224"/>
      <c r="F56" s="125">
        <v>39</v>
      </c>
      <c r="G56" s="125">
        <v>39</v>
      </c>
      <c r="H56" s="126">
        <v>39</v>
      </c>
    </row>
    <row r="57" spans="2:8" ht="53.25" customHeight="1">
      <c r="B57" s="124"/>
      <c r="C57" s="1225" t="s">
        <v>48</v>
      </c>
      <c r="D57" s="1225"/>
      <c r="E57" s="1226"/>
      <c r="F57" s="127">
        <v>3199</v>
      </c>
      <c r="G57" s="127">
        <v>4152</v>
      </c>
      <c r="H57" s="128">
        <v>4451</v>
      </c>
    </row>
    <row r="58" spans="2:8" ht="45.75" customHeight="1">
      <c r="B58" s="129"/>
      <c r="C58" s="1213" t="s">
        <v>564</v>
      </c>
      <c r="D58" s="1214"/>
      <c r="E58" s="1215"/>
      <c r="F58" s="130">
        <v>2550</v>
      </c>
      <c r="G58" s="130">
        <v>3488</v>
      </c>
      <c r="H58" s="131">
        <v>3760</v>
      </c>
    </row>
    <row r="59" spans="2:8" ht="45.75" customHeight="1">
      <c r="B59" s="129"/>
      <c r="C59" s="1213" t="s">
        <v>565</v>
      </c>
      <c r="D59" s="1214"/>
      <c r="E59" s="1215"/>
      <c r="F59" s="130">
        <v>460</v>
      </c>
      <c r="G59" s="130">
        <v>471</v>
      </c>
      <c r="H59" s="131">
        <v>447</v>
      </c>
    </row>
    <row r="60" spans="2:8" ht="45.75" customHeight="1">
      <c r="B60" s="129"/>
      <c r="C60" s="1213" t="s">
        <v>566</v>
      </c>
      <c r="D60" s="1214"/>
      <c r="E60" s="1215"/>
      <c r="F60" s="130">
        <v>137</v>
      </c>
      <c r="G60" s="130">
        <v>131</v>
      </c>
      <c r="H60" s="131">
        <v>181</v>
      </c>
    </row>
    <row r="61" spans="2:8" ht="45.75" customHeight="1">
      <c r="B61" s="129"/>
      <c r="C61" s="1213" t="s">
        <v>567</v>
      </c>
      <c r="D61" s="1214"/>
      <c r="E61" s="1215"/>
      <c r="F61" s="130">
        <v>26</v>
      </c>
      <c r="G61" s="130">
        <v>28</v>
      </c>
      <c r="H61" s="131">
        <v>29</v>
      </c>
    </row>
    <row r="62" spans="2:8" ht="45.75" customHeight="1" thickBot="1">
      <c r="B62" s="132"/>
      <c r="C62" s="1216" t="s">
        <v>568</v>
      </c>
      <c r="D62" s="1217"/>
      <c r="E62" s="1218"/>
      <c r="F62" s="133">
        <v>20</v>
      </c>
      <c r="G62" s="133">
        <v>28</v>
      </c>
      <c r="H62" s="134">
        <v>25</v>
      </c>
    </row>
    <row r="63" spans="2:8" ht="52.5" customHeight="1" thickBot="1">
      <c r="B63" s="135"/>
      <c r="C63" s="1219" t="s">
        <v>49</v>
      </c>
      <c r="D63" s="1219"/>
      <c r="E63" s="1220"/>
      <c r="F63" s="136">
        <v>7187</v>
      </c>
      <c r="G63" s="136">
        <v>8087</v>
      </c>
      <c r="H63" s="137">
        <v>8652</v>
      </c>
    </row>
    <row r="64" spans="2:8"/>
  </sheetData>
  <sheetProtection algorithmName="SHA-512" hashValue="5TO6wazfTgM9r94Lt8qeEK9FNhaFHQ2mZV++eIvYlsCBvIXEe3ryRd8JhcpsfMVe2y/mVju0xx9tZS2m5TfG/A==" saltValue="QMt9IzA8wS9SLKowkhpF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529</v>
      </c>
      <c r="G2" s="151"/>
      <c r="H2" s="152"/>
    </row>
    <row r="3" spans="1:8">
      <c r="A3" s="148" t="s">
        <v>522</v>
      </c>
      <c r="B3" s="153"/>
      <c r="C3" s="154"/>
      <c r="D3" s="155">
        <v>36201</v>
      </c>
      <c r="E3" s="156"/>
      <c r="F3" s="157">
        <v>59119</v>
      </c>
      <c r="G3" s="158"/>
      <c r="H3" s="159"/>
    </row>
    <row r="4" spans="1:8">
      <c r="A4" s="160"/>
      <c r="B4" s="161"/>
      <c r="C4" s="162"/>
      <c r="D4" s="163">
        <v>20203</v>
      </c>
      <c r="E4" s="164"/>
      <c r="F4" s="165">
        <v>29900</v>
      </c>
      <c r="G4" s="166"/>
      <c r="H4" s="167"/>
    </row>
    <row r="5" spans="1:8">
      <c r="A5" s="148" t="s">
        <v>524</v>
      </c>
      <c r="B5" s="153"/>
      <c r="C5" s="154"/>
      <c r="D5" s="155">
        <v>37648</v>
      </c>
      <c r="E5" s="156"/>
      <c r="F5" s="157">
        <v>53895</v>
      </c>
      <c r="G5" s="158"/>
      <c r="H5" s="159"/>
    </row>
    <row r="6" spans="1:8">
      <c r="A6" s="160"/>
      <c r="B6" s="161"/>
      <c r="C6" s="162"/>
      <c r="D6" s="163">
        <v>25638</v>
      </c>
      <c r="E6" s="164"/>
      <c r="F6" s="165">
        <v>31224</v>
      </c>
      <c r="G6" s="166"/>
      <c r="H6" s="167"/>
    </row>
    <row r="7" spans="1:8">
      <c r="A7" s="148" t="s">
        <v>525</v>
      </c>
      <c r="B7" s="153"/>
      <c r="C7" s="154"/>
      <c r="D7" s="155">
        <v>44901</v>
      </c>
      <c r="E7" s="156"/>
      <c r="F7" s="157">
        <v>56181</v>
      </c>
      <c r="G7" s="158"/>
      <c r="H7" s="159"/>
    </row>
    <row r="8" spans="1:8">
      <c r="A8" s="160"/>
      <c r="B8" s="161"/>
      <c r="C8" s="162"/>
      <c r="D8" s="163">
        <v>27107</v>
      </c>
      <c r="E8" s="164"/>
      <c r="F8" s="165">
        <v>32039</v>
      </c>
      <c r="G8" s="166"/>
      <c r="H8" s="167"/>
    </row>
    <row r="9" spans="1:8">
      <c r="A9" s="148" t="s">
        <v>526</v>
      </c>
      <c r="B9" s="153"/>
      <c r="C9" s="154"/>
      <c r="D9" s="155">
        <v>34384</v>
      </c>
      <c r="E9" s="156"/>
      <c r="F9" s="157">
        <v>47730</v>
      </c>
      <c r="G9" s="158"/>
      <c r="H9" s="159"/>
    </row>
    <row r="10" spans="1:8">
      <c r="A10" s="160"/>
      <c r="B10" s="161"/>
      <c r="C10" s="162"/>
      <c r="D10" s="163">
        <v>27012</v>
      </c>
      <c r="E10" s="164"/>
      <c r="F10" s="165">
        <v>26378</v>
      </c>
      <c r="G10" s="166"/>
      <c r="H10" s="167"/>
    </row>
    <row r="11" spans="1:8">
      <c r="A11" s="148" t="s">
        <v>527</v>
      </c>
      <c r="B11" s="153"/>
      <c r="C11" s="154"/>
      <c r="D11" s="155">
        <v>67568</v>
      </c>
      <c r="E11" s="156"/>
      <c r="F11" s="157">
        <v>61921</v>
      </c>
      <c r="G11" s="158"/>
      <c r="H11" s="159"/>
    </row>
    <row r="12" spans="1:8">
      <c r="A12" s="160"/>
      <c r="B12" s="161"/>
      <c r="C12" s="168"/>
      <c r="D12" s="163">
        <v>39186</v>
      </c>
      <c r="E12" s="164"/>
      <c r="F12" s="165">
        <v>34719</v>
      </c>
      <c r="G12" s="166"/>
      <c r="H12" s="167"/>
    </row>
    <row r="13" spans="1:8">
      <c r="A13" s="148"/>
      <c r="B13" s="153"/>
      <c r="C13" s="169"/>
      <c r="D13" s="170">
        <v>44140</v>
      </c>
      <c r="E13" s="171"/>
      <c r="F13" s="172">
        <v>55769</v>
      </c>
      <c r="G13" s="173"/>
      <c r="H13" s="159"/>
    </row>
    <row r="14" spans="1:8">
      <c r="A14" s="160"/>
      <c r="B14" s="161"/>
      <c r="C14" s="162"/>
      <c r="D14" s="163">
        <v>27829</v>
      </c>
      <c r="E14" s="164"/>
      <c r="F14" s="165">
        <v>30852</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7.12</v>
      </c>
      <c r="C19" s="174">
        <f>ROUND(VALUE(SUBSTITUTE(実質収支比率等に係る経年分析!G$48,"▲","-")),2)</f>
        <v>7.54</v>
      </c>
      <c r="D19" s="174">
        <f>ROUND(VALUE(SUBSTITUTE(実質収支比率等に係る経年分析!H$48,"▲","-")),2)</f>
        <v>8.8000000000000007</v>
      </c>
      <c r="E19" s="174">
        <f>ROUND(VALUE(SUBSTITUTE(実質収支比率等に係る経年分析!I$48,"▲","-")),2)</f>
        <v>5.28</v>
      </c>
      <c r="F19" s="174">
        <f>ROUND(VALUE(SUBSTITUTE(実質収支比率等に係る経年分析!J$48,"▲","-")),2)</f>
        <v>11.77</v>
      </c>
    </row>
    <row r="20" spans="1:11">
      <c r="A20" s="174" t="s">
        <v>53</v>
      </c>
      <c r="B20" s="174">
        <f>ROUND(VALUE(SUBSTITUTE(実質収支比率等に係る経年分析!F$47,"▲","-")),2)</f>
        <v>42.86</v>
      </c>
      <c r="C20" s="174">
        <f>ROUND(VALUE(SUBSTITUTE(実質収支比率等に係る経年分析!G$47,"▲","-")),2)</f>
        <v>42.53</v>
      </c>
      <c r="D20" s="174">
        <f>ROUND(VALUE(SUBSTITUTE(実質収支比率等に係る経年分析!H$47,"▲","-")),2)</f>
        <v>41.49</v>
      </c>
      <c r="E20" s="174">
        <f>ROUND(VALUE(SUBSTITUTE(実質収支比率等に係る経年分析!I$47,"▲","-")),2)</f>
        <v>37.89</v>
      </c>
      <c r="F20" s="174">
        <f>ROUND(VALUE(SUBSTITUTE(実質収支比率等に係る経年分析!J$47,"▲","-")),2)</f>
        <v>38.36</v>
      </c>
    </row>
    <row r="21" spans="1:11">
      <c r="A21" s="174" t="s">
        <v>54</v>
      </c>
      <c r="B21" s="174">
        <f>IF(ISNUMBER(VALUE(SUBSTITUTE(実質収支比率等に係る経年分析!F$49,"▲","-"))),ROUND(VALUE(SUBSTITUTE(実質収支比率等に係る経年分析!F$49,"▲","-")),2),NA())</f>
        <v>4.74</v>
      </c>
      <c r="C21" s="174">
        <f>IF(ISNUMBER(VALUE(SUBSTITUTE(実質収支比率等に係る経年分析!G$49,"▲","-"))),ROUND(VALUE(SUBSTITUTE(実質収支比率等に係る経年分析!G$49,"▲","-")),2),NA())</f>
        <v>2.41</v>
      </c>
      <c r="D21" s="174">
        <f>IF(ISNUMBER(VALUE(SUBSTITUTE(実質収支比率等に係る経年分析!H$49,"▲","-"))),ROUND(VALUE(SUBSTITUTE(実質収支比率等に係る経年分析!H$49,"▲","-")),2),NA())</f>
        <v>-1.23</v>
      </c>
      <c r="E21" s="174">
        <f>IF(ISNUMBER(VALUE(SUBSTITUTE(実質収支比率等に係る経年分析!I$49,"▲","-"))),ROUND(VALUE(SUBSTITUTE(実質収支比率等に係る経年分析!I$49,"▲","-")),2),NA())</f>
        <v>-3.38</v>
      </c>
      <c r="F21" s="174">
        <f>IF(ISNUMBER(VALUE(SUBSTITUTE(実質収支比率等に係る経年分析!J$49,"▲","-"))),ROUND(VALUE(SUBSTITUTE(実質収支比率等に係る経年分析!J$49,"▲","-")),2),NA())</f>
        <v>9.2200000000000006</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住宅新築資金等特別会計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0.98</v>
      </c>
    </row>
    <row r="32" spans="1:11">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1.59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1.41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2.2200000000000002</v>
      </c>
    </row>
    <row r="33" spans="1:16">
      <c r="A33" s="175" t="str">
        <f>IF(連結実質赤字比率に係る赤字・黒字の構成分析!C$37="",NA(),連結実質赤字比率に係る赤字・黒字の構成分析!C$37)</f>
        <v>苅田臨空産業団地開発事業特別会計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3.38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3.28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3.39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3.16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3.37</v>
      </c>
    </row>
    <row r="34" spans="1:16">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13.35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13.37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13.92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12.27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11.57</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7.09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7.51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8.76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5.24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11.75</v>
      </c>
    </row>
    <row r="36" spans="1:16">
      <c r="A36" s="175" t="str">
        <f>IF(連結実質赤字比率に係る赤字・黒字の構成分析!C$34="",NA(),連結実質赤字比率に係る赤字・黒字の構成分析!C$34)</f>
        <v>国民健康保険特別会計</v>
      </c>
      <c r="B36" s="175">
        <f>IF(ROUND(VALUE(SUBSTITUTE(連結実質赤字比率に係る赤字・黒字の構成分析!F$34,"▲", "-")), 2) &lt; 0, ABS(ROUND(VALUE(SUBSTITUTE(連結実質赤字比率に係る赤字・黒字の構成分析!F$34,"▲", "-")), 2)), NA())</f>
        <v>2</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0.95</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0.28000000000000003</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0.09</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0.16</v>
      </c>
      <c r="K36" s="175" t="e">
        <f>IF(ROUND(VALUE(SUBSTITUTE(連結実質赤字比率に係る赤字・黒字の構成分析!J$34,"▲", "-")), 2) &gt;= 0, ABS(ROUND(VALUE(SUBSTITUTE(連結実質赤字比率に係る赤字・黒字の構成分析!J$34,"▲", "-")), 2)), NA())</f>
        <v>#N/A</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749</v>
      </c>
      <c r="E42" s="176"/>
      <c r="F42" s="176"/>
      <c r="G42" s="176">
        <f>'実質公債費比率（分子）の構造'!L$52</f>
        <v>708</v>
      </c>
      <c r="H42" s="176"/>
      <c r="I42" s="176"/>
      <c r="J42" s="176">
        <f>'実質公債費比率（分子）の構造'!M$52</f>
        <v>652</v>
      </c>
      <c r="K42" s="176"/>
      <c r="L42" s="176"/>
      <c r="M42" s="176">
        <f>'実質公債費比率（分子）の構造'!N$52</f>
        <v>596</v>
      </c>
      <c r="N42" s="176"/>
      <c r="O42" s="176"/>
      <c r="P42" s="176">
        <f>'実質公債費比率（分子）の構造'!O$52</f>
        <v>566</v>
      </c>
    </row>
    <row r="43" spans="1:16">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c r="A44" s="176" t="s">
        <v>62</v>
      </c>
      <c r="B44" s="176">
        <f>'実質公債費比率（分子）の構造'!K$50</f>
        <v>2</v>
      </c>
      <c r="C44" s="176"/>
      <c r="D44" s="176"/>
      <c r="E44" s="176">
        <f>'実質公債費比率（分子）の構造'!L$50</f>
        <v>1</v>
      </c>
      <c r="F44" s="176"/>
      <c r="G44" s="176"/>
      <c r="H44" s="176">
        <f>'実質公債費比率（分子）の構造'!M$50</f>
        <v>0</v>
      </c>
      <c r="I44" s="176"/>
      <c r="J44" s="176"/>
      <c r="K44" s="176" t="str">
        <f>'実質公債費比率（分子）の構造'!N$50</f>
        <v>-</v>
      </c>
      <c r="L44" s="176"/>
      <c r="M44" s="176"/>
      <c r="N44" s="176" t="str">
        <f>'実質公債費比率（分子）の構造'!O$50</f>
        <v>-</v>
      </c>
      <c r="O44" s="176"/>
      <c r="P44" s="176"/>
    </row>
    <row r="45" spans="1:16">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c r="A46" s="176" t="s">
        <v>64</v>
      </c>
      <c r="B46" s="176">
        <f>'実質公債費比率（分子）の構造'!K$48</f>
        <v>275</v>
      </c>
      <c r="C46" s="176"/>
      <c r="D46" s="176"/>
      <c r="E46" s="176">
        <f>'実質公債費比率（分子）の構造'!L$48</f>
        <v>301</v>
      </c>
      <c r="F46" s="176"/>
      <c r="G46" s="176"/>
      <c r="H46" s="176">
        <f>'実質公債費比率（分子）の構造'!M$48</f>
        <v>296</v>
      </c>
      <c r="I46" s="176"/>
      <c r="J46" s="176"/>
      <c r="K46" s="176">
        <f>'実質公債費比率（分子）の構造'!N$48</f>
        <v>305</v>
      </c>
      <c r="L46" s="176"/>
      <c r="M46" s="176"/>
      <c r="N46" s="176">
        <f>'実質公債費比率（分子）の構造'!O$48</f>
        <v>319</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1279</v>
      </c>
      <c r="C49" s="176"/>
      <c r="D49" s="176"/>
      <c r="E49" s="176">
        <f>'実質公債費比率（分子）の構造'!L$45</f>
        <v>1225</v>
      </c>
      <c r="F49" s="176"/>
      <c r="G49" s="176"/>
      <c r="H49" s="176">
        <f>'実質公債費比率（分子）の構造'!M$45</f>
        <v>1190</v>
      </c>
      <c r="I49" s="176"/>
      <c r="J49" s="176"/>
      <c r="K49" s="176">
        <f>'実質公債費比率（分子）の構造'!N$45</f>
        <v>1227</v>
      </c>
      <c r="L49" s="176"/>
      <c r="M49" s="176"/>
      <c r="N49" s="176">
        <f>'実質公債費比率（分子）の構造'!O$45</f>
        <v>1244</v>
      </c>
      <c r="O49" s="176"/>
      <c r="P49" s="176"/>
    </row>
    <row r="50" spans="1:16">
      <c r="A50" s="176" t="s">
        <v>67</v>
      </c>
      <c r="B50" s="176" t="e">
        <f>NA()</f>
        <v>#N/A</v>
      </c>
      <c r="C50" s="176">
        <f>IF(ISNUMBER('実質公債費比率（分子）の構造'!K$53),'実質公債費比率（分子）の構造'!K$53,NA())</f>
        <v>807</v>
      </c>
      <c r="D50" s="176" t="e">
        <f>NA()</f>
        <v>#N/A</v>
      </c>
      <c r="E50" s="176" t="e">
        <f>NA()</f>
        <v>#N/A</v>
      </c>
      <c r="F50" s="176">
        <f>IF(ISNUMBER('実質公債費比率（分子）の構造'!L$53),'実質公債費比率（分子）の構造'!L$53,NA())</f>
        <v>819</v>
      </c>
      <c r="G50" s="176" t="e">
        <f>NA()</f>
        <v>#N/A</v>
      </c>
      <c r="H50" s="176" t="e">
        <f>NA()</f>
        <v>#N/A</v>
      </c>
      <c r="I50" s="176">
        <f>IF(ISNUMBER('実質公債費比率（分子）の構造'!M$53),'実質公債費比率（分子）の構造'!M$53,NA())</f>
        <v>834</v>
      </c>
      <c r="J50" s="176" t="e">
        <f>NA()</f>
        <v>#N/A</v>
      </c>
      <c r="K50" s="176" t="e">
        <f>NA()</f>
        <v>#N/A</v>
      </c>
      <c r="L50" s="176">
        <f>IF(ISNUMBER('実質公債費比率（分子）の構造'!N$53),'実質公債費比率（分子）の構造'!N$53,NA())</f>
        <v>936</v>
      </c>
      <c r="M50" s="176" t="e">
        <f>NA()</f>
        <v>#N/A</v>
      </c>
      <c r="N50" s="176" t="e">
        <f>NA()</f>
        <v>#N/A</v>
      </c>
      <c r="O50" s="176">
        <f>IF(ISNUMBER('実質公債費比率（分子）の構造'!O$53),'実質公債費比率（分子）の構造'!O$53,NA())</f>
        <v>997</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5789</v>
      </c>
      <c r="E56" s="175"/>
      <c r="F56" s="175"/>
      <c r="G56" s="175">
        <f>'将来負担比率（分子）の構造'!J$52</f>
        <v>5300</v>
      </c>
      <c r="H56" s="175"/>
      <c r="I56" s="175"/>
      <c r="J56" s="175">
        <f>'将来負担比率（分子）の構造'!K$52</f>
        <v>4992</v>
      </c>
      <c r="K56" s="175"/>
      <c r="L56" s="175"/>
      <c r="M56" s="175">
        <f>'将来負担比率（分子）の構造'!L$52</f>
        <v>4837</v>
      </c>
      <c r="N56" s="175"/>
      <c r="O56" s="175"/>
      <c r="P56" s="175">
        <f>'将来負担比率（分子）の構造'!M$52</f>
        <v>4839</v>
      </c>
    </row>
    <row r="57" spans="1:16">
      <c r="A57" s="175" t="s">
        <v>42</v>
      </c>
      <c r="B57" s="175"/>
      <c r="C57" s="175"/>
      <c r="D57" s="175">
        <f>'将来負担比率（分子）の構造'!I$51</f>
        <v>312</v>
      </c>
      <c r="E57" s="175"/>
      <c r="F57" s="175"/>
      <c r="G57" s="175">
        <f>'将来負担比率（分子）の構造'!J$51</f>
        <v>274</v>
      </c>
      <c r="H57" s="175"/>
      <c r="I57" s="175"/>
      <c r="J57" s="175">
        <f>'将来負担比率（分子）の構造'!K$51</f>
        <v>214</v>
      </c>
      <c r="K57" s="175"/>
      <c r="L57" s="175"/>
      <c r="M57" s="175">
        <f>'将来負担比率（分子）の構造'!L$51</f>
        <v>136</v>
      </c>
      <c r="N57" s="175"/>
      <c r="O57" s="175"/>
      <c r="P57" s="175">
        <f>'将来負担比率（分子）の構造'!M$51</f>
        <v>114</v>
      </c>
    </row>
    <row r="58" spans="1:16">
      <c r="A58" s="175" t="s">
        <v>41</v>
      </c>
      <c r="B58" s="175"/>
      <c r="C58" s="175"/>
      <c r="D58" s="175">
        <f>'将来負担比率（分子）の構造'!I$50</f>
        <v>6663</v>
      </c>
      <c r="E58" s="175"/>
      <c r="F58" s="175"/>
      <c r="G58" s="175">
        <f>'将来負担比率（分子）の構造'!J$50</f>
        <v>6858</v>
      </c>
      <c r="H58" s="175"/>
      <c r="I58" s="175"/>
      <c r="J58" s="175">
        <f>'将来負担比率（分子）の構造'!K$50</f>
        <v>7137</v>
      </c>
      <c r="K58" s="175"/>
      <c r="L58" s="175"/>
      <c r="M58" s="175">
        <f>'将来負担比率（分子）の構造'!L$50</f>
        <v>8037</v>
      </c>
      <c r="N58" s="175"/>
      <c r="O58" s="175"/>
      <c r="P58" s="175">
        <f>'将来負担比率（分子）の構造'!M$50</f>
        <v>8604</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f>'将来負担比率（分子）の構造'!I$46</f>
        <v>323</v>
      </c>
      <c r="C61" s="175"/>
      <c r="D61" s="175"/>
      <c r="E61" s="175">
        <f>'将来負担比率（分子）の構造'!J$46</f>
        <v>321</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2312</v>
      </c>
      <c r="C62" s="175"/>
      <c r="D62" s="175"/>
      <c r="E62" s="175">
        <f>'将来負担比率（分子）の構造'!J$45</f>
        <v>2393</v>
      </c>
      <c r="F62" s="175"/>
      <c r="G62" s="175"/>
      <c r="H62" s="175">
        <f>'将来負担比率（分子）の構造'!K$45</f>
        <v>2162</v>
      </c>
      <c r="I62" s="175"/>
      <c r="J62" s="175"/>
      <c r="K62" s="175">
        <f>'将来負担比率（分子）の構造'!L$45</f>
        <v>2204</v>
      </c>
      <c r="L62" s="175"/>
      <c r="M62" s="175"/>
      <c r="N62" s="175">
        <f>'将来負担比率（分子）の構造'!M$45</f>
        <v>2196</v>
      </c>
      <c r="O62" s="175"/>
      <c r="P62" s="175"/>
    </row>
    <row r="63" spans="1:16">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c r="A64" s="175" t="s">
        <v>33</v>
      </c>
      <c r="B64" s="175">
        <f>'将来負担比率（分子）の構造'!I$43</f>
        <v>4106</v>
      </c>
      <c r="C64" s="175"/>
      <c r="D64" s="175"/>
      <c r="E64" s="175">
        <f>'将来負担比率（分子）の構造'!J$43</f>
        <v>3960</v>
      </c>
      <c r="F64" s="175"/>
      <c r="G64" s="175"/>
      <c r="H64" s="175">
        <f>'将来負担比率（分子）の構造'!K$43</f>
        <v>4198</v>
      </c>
      <c r="I64" s="175"/>
      <c r="J64" s="175"/>
      <c r="K64" s="175">
        <f>'将来負担比率（分子）の構造'!L$43</f>
        <v>4449</v>
      </c>
      <c r="L64" s="175"/>
      <c r="M64" s="175"/>
      <c r="N64" s="175">
        <f>'将来負担比率（分子）の構造'!M$43</f>
        <v>4943</v>
      </c>
      <c r="O64" s="175"/>
      <c r="P64" s="175"/>
    </row>
    <row r="65" spans="1:16">
      <c r="A65" s="175" t="s">
        <v>32</v>
      </c>
      <c r="B65" s="175">
        <f>'将来負担比率（分子）の構造'!I$42</f>
        <v>5</v>
      </c>
      <c r="C65" s="175"/>
      <c r="D65" s="175"/>
      <c r="E65" s="175">
        <f>'将来負担比率（分子）の構造'!J$42</f>
        <v>4</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9759</v>
      </c>
      <c r="C66" s="175"/>
      <c r="D66" s="175"/>
      <c r="E66" s="175">
        <f>'将来負担比率（分子）の構造'!J$41</f>
        <v>9108</v>
      </c>
      <c r="F66" s="175"/>
      <c r="G66" s="175"/>
      <c r="H66" s="175">
        <f>'将来負担比率（分子）の構造'!K$41</f>
        <v>8738</v>
      </c>
      <c r="I66" s="175"/>
      <c r="J66" s="175"/>
      <c r="K66" s="175">
        <f>'将来負担比率（分子）の構造'!L$41</f>
        <v>8070</v>
      </c>
      <c r="L66" s="175"/>
      <c r="M66" s="175"/>
      <c r="N66" s="175">
        <f>'将来負担比率（分子）の構造'!M$41</f>
        <v>8112</v>
      </c>
      <c r="O66" s="175"/>
      <c r="P66" s="175"/>
    </row>
    <row r="67" spans="1:16">
      <c r="A67" s="175" t="s">
        <v>71</v>
      </c>
      <c r="B67" s="175" t="e">
        <f>NA()</f>
        <v>#N/A</v>
      </c>
      <c r="C67" s="175">
        <f>IF(ISNUMBER('将来負担比率（分子）の構造'!I$53), IF('将来負担比率（分子）の構造'!I$53 &lt; 0, 0, '将来負担比率（分子）の構造'!I$53), NA())</f>
        <v>3740</v>
      </c>
      <c r="D67" s="175" t="e">
        <f>NA()</f>
        <v>#N/A</v>
      </c>
      <c r="E67" s="175" t="e">
        <f>NA()</f>
        <v>#N/A</v>
      </c>
      <c r="F67" s="175">
        <f>IF(ISNUMBER('将来負担比率（分子）の構造'!J$53), IF('将来負担比率（分子）の構造'!J$53 &lt; 0, 0, '将来負担比率（分子）の構造'!J$53), NA())</f>
        <v>3353</v>
      </c>
      <c r="G67" s="175" t="e">
        <f>NA()</f>
        <v>#N/A</v>
      </c>
      <c r="H67" s="175" t="e">
        <f>NA()</f>
        <v>#N/A</v>
      </c>
      <c r="I67" s="175">
        <f>IF(ISNUMBER('将来負担比率（分子）の構造'!K$53), IF('将来負担比率（分子）の構造'!K$53 &lt; 0, 0, '将来負担比率（分子）の構造'!K$53), NA())</f>
        <v>2756</v>
      </c>
      <c r="J67" s="175" t="e">
        <f>NA()</f>
        <v>#N/A</v>
      </c>
      <c r="K67" s="175" t="e">
        <f>NA()</f>
        <v>#N/A</v>
      </c>
      <c r="L67" s="175">
        <f>IF(ISNUMBER('将来負担比率（分子）の構造'!L$53), IF('将来負担比率（分子）の構造'!L$53 &lt; 0, 0, '将来負担比率（分子）の構造'!L$53), NA())</f>
        <v>1712</v>
      </c>
      <c r="M67" s="175" t="e">
        <f>NA()</f>
        <v>#N/A</v>
      </c>
      <c r="N67" s="175" t="e">
        <f>NA()</f>
        <v>#N/A</v>
      </c>
      <c r="O67" s="175">
        <f>IF(ISNUMBER('将来負担比率（分子）の構造'!M$53), IF('将来負担比率（分子）の構造'!M$53 &lt; 0, 0, '将来負担比率（分子）の構造'!M$53), NA())</f>
        <v>1695</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3949</v>
      </c>
      <c r="C72" s="179">
        <f>基金残高に係る経年分析!G55</f>
        <v>3896</v>
      </c>
      <c r="D72" s="179">
        <f>基金残高に係る経年分析!H55</f>
        <v>4163</v>
      </c>
    </row>
    <row r="73" spans="1:16">
      <c r="A73" s="178" t="s">
        <v>74</v>
      </c>
      <c r="B73" s="179">
        <f>基金残高に係る経年分析!F56</f>
        <v>39</v>
      </c>
      <c r="C73" s="179">
        <f>基金残高に係る経年分析!G56</f>
        <v>39</v>
      </c>
      <c r="D73" s="179">
        <f>基金残高に係る経年分析!H56</f>
        <v>39</v>
      </c>
    </row>
    <row r="74" spans="1:16">
      <c r="A74" s="178" t="s">
        <v>75</v>
      </c>
      <c r="B74" s="179">
        <f>基金残高に係る経年分析!F57</f>
        <v>3199</v>
      </c>
      <c r="C74" s="179">
        <f>基金残高に係る経年分析!G57</f>
        <v>4152</v>
      </c>
      <c r="D74" s="179">
        <f>基金残高に係る経年分析!H57</f>
        <v>4451</v>
      </c>
    </row>
  </sheetData>
  <sheetProtection algorithmName="SHA-512" hashValue="VxuBR8xQxwgXvgS8ZDcWjwNcx8UvaYk+uX0/1Zv0wlGSEelTsgcSBW5yLQFatvWSSj1TyoI4zW5uBwbmgtJNmg==" saltValue="0ec60QOhHhnl11YX29y4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2025-03-14T06:14:25Z</cp:lastPrinted>
  <dcterms:created xsi:type="dcterms:W3CDTF">2025-02-19T04:59:04Z</dcterms:created>
  <dcterms:modified xsi:type="dcterms:W3CDTF">2025-03-26T04:51:54Z</dcterms:modified>
  <cp:category/>
</cp:coreProperties>
</file>