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P23" i="12" l="1"/>
  <c r="AA23" i="12"/>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BE34" i="10"/>
  <c r="C34" i="10"/>
  <c r="C35" i="10" s="1"/>
  <c r="U34" i="10" l="1"/>
  <c r="BW34" i="10" s="1"/>
  <c r="BW35" i="10" s="1"/>
  <c r="BW36" i="10" s="1"/>
  <c r="BW37" i="10" s="1"/>
  <c r="BW38" i="10" s="1"/>
  <c r="BW39" i="10" s="1"/>
  <c r="BW40" i="10" s="1"/>
  <c r="BW41" i="10" s="1"/>
  <c r="BW42" i="10" s="1"/>
  <c r="BW43" i="10" s="1"/>
  <c r="U35" i="10"/>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<sst xmlns="http://schemas.openxmlformats.org/spreadsheetml/2006/main" count="1137" uniqueCount="569">
  <si>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</si>
  <si>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</si>
  <si>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</si>
  <si>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</si>
  <si>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</si>
  <si>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</si>
  <si>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</si>
  <si>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</si>
  <si>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</si>
  <si>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</si>
  <si>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</si>
  <si>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</si>
  <si>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</si>
  <si>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</si>
  <si>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</si>
  <si>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</si>
  <si>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</si>
  <si>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</si>
  <si>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</si>
  <si>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</si>
  <si>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</si>
  <si>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</si>
  <si>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</si>
  <si>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</si>
  <si>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</si>
  <si>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</si>
  <si>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</si>
  <si>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</si>
  <si>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</si>
  <si>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</si>
  <si>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</si>
  <si>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</si>
  <si>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</si>
  <si>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</si>
  <si>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</si>
  <si>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</si>
  <si>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</si>
  <si>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</si>
  <si>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</si>
  <si>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</si>
  <si>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</si>
  <si>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</si>
  <si>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</si>
  <si>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</si>
  <si>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</si>
  <si>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</si>
  <si>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</si>
  <si>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</si>
  <si>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</si>
  <si>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</si>
  <si>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</si>
  <si>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</si>
  <si>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</si>
  <si>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</si>
  <si>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</si>
  <si>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</si>
  <si>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</si>
  <si>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</si>
  <si>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</si>
  <si>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</si>
  <si>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</si>
  <si>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</si>
  <si>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</si>
  <si>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</si>
  <si>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</si>
  <si>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</si>
  <si>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</si>
  <si>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</si>
  <si>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</si>
  <si>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</si>
  <si>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</si>
  <si>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</si>
  <si>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</si>
  <si>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</si>
  <si>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</si>
  <si>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</si>
  <si>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</si>
  <si>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</si>
  <si>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</si>
  <si>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</si>
  <si>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</si>
  <si>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</si>
  <si>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</si>
  <si>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</si>
  <si>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</si>
  <si>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</si>
  <si>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</si>
  <si>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</si>
  <si>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</si>
  <si>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</si>
  <si>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</si>
  <si>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</si>
  <si>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</si>
  <si>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</si>
  <si>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大任町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</si>
  <si>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</si>
  <si>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</si>
  <si>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</si>
  <si>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</si>
  <si>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</si>
  <si>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</si>
  <si>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</si>
  <si>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</si>
  <si>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</si>
  <si>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</si>
  <si>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</si>
  <si>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</si>
  <si>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</si>
  <si>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</si>
  <si>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</si>
  <si>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</si>
  <si>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</si>
  <si>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</si>
  <si>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</si>
  <si>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</si>
  <si>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</si>
  <si>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</si>
  <si>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</si>
  <si>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</si>
  <si>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</si>
  <si>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</si>
  <si>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</si>
  <si>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</si>
  <si>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</si>
  <si>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</si>
  <si>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</si>
  <si>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</si>
  <si>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</si>
  <si>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</si>
  <si>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</si>
  <si>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</si>
  <si>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</si>
  <si>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</si>
  <si>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</si>
  <si>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</si>
  <si>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</si>
  <si>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</si>
  <si>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</si>
  <si>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</si>
  <si>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</si>
  <si>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</si>
  <si>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</si>
  <si>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</si>
  <si>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</si>
  <si>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</si>
  <si>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</si>
  <si>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</si>
  <si>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</si>
  <si>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</si>
  <si>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</si>
  <si>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</si>
  <si>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</si>
  <si>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</si>
  <si>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</si>
  <si>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</si>
  <si>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</si>
  <si>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</si>
  <si>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</si>
  <si>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</si>
  <si>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</si>
  <si>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</si>
  <si>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</si>
  <si>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</si>
  <si>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</si>
  <si>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</si>
  <si>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</si>
  <si>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</si>
  <si>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</si>
  <si>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</si>
  <si>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</si>
  <si>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</si>
  <si>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</si>
  <si>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</si>
  <si>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</si>
  <si>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</si>
  <si>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</si>
  <si>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</si>
  <si>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</si>
  <si>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</si>
  <si>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</si>
  <si>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</si>
  <si>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</si>
  <si>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</si>
  <si>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</si>
  <si>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</si>
  <si>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</si>
  <si>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</si>
  <si>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</si>
  <si>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</si>
  <si>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</si>
  <si>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</si>
  <si>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</si>
  <si>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</si>
  <si>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</si>
  <si>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</si>
  <si>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</si>
  <si>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</si>
  <si>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</si>
  <si>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</si>
  <si>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</si>
  <si>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</si>
  <si>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</si>
  <si>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</si>
  <si>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</si>
  <si>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福岡県大任町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</si>
  <si>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</si>
  <si>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</si>
  <si>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</si>
  <si>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</si>
  <si>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</si>
  <si>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</si>
  <si>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</si>
  <si>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</si>
  <si>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</si>
  <si>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</si>
  <si>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</si>
  <si>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</si>
  <si>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</si>
  <si>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</si>
  <si>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</si>
  <si>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</si>
  <si>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</si>
  <si>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</si>
  <si>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</si>
  <si>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</si>
  <si>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</si>
  <si>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</si>
  <si>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</si>
  <si>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</si>
  <si>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</si>
  <si>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</si>
  <si>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</si>
  <si>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</si>
  <si>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</si>
  <si>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</si>
  <si>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</si>
  <si>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</si>
  <si>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</si>
  <si>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</si>
  <si>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</si>
  <si>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</si>
  <si>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</si>
  <si>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</si>
  <si>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</si>
  <si>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</si>
  <si>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</si>
  <si>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</si>
  <si>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</si>
  <si>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</si>
  <si>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</si>
  <si>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</si>
  <si>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</si>
  <si>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</si>
  <si>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</si>
  <si>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</si>
  <si>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</si>
  <si>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</si>
  <si>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</si>
  <si>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</si>
  <si>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</si>
  <si>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</si>
  <si>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</si>
  <si>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</si>
  <si>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</si>
  <si>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</si>
  <si>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</si>
  <si>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</si>
  <si>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</si>
  <si>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</si>
  <si>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</si>
  <si>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</si>
  <si>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</si>
  <si>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</si>
  <si>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</si>
  <si>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</si>
  <si>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</si>
  <si>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</si>
  <si>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</si>
  <si>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</si>
  <si>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</si>
  <si>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</si>
  <si>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</si>
  <si>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</si>
  <si>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</si>
  <si>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</si>
  <si>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</si>
  <si>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</si>
  <si>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</si>
  <si>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</si>
  <si>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</si>
  <si>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</si>
  <si>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</si>
  <si>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</si>
  <si>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</si>
  <si>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</si>
  <si>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</si>
  <si>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</si>
  <si>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</si>
  <si>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</si>
  <si>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</si>
  <si>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</si>
  <si>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</si>
  <si>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</si>
  <si>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</si>
  <si>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</si>
  <si>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</si>
  <si>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</si>
  <si>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</si>
  <si>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</si>
  <si>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</si>
  <si>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</si>
  <si>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</si>
  <si>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</si>
  <si>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</si>
  <si>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</si>
  <si>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</si>
  <si>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</si>
  <si>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</si>
  <si>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</si>
  <si>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</si>
  <si>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</si>
  <si>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</si>
  <si>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</si>
  <si>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</si>
  <si>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</si>
  <si>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</si>
  <si>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</si>
  <si>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</si>
  <si>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</si>
  <si>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</si>
  <si>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</si>
  <si>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</si>
  <si>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</si>
  <si>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</si>
  <si>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</si>
  <si>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</si>
  <si>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</si>
  <si>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</si>
  <si>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</si>
  <si>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</si>
  <si>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</si>
  <si>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</si>
  <si>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</si>
  <si>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</si>
  <si>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</si>
  <si>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</si>
  <si>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</si>
  <si>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</si>
  <si>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</si>
  <si>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</si>
  <si>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</si>
  <si>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</si>
  <si>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</si>
  <si>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</si>
  <si>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</si>
  <si>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福岡県大任町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</si>
  <si>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</si>
  <si>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</si>
  <si>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</si>
  <si>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</si>
  <si>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</si>
  <si>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</si>
  <si>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</si>
  <si>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</si>
  <si>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</si>
  <si>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</si>
  <si>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</si>
  <si>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</si>
  <si>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</si>
  <si>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</si>
  <si>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</si>
  <si>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</si>
  <si>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</si>
  <si>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</si>
  <si>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</si>
  <si>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</si>
  <si>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し尿処理・じん芥処理・埋立処分施設建設事業特別会計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</si>
  <si>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</si>
  <si>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</si>
  <si>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</si>
  <si>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</si>
  <si>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</si>
  <si>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</si>
  <si>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</si>
  <si>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</si>
  <si>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</si>
  <si>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</si>
  <si>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</si>
  <si>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</si>
  <si>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</si>
  <si>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</si>
  <si>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</si>
  <si>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</si>
  <si>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</si>
  <si>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</si>
  <si>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</si>
  <si>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</si>
  <si>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</si>
  <si>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</si>
  <si>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</si>
  <si>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</si>
  <si>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</si>
  <si>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</si>
  <si>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</si>
  <si>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</si>
  <si>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</si>
  <si>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</si>
  <si>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</si>
  <si>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</si>
  <si>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</si>
  <si>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</si>
  <si>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</si>
  <si>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</si>
  <si>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</si>
  <si>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</si>
  <si>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</si>
  <si>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</si>
  <si>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</si>
  <si>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</si>
  <si>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</si>
  <si>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</si>
  <si>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</si>
  <si>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</si>
  <si>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</si>
  <si>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</si>
  <si>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</si>
  <si>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</si>
  <si>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</si>
  <si>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</si>
  <si>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</si>
  <si>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</si>
  <si>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</si>
  <si>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</si>
  <si>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</si>
  <si>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</si>
  <si>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</si>
  <si>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</si>
  <si>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</si>
  <si>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</si>
  <si>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</si>
  <si>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</si>
  <si>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</si>
  <si>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</si>
  <si>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</si>
  <si>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</si>
  <si>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</si>
  <si>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</si>
  <si>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</si>
  <si>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</si>
  <si>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</si>
  <si>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</si>
  <si>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</si>
  <si>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</si>
  <si>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</si>
  <si>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</si>
  <si>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</si>
  <si>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</si>
  <si>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</si>
  <si>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</si>
  <si>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</si>
  <si>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</si>
  <si>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</si>
  <si>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</si>
  <si>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</si>
  <si>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</si>
  <si>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</si>
  <si>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</si>
  <si>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</si>
  <si>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</si>
  <si>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</si>
  <si>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</si>
  <si>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</si>
  <si>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</si>
  <si>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</si>
  <si>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</si>
  <si>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</si>
  <si>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</si>
  <si>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</si>
  <si>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</si>
  <si>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</si>
  <si>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</si>
  <si>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</si>
  <si>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</si>
  <si>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</si>
  <si>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</si>
  <si>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</si>
  <si>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</si>
  <si>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</si>
  <si>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</si>
  <si>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</si>
  <si>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</si>
  <si>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</si>
  <si>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</si>
  <si>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</si>
  <si>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</si>
  <si>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</si>
  <si>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</si>
  <si>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</si>
  <si>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</si>
  <si>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</si>
  <si>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</si>
  <si>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</si>
  <si>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</si>
  <si>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</si>
  <si>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</si>
  <si>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</si>
  <si>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</si>
  <si>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</si>
  <si>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</si>
  <si>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</si>
  <si>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</si>
  <si>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</si>
  <si>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</si>
  <si>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</si>
  <si>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</si>
  <si>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</si>
  <si>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</si>
  <si>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</si>
  <si>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</si>
  <si>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</si>
  <si>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</si>
  <si>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</si>
  <si>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</si>
  <si>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</si>
  <si>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</si>
  <si>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</si>
  <si>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</si>
  <si>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</si>
  <si>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</si>
  <si>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10.78</t>
  </si>
  <si>
    <t>一般会計</t>
  </si>
  <si>
    <t>し尿処理・じん芥処理・埋立処分施設建設事業特別会計</t>
  </si>
  <si>
    <t>水道事業会計</t>
  </si>
  <si>
    <t>国民健康保険事業</t>
  </si>
  <si>
    <t>後期高齢者医療事業</t>
  </si>
  <si>
    <t>その他会計（赤字）</t>
  </si>
  <si>
    <t>その他会計（黒字）</t>
  </si>
  <si>
    <t>R01</t>
    <phoneticPr fontId="5"/>
  </si>
  <si>
    <t>R02</t>
    <phoneticPr fontId="5"/>
  </si>
  <si>
    <t>R03</t>
    <phoneticPr fontId="5"/>
  </si>
  <si>
    <t>R04</t>
    <phoneticPr fontId="5"/>
  </si>
  <si>
    <t>R05</t>
    <phoneticPr fontId="5"/>
  </si>
  <si>
    <t>おおとう桜街道</t>
    <rPh sb="4" eb="7">
      <t>サクラカイドウ</t>
    </rPh>
    <phoneticPr fontId="2"/>
  </si>
  <si>
    <t>おおとうニンニク食品</t>
    <rPh sb="8" eb="10">
      <t>ショクヒン</t>
    </rPh>
    <phoneticPr fontId="2"/>
  </si>
  <si>
    <t>-</t>
    <phoneticPr fontId="2"/>
  </si>
  <si>
    <t>地域振興基金</t>
    <rPh sb="0" eb="2">
      <t>チイキ</t>
    </rPh>
    <rPh sb="2" eb="4">
      <t>シンコウ</t>
    </rPh>
    <rPh sb="4" eb="6">
      <t>キキン</t>
    </rPh>
    <phoneticPr fontId="5"/>
  </si>
  <si>
    <t>特定農業施設管理基金</t>
    <rPh sb="0" eb="2">
      <t>トクテイ</t>
    </rPh>
    <rPh sb="2" eb="4">
      <t>ノウギョウ</t>
    </rPh>
    <rPh sb="4" eb="6">
      <t>シセツ</t>
    </rPh>
    <rPh sb="6" eb="8">
      <t>カンリ</t>
    </rPh>
    <rPh sb="8" eb="10">
      <t>キキン</t>
    </rPh>
    <phoneticPr fontId="5"/>
  </si>
  <si>
    <t>過疎対策事業基金</t>
    <rPh sb="0" eb="2">
      <t>カソ</t>
    </rPh>
    <rPh sb="2" eb="4">
      <t>タイサク</t>
    </rPh>
    <rPh sb="4" eb="6">
      <t>ジギョウ</t>
    </rPh>
    <rPh sb="6" eb="8">
      <t>キキン</t>
    </rPh>
    <phoneticPr fontId="5"/>
  </si>
  <si>
    <t>ふるさと創生事業基金</t>
    <rPh sb="4" eb="6">
      <t>ソウセイ</t>
    </rPh>
    <rPh sb="6" eb="8">
      <t>ジギョウ</t>
    </rPh>
    <rPh sb="8" eb="10">
      <t>キキン</t>
    </rPh>
    <phoneticPr fontId="5"/>
  </si>
  <si>
    <t>中山間ふるさと水と土保全基金</t>
    <rPh sb="0" eb="3">
      <t>チュウサンカン</t>
    </rPh>
    <rPh sb="7" eb="8">
      <t>ミズ</t>
    </rPh>
    <rPh sb="9" eb="10">
      <t>ツチ</t>
    </rPh>
    <rPh sb="10" eb="12">
      <t>ホゼン</t>
    </rPh>
    <rPh sb="12" eb="14">
      <t>キキン</t>
    </rPh>
    <phoneticPr fontId="5"/>
  </si>
  <si>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</si>
  <si>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</si>
  <si>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</si>
  <si>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福岡県自治会館管理組合</t>
  </si>
  <si>
    <t>福岡県田川地区消防組合</t>
  </si>
  <si>
    <t>田川郡東部環境衛生施設組合</t>
  </si>
  <si>
    <t>田川地区斎場組合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</si>
  <si>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</si>
  <si>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</si>
  <si>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</si>
  <si>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</si>
  <si>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</si>
  <si>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</si>
  <si>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田川地区広域環境衛生施設組合</t>
  </si>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</sst>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xmlns:c16r2="http://schemas.microsoft.com/office/drawing/2015/06/chart">
            <c:ext xmlns:c16="http://schemas.microsoft.com/office/drawing/2014/chart" uri="{C3380CC4-5D6E-409C-BE32-E72D297353CC}">
              <c16:uniqueId val="{00000000-2DF1-48CA-9377-20C9DF0237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1192048</c:v>
                </c:pt>
                <c:pt idx="1">
                  <c:v>946543</c:v>
                </c:pt>
                <c:pt idx="2">
                  <c:v>450973</c:v>
                </c:pt>
                <c:pt idx="3">
                  <c:v>1129008</c:v>
                </c:pt>
                <c:pt idx="4">
                  <c:v>2776695</c:v>
                </c:pt>
              </c:numCache>
            </c:numRef>
          </c:val>
          <c:smooth val="0"/>
          <c:extLst xmlns:c16r2="http://schemas.microsoft.com/office/drawing/2015/06/chart">
            <c:ext xmlns:c16="http://schemas.microsoft.com/office/drawing/2014/chart" uri="{C3380CC4-5D6E-409C-BE32-E72D297353CC}">
              <c16:uniqueId val="{00000001-2DF1-48CA-9377-20C9DF02374C}"/>
            </c:ext>
          </c:extLst>
        </c:ser>
        <c:dLbls>
          <c:showLegendKey val="0"/>
          <c:showVal val="0"/>
          <c:showCatName val="0"/>
          <c:showSerName val="0"/>
          <c:showPercent val="0"/>
          <c:showBubbleSize val="0"/>
        </c:dLbls>
        <c:marker val="1"/>
        <c:smooth val="0"/>
        <c:axId val="480608968"/>
        <c:axId val="480607400"/>
      </c:lineChart>
      <c:catAx>
        <c:axId val="480608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607400"/>
        <c:crosses val="autoZero"/>
        <c:auto val="1"/>
        <c:lblAlgn val="ctr"/>
        <c:lblOffset val="100"/>
        <c:tickLblSkip val="1"/>
        <c:tickMarkSkip val="1"/>
        <c:noMultiLvlLbl val="0"/>
      </c:catAx>
      <c:valAx>
        <c:axId val="48060740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608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20.66</c:v>
                </c:pt>
                <c:pt idx="1">
                  <c:v>32.119999999999997</c:v>
                </c:pt>
                <c:pt idx="2">
                  <c:v>21.44</c:v>
                </c:pt>
                <c:pt idx="3">
                  <c:v>7.14</c:v>
                </c:pt>
                <c:pt idx="4">
                  <c:v>22.71</c:v>
                </c:pt>
              </c:numCache>
            </c:numRef>
          </c:val>
          <c:extLst xmlns:c16r2="http://schemas.microsoft.com/office/drawing/2015/06/chart">
            <c:ext xmlns:c16="http://schemas.microsoft.com/office/drawing/2014/chart" uri="{C3380CC4-5D6E-409C-BE32-E72D297353CC}">
              <c16:uniqueId val="{00000000-7183-42BE-AD06-9FBE25C3DE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42.6</c:v>
                </c:pt>
                <c:pt idx="1">
                  <c:v>38.96</c:v>
                </c:pt>
                <c:pt idx="2">
                  <c:v>60.69</c:v>
                </c:pt>
                <c:pt idx="3">
                  <c:v>71.67</c:v>
                </c:pt>
                <c:pt idx="4">
                  <c:v>65.39</c:v>
                </c:pt>
              </c:numCache>
            </c:numRef>
          </c:val>
          <c:extLst xmlns:c16r2="http://schemas.microsoft.com/office/drawing/2015/06/chart">
            <c:ext xmlns:c16="http://schemas.microsoft.com/office/drawing/2014/chart" uri="{C3380CC4-5D6E-409C-BE32-E72D297353CC}">
              <c16:uniqueId val="{00000001-7183-42BE-AD06-9FBE25C3DEF1}"/>
            </c:ext>
          </c:extLst>
        </c:ser>
        <c:dLbls>
          <c:showLegendKey val="0"/>
          <c:showVal val="0"/>
          <c:showCatName val="0"/>
          <c:showSerName val="0"/>
          <c:showPercent val="0"/>
          <c:showBubbleSize val="0"/>
        </c:dLbls>
        <c:gapWidth val="250"/>
        <c:overlap val="100"/>
        <c:axId val="584923104"/>
        <c:axId val="584923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-10.78</c:v>
                </c:pt>
                <c:pt idx="1">
                  <c:v>12.24</c:v>
                </c:pt>
                <c:pt idx="2">
                  <c:v>17.05</c:v>
                </c:pt>
                <c:pt idx="3">
                  <c:v>11.91</c:v>
                </c:pt>
                <c:pt idx="4">
                  <c:v>19.399999999999999</c:v>
                </c:pt>
              </c:numCache>
            </c:numRef>
          </c:val>
          <c:smooth val="0"/>
          <c:extLst xmlns:c16r2="http://schemas.microsoft.com/office/drawing/2015/06/chart">
            <c:ext xmlns:c16="http://schemas.microsoft.com/office/drawing/2014/chart" uri="{C3380CC4-5D6E-409C-BE32-E72D297353CC}">
              <c16:uniqueId val="{00000002-7183-42BE-AD06-9FBE25C3DEF1}"/>
            </c:ext>
          </c:extLst>
        </c:ser>
        <c:dLbls>
          <c:showLegendKey val="0"/>
          <c:showVal val="0"/>
          <c:showCatName val="0"/>
          <c:showSerName val="0"/>
          <c:showPercent val="0"/>
          <c:showBubbleSize val="0"/>
        </c:dLbls>
        <c:marker val="1"/>
        <c:smooth val="0"/>
        <c:axId val="584923104"/>
        <c:axId val="584923496"/>
      </c:lineChart>
      <c:catAx>
        <c:axId val="58492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4923496"/>
        <c:crosses val="autoZero"/>
        <c:auto val="1"/>
        <c:lblAlgn val="ctr"/>
        <c:lblOffset val="100"/>
        <c:tickLblSkip val="1"/>
        <c:tickMarkSkip val="1"/>
        <c:noMultiLvlLbl val="0"/>
      </c:catAx>
      <c:valAx>
        <c:axId val="584923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92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9F1-4291-9C7D-7529C5A1D7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9F1-4291-9C7D-7529C5A1D7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9F1-4291-9C7D-7529C5A1D7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9F1-4291-9C7D-7529C5A1D72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59F1-4291-9C7D-7529C5A1D729}"/>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5-59F1-4291-9C7D-7529C5A1D729}"/>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1.87</c:v>
                </c:pt>
                <c:pt idx="2">
                  <c:v>#N/A</c:v>
                </c:pt>
                <c:pt idx="3">
                  <c:v>0.6</c:v>
                </c:pt>
                <c:pt idx="4">
                  <c:v>#N/A</c:v>
                </c:pt>
                <c:pt idx="5">
                  <c:v>1.1299999999999999</c:v>
                </c:pt>
                <c:pt idx="6">
                  <c:v>#N/A</c:v>
                </c:pt>
                <c:pt idx="7">
                  <c:v>0.47</c:v>
                </c:pt>
                <c:pt idx="8">
                  <c:v>#N/A</c:v>
                </c:pt>
                <c:pt idx="9">
                  <c:v>0.89</c:v>
                </c:pt>
              </c:numCache>
            </c:numRef>
          </c:val>
          <c:extLst xmlns:c16r2="http://schemas.microsoft.com/office/drawing/2015/06/chart">
            <c:ext xmlns:c16="http://schemas.microsoft.com/office/drawing/2014/chart" uri="{C3380CC4-5D6E-409C-BE32-E72D297353CC}">
              <c16:uniqueId val="{00000006-59F1-4291-9C7D-7529C5A1D72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8.43</c:v>
                </c:pt>
                <c:pt idx="2">
                  <c:v>#N/A</c:v>
                </c:pt>
                <c:pt idx="3">
                  <c:v>9.7100000000000009</c:v>
                </c:pt>
                <c:pt idx="4">
                  <c:v>#N/A</c:v>
                </c:pt>
                <c:pt idx="5">
                  <c:v>7.74</c:v>
                </c:pt>
                <c:pt idx="6">
                  <c:v>#N/A</c:v>
                </c:pt>
                <c:pt idx="7">
                  <c:v>8.6</c:v>
                </c:pt>
                <c:pt idx="8">
                  <c:v>#N/A</c:v>
                </c:pt>
                <c:pt idx="9">
                  <c:v>6.47</c:v>
                </c:pt>
              </c:numCache>
            </c:numRef>
          </c:val>
          <c:extLst xmlns:c16r2="http://schemas.microsoft.com/office/drawing/2015/06/chart">
            <c:ext xmlns:c16="http://schemas.microsoft.com/office/drawing/2014/chart" uri="{C3380CC4-5D6E-409C-BE32-E72D297353CC}">
              <c16:uniqueId val="{00000007-59F1-4291-9C7D-7529C5A1D729}"/>
            </c:ext>
          </c:extLst>
        </c:ser>
        <c:ser>
          <c:idx val="8"/>
          <c:order val="8"/>
          <c:tx>
            <c:strRef>
              <c:f>データシート!$A$35</c:f>
              <c:strCache>
                <c:ptCount val="1"/>
                <c:pt idx="0">
                  <c:v>し尿処理・じん芥処理・埋立処分施設建設事業特別会計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c:v>
                </c:pt>
                <c:pt idx="2">
                  <c:v>#N/A</c:v>
                </c:pt>
                <c:pt idx="3">
                  <c:v>16.89</c:v>
                </c:pt>
                <c:pt idx="4">
                  <c:v>#N/A</c:v>
                </c:pt>
                <c:pt idx="5">
                  <c:v>6.29</c:v>
                </c:pt>
                <c:pt idx="6">
                  <c:v>#N/A</c:v>
                </c:pt>
                <c:pt idx="7">
                  <c:v>1.85</c:v>
                </c:pt>
                <c:pt idx="8">
                  <c:v>#N/A</c:v>
                </c:pt>
                <c:pt idx="9">
                  <c:v>9.8699999999999992</c:v>
                </c:pt>
              </c:numCache>
            </c:numRef>
          </c:val>
          <c:extLst xmlns:c16r2="http://schemas.microsoft.com/office/drawing/2015/06/chart">
            <c:ext xmlns:c16="http://schemas.microsoft.com/office/drawing/2014/chart" uri="{C3380CC4-5D6E-409C-BE32-E72D297353CC}">
              <c16:uniqueId val="{00000008-59F1-4291-9C7D-7529C5A1D7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12.95</c:v>
                </c:pt>
                <c:pt idx="2">
                  <c:v>#N/A</c:v>
                </c:pt>
                <c:pt idx="3">
                  <c:v>15.22</c:v>
                </c:pt>
                <c:pt idx="4">
                  <c:v>#N/A</c:v>
                </c:pt>
                <c:pt idx="5">
                  <c:v>15.14</c:v>
                </c:pt>
                <c:pt idx="6">
                  <c:v>#N/A</c:v>
                </c:pt>
                <c:pt idx="7">
                  <c:v>5.29</c:v>
                </c:pt>
                <c:pt idx="8">
                  <c:v>#N/A</c:v>
                </c:pt>
                <c:pt idx="9">
                  <c:v>12.82</c:v>
                </c:pt>
              </c:numCache>
            </c:numRef>
          </c:val>
          <c:extLst xmlns:c16r2="http://schemas.microsoft.com/office/drawing/2015/06/chart">
            <c:ext xmlns:c16="http://schemas.microsoft.com/office/drawing/2014/chart" uri="{C3380CC4-5D6E-409C-BE32-E72D297353CC}">
              <c16:uniqueId val="{00000009-59F1-4291-9C7D-7529C5A1D729}"/>
            </c:ext>
          </c:extLst>
        </c:ser>
        <c:dLbls>
          <c:showLegendKey val="0"/>
          <c:showVal val="0"/>
          <c:showCatName val="0"/>
          <c:showSerName val="0"/>
          <c:showPercent val="0"/>
          <c:showBubbleSize val="0"/>
        </c:dLbls>
        <c:gapWidth val="150"/>
        <c:overlap val="100"/>
        <c:axId val="584928200"/>
        <c:axId val="584922320"/>
      </c:barChart>
      <c:catAx>
        <c:axId val="58492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922320"/>
        <c:crosses val="autoZero"/>
        <c:auto val="1"/>
        <c:lblAlgn val="ctr"/>
        <c:lblOffset val="100"/>
        <c:tickLblSkip val="1"/>
        <c:tickMarkSkip val="1"/>
        <c:noMultiLvlLbl val="0"/>
      </c:catAx>
      <c:valAx>
        <c:axId val="58492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928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889</c:v>
                </c:pt>
                <c:pt idx="5">
                  <c:v>895</c:v>
                </c:pt>
                <c:pt idx="8">
                  <c:v>1063</c:v>
                </c:pt>
                <c:pt idx="11">
                  <c:v>1348</c:v>
                </c:pt>
                <c:pt idx="14">
                  <c:v>1392</c:v>
                </c:pt>
              </c:numCache>
            </c:numRef>
          </c:val>
          <c:extLst xmlns:c16r2="http://schemas.microsoft.com/office/drawing/2015/06/chart">
            <c:ext xmlns:c16="http://schemas.microsoft.com/office/drawing/2014/chart" uri="{C3380CC4-5D6E-409C-BE32-E72D297353CC}">
              <c16:uniqueId val="{00000000-ABCA-4328-A789-A67F497D6C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CA-4328-A789-A67F497D6C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BCA-4328-A789-A67F497D6C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12</c:v>
                </c:pt>
                <c:pt idx="6">
                  <c:v>14</c:v>
                </c:pt>
                <c:pt idx="9">
                  <c:v>16</c:v>
                </c:pt>
                <c:pt idx="12">
                  <c:v>15</c:v>
                </c:pt>
              </c:numCache>
            </c:numRef>
          </c:val>
          <c:extLst xmlns:c16r2="http://schemas.microsoft.com/office/drawing/2015/06/chart">
            <c:ext xmlns:c16="http://schemas.microsoft.com/office/drawing/2014/chart" uri="{C3380CC4-5D6E-409C-BE32-E72D297353CC}">
              <c16:uniqueId val="{00000003-ABCA-4328-A789-A67F497D6C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c:v>
                </c:pt>
                <c:pt idx="3">
                  <c:v>7</c:v>
                </c:pt>
                <c:pt idx="6">
                  <c:v>33</c:v>
                </c:pt>
                <c:pt idx="9">
                  <c:v>21</c:v>
                </c:pt>
                <c:pt idx="12">
                  <c:v>0</c:v>
                </c:pt>
              </c:numCache>
            </c:numRef>
          </c:val>
          <c:extLst xmlns:c16r2="http://schemas.microsoft.com/office/drawing/2015/06/chart">
            <c:ext xmlns:c16="http://schemas.microsoft.com/office/drawing/2014/chart" uri="{C3380CC4-5D6E-409C-BE32-E72D297353CC}">
              <c16:uniqueId val="{00000004-ABCA-4328-A789-A67F497D6C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CA-4328-A789-A67F497D6C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CA-4328-A789-A67F497D6C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1141</c:v>
                </c:pt>
                <c:pt idx="3">
                  <c:v>1145</c:v>
                </c:pt>
                <c:pt idx="6">
                  <c:v>1251</c:v>
                </c:pt>
                <c:pt idx="9">
                  <c:v>1428</c:v>
                </c:pt>
                <c:pt idx="12">
                  <c:v>1589</c:v>
                </c:pt>
              </c:numCache>
            </c:numRef>
          </c:val>
          <c:extLst xmlns:c16r2="http://schemas.microsoft.com/office/drawing/2015/06/chart">
            <c:ext xmlns:c16="http://schemas.microsoft.com/office/drawing/2014/chart" uri="{C3380CC4-5D6E-409C-BE32-E72D297353CC}">
              <c16:uniqueId val="{00000007-ABCA-4328-A789-A67F497D6CEE}"/>
            </c:ext>
          </c:extLst>
        </c:ser>
        <c:dLbls>
          <c:showLegendKey val="0"/>
          <c:showVal val="0"/>
          <c:showCatName val="0"/>
          <c:showSerName val="0"/>
          <c:showPercent val="0"/>
          <c:showBubbleSize val="0"/>
        </c:dLbls>
        <c:gapWidth val="100"/>
        <c:overlap val="100"/>
        <c:axId val="584921536"/>
        <c:axId val="584921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299</c:v>
                </c:pt>
                <c:pt idx="2">
                  <c:v>#N/A</c:v>
                </c:pt>
                <c:pt idx="3">
                  <c:v>#N/A</c:v>
                </c:pt>
                <c:pt idx="4">
                  <c:v>269</c:v>
                </c:pt>
                <c:pt idx="5">
                  <c:v>#N/A</c:v>
                </c:pt>
                <c:pt idx="6">
                  <c:v>#N/A</c:v>
                </c:pt>
                <c:pt idx="7">
                  <c:v>235</c:v>
                </c:pt>
                <c:pt idx="8">
                  <c:v>#N/A</c:v>
                </c:pt>
                <c:pt idx="9">
                  <c:v>#N/A</c:v>
                </c:pt>
                <c:pt idx="10">
                  <c:v>117</c:v>
                </c:pt>
                <c:pt idx="11">
                  <c:v>#N/A</c:v>
                </c:pt>
                <c:pt idx="12">
                  <c:v>#N/A</c:v>
                </c:pt>
                <c:pt idx="13">
                  <c:v>212</c:v>
                </c:pt>
                <c:pt idx="14">
                  <c:v>#N/A</c:v>
                </c:pt>
              </c:numCache>
            </c:numRef>
          </c:val>
          <c:smooth val="0"/>
          <c:extLst xmlns:c16r2="http://schemas.microsoft.com/office/drawing/2015/06/chart">
            <c:ext xmlns:c16="http://schemas.microsoft.com/office/drawing/2014/chart" uri="{C3380CC4-5D6E-409C-BE32-E72D297353CC}">
              <c16:uniqueId val="{00000008-ABCA-4328-A789-A67F497D6CEE}"/>
            </c:ext>
          </c:extLst>
        </c:ser>
        <c:dLbls>
          <c:showLegendKey val="0"/>
          <c:showVal val="0"/>
          <c:showCatName val="0"/>
          <c:showSerName val="0"/>
          <c:showPercent val="0"/>
          <c:showBubbleSize val="0"/>
        </c:dLbls>
        <c:marker val="1"/>
        <c:smooth val="0"/>
        <c:axId val="584921536"/>
        <c:axId val="584921928"/>
      </c:lineChart>
      <c:catAx>
        <c:axId val="5849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4921928"/>
        <c:crosses val="autoZero"/>
        <c:auto val="1"/>
        <c:lblAlgn val="ctr"/>
        <c:lblOffset val="100"/>
        <c:tickLblSkip val="1"/>
        <c:tickMarkSkip val="1"/>
        <c:noMultiLvlLbl val="0"/>
      </c:catAx>
      <c:valAx>
        <c:axId val="584921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9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11493</c:v>
                </c:pt>
                <c:pt idx="5">
                  <c:v>13711</c:v>
                </c:pt>
                <c:pt idx="8">
                  <c:v>13764</c:v>
                </c:pt>
                <c:pt idx="11">
                  <c:v>16193</c:v>
                </c:pt>
                <c:pt idx="14">
                  <c:v>21842</c:v>
                </c:pt>
              </c:numCache>
            </c:numRef>
          </c:val>
          <c:extLst xmlns:c16r2="http://schemas.microsoft.com/office/drawing/2015/06/chart">
            <c:ext xmlns:c16="http://schemas.microsoft.com/office/drawing/2014/chart" uri="{C3380CC4-5D6E-409C-BE32-E72D297353CC}">
              <c16:uniqueId val="{00000000-56F7-4707-9A5D-58792F6B7B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2849</c:v>
                </c:pt>
                <c:pt idx="5">
                  <c:v>3250</c:v>
                </c:pt>
                <c:pt idx="8">
                  <c:v>4316</c:v>
                </c:pt>
                <c:pt idx="11">
                  <c:v>4230</c:v>
                </c:pt>
                <c:pt idx="14">
                  <c:v>5032</c:v>
                </c:pt>
              </c:numCache>
            </c:numRef>
          </c:val>
          <c:extLst xmlns:c16r2="http://schemas.microsoft.com/office/drawing/2015/06/chart">
            <c:ext xmlns:c16="http://schemas.microsoft.com/office/drawing/2014/chart" uri="{C3380CC4-5D6E-409C-BE32-E72D297353CC}">
              <c16:uniqueId val="{00000001-56F7-4707-9A5D-58792F6B7B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3177</c:v>
                </c:pt>
                <c:pt idx="5">
                  <c:v>3271</c:v>
                </c:pt>
                <c:pt idx="8">
                  <c:v>4054</c:v>
                </c:pt>
                <c:pt idx="11">
                  <c:v>4703</c:v>
                </c:pt>
                <c:pt idx="14">
                  <c:v>4545</c:v>
                </c:pt>
              </c:numCache>
            </c:numRef>
          </c:val>
          <c:extLst xmlns:c16r2="http://schemas.microsoft.com/office/drawing/2015/06/chart">
            <c:ext xmlns:c16="http://schemas.microsoft.com/office/drawing/2014/chart" uri="{C3380CC4-5D6E-409C-BE32-E72D297353CC}">
              <c16:uniqueId val="{00000002-56F7-4707-9A5D-58792F6B7B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6F7-4707-9A5D-58792F6B7B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6F7-4707-9A5D-58792F6B7B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F7-4707-9A5D-58792F6B7B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638</c:v>
                </c:pt>
                <c:pt idx="3">
                  <c:v>611</c:v>
                </c:pt>
                <c:pt idx="6">
                  <c:v>614</c:v>
                </c:pt>
                <c:pt idx="9">
                  <c:v>615</c:v>
                </c:pt>
                <c:pt idx="12">
                  <c:v>617</c:v>
                </c:pt>
              </c:numCache>
            </c:numRef>
          </c:val>
          <c:extLst xmlns:c16r2="http://schemas.microsoft.com/office/drawing/2015/06/chart">
            <c:ext xmlns:c16="http://schemas.microsoft.com/office/drawing/2014/chart" uri="{C3380CC4-5D6E-409C-BE32-E72D297353CC}">
              <c16:uniqueId val="{00000006-56F7-4707-9A5D-58792F6B7B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70</c:v>
                </c:pt>
                <c:pt idx="3">
                  <c:v>86</c:v>
                </c:pt>
                <c:pt idx="6">
                  <c:v>78</c:v>
                </c:pt>
                <c:pt idx="9">
                  <c:v>68</c:v>
                </c:pt>
                <c:pt idx="12">
                  <c:v>62</c:v>
                </c:pt>
              </c:numCache>
            </c:numRef>
          </c:val>
          <c:extLst xmlns:c16r2="http://schemas.microsoft.com/office/drawing/2015/06/chart">
            <c:ext xmlns:c16="http://schemas.microsoft.com/office/drawing/2014/chart" uri="{C3380CC4-5D6E-409C-BE32-E72D297353CC}">
              <c16:uniqueId val="{00000007-56F7-4707-9A5D-58792F6B7B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747</c:v>
                </c:pt>
                <c:pt idx="3">
                  <c:v>727</c:v>
                </c:pt>
                <c:pt idx="6">
                  <c:v>744</c:v>
                </c:pt>
                <c:pt idx="9">
                  <c:v>535</c:v>
                </c:pt>
                <c:pt idx="12">
                  <c:v>466</c:v>
                </c:pt>
              </c:numCache>
            </c:numRef>
          </c:val>
          <c:extLst xmlns:c16r2="http://schemas.microsoft.com/office/drawing/2015/06/chart">
            <c:ext xmlns:c16="http://schemas.microsoft.com/office/drawing/2014/chart" uri="{C3380CC4-5D6E-409C-BE32-E72D297353CC}">
              <c16:uniqueId val="{00000008-56F7-4707-9A5D-58792F6B7B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6F7-4707-9A5D-58792F6B7B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17294</c:v>
                </c:pt>
                <c:pt idx="3">
                  <c:v>20049</c:v>
                </c:pt>
                <c:pt idx="6">
                  <c:v>20128</c:v>
                </c:pt>
                <c:pt idx="9">
                  <c:v>23145</c:v>
                </c:pt>
                <c:pt idx="12">
                  <c:v>30951</c:v>
                </c:pt>
              </c:numCache>
            </c:numRef>
          </c:val>
          <c:extLst xmlns:c16r2="http://schemas.microsoft.com/office/drawing/2015/06/chart">
            <c:ext xmlns:c16="http://schemas.microsoft.com/office/drawing/2014/chart" uri="{C3380CC4-5D6E-409C-BE32-E72D297353CC}">
              <c16:uniqueId val="{0000000A-56F7-4707-9A5D-58792F6B7BD8}"/>
            </c:ext>
          </c:extLst>
        </c:ser>
        <c:dLbls>
          <c:showLegendKey val="0"/>
          <c:showVal val="0"/>
          <c:showCatName val="0"/>
          <c:showSerName val="0"/>
          <c:showPercent val="0"/>
          <c:showBubbleSize val="0"/>
        </c:dLbls>
        <c:gapWidth val="100"/>
        <c:overlap val="100"/>
        <c:axId val="584927808"/>
        <c:axId val="584924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1230</c:v>
                </c:pt>
                <c:pt idx="2">
                  <c:v>#N/A</c:v>
                </c:pt>
                <c:pt idx="3">
                  <c:v>#N/A</c:v>
                </c:pt>
                <c:pt idx="4">
                  <c:v>1240</c:v>
                </c:pt>
                <c:pt idx="5">
                  <c:v>#N/A</c:v>
                </c:pt>
                <c:pt idx="6">
                  <c:v>#N/A</c:v>
                </c:pt>
                <c:pt idx="7">
                  <c:v>0</c:v>
                </c:pt>
                <c:pt idx="8">
                  <c:v>#N/A</c:v>
                </c:pt>
                <c:pt idx="9">
                  <c:v>#N/A</c:v>
                </c:pt>
                <c:pt idx="10">
                  <c:v>0</c:v>
                </c:pt>
                <c:pt idx="11">
                  <c:v>#N/A</c:v>
                </c:pt>
                <c:pt idx="12">
                  <c:v>#N/A</c:v>
                </c:pt>
                <c:pt idx="13">
                  <c:v>677</c:v>
                </c:pt>
                <c:pt idx="14">
                  <c:v>#N/A</c:v>
                </c:pt>
              </c:numCache>
            </c:numRef>
          </c:val>
          <c:smooth val="0"/>
          <c:extLst xmlns:c16r2="http://schemas.microsoft.com/office/drawing/2015/06/chart">
            <c:ext xmlns:c16="http://schemas.microsoft.com/office/drawing/2014/chart" uri="{C3380CC4-5D6E-409C-BE32-E72D297353CC}">
              <c16:uniqueId val="{0000000B-56F7-4707-9A5D-58792F6B7BD8}"/>
            </c:ext>
          </c:extLst>
        </c:ser>
        <c:dLbls>
          <c:showLegendKey val="0"/>
          <c:showVal val="0"/>
          <c:showCatName val="0"/>
          <c:showSerName val="0"/>
          <c:showPercent val="0"/>
          <c:showBubbleSize val="0"/>
        </c:dLbls>
        <c:marker val="1"/>
        <c:smooth val="0"/>
        <c:axId val="584927808"/>
        <c:axId val="584924280"/>
      </c:lineChart>
      <c:catAx>
        <c:axId val="58492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4924280"/>
        <c:crosses val="autoZero"/>
        <c:auto val="1"/>
        <c:lblAlgn val="ctr"/>
        <c:lblOffset val="100"/>
        <c:tickLblSkip val="1"/>
        <c:tickMarkSkip val="1"/>
        <c:noMultiLvlLbl val="0"/>
      </c:catAx>
      <c:valAx>
        <c:axId val="584924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92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1663</c:v>
                </c:pt>
                <c:pt idx="1">
                  <c:v>2205</c:v>
                </c:pt>
                <c:pt idx="2">
                  <c:v>1988</c:v>
                </c:pt>
              </c:numCache>
            </c:numRef>
          </c:val>
          <c:extLst xmlns:c16r2="http://schemas.microsoft.com/office/drawing/2015/06/chart">
            <c:ext xmlns:c16="http://schemas.microsoft.com/office/drawing/2014/chart" uri="{C3380CC4-5D6E-409C-BE32-E72D297353CC}">
              <c16:uniqueId val="{00000000-181E-484B-8739-2CB6402138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454</c:v>
                </c:pt>
                <c:pt idx="1">
                  <c:v>454</c:v>
                </c:pt>
                <c:pt idx="2">
                  <c:v>454</c:v>
                </c:pt>
              </c:numCache>
            </c:numRef>
          </c:val>
          <c:extLst xmlns:c16r2="http://schemas.microsoft.com/office/drawing/2015/06/chart">
            <c:ext xmlns:c16="http://schemas.microsoft.com/office/drawing/2014/chart" uri="{C3380CC4-5D6E-409C-BE32-E72D297353CC}">
              <c16:uniqueId val="{00000001-181E-484B-8739-2CB6402138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1938</c:v>
                </c:pt>
                <c:pt idx="1">
                  <c:v>2046</c:v>
                </c:pt>
                <c:pt idx="2">
                  <c:v>2104</c:v>
                </c:pt>
              </c:numCache>
            </c:numRef>
          </c:val>
          <c:extLst xmlns:c16r2="http://schemas.microsoft.com/office/drawing/2015/06/chart">
            <c:ext xmlns:c16="http://schemas.microsoft.com/office/drawing/2014/chart" uri="{C3380CC4-5D6E-409C-BE32-E72D297353CC}">
              <c16:uniqueId val="{00000002-181E-484B-8739-2CB6402138CC}"/>
            </c:ext>
          </c:extLst>
        </c:ser>
        <c:dLbls>
          <c:showLegendKey val="0"/>
          <c:showVal val="0"/>
          <c:showCatName val="0"/>
          <c:showSerName val="0"/>
          <c:showPercent val="0"/>
          <c:showBubbleSize val="0"/>
        </c:dLbls>
        <c:gapWidth val="120"/>
        <c:overlap val="100"/>
        <c:axId val="584925456"/>
        <c:axId val="584925848"/>
      </c:barChart>
      <c:catAx>
        <c:axId val="58492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4925848"/>
        <c:crosses val="autoZero"/>
        <c:auto val="1"/>
        <c:lblAlgn val="ctr"/>
        <c:lblOffset val="100"/>
        <c:tickLblSkip val="1"/>
        <c:tickMarkSkip val="1"/>
        <c:noMultiLvlLbl val="0"/>
      </c:catAx>
      <c:valAx>
        <c:axId val="584925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492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5,062
5,035
14.26
20,147,630
19,441,668
690,510
3,040,886
30,951,104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内には零細な農業以外に中心となる産業が無いため、財政基盤が弱く、類似団体に比べ大きく下回っている。今後は人件費の削減や事業内容の精査など、歳出の徹底的な見直しを図るとともに、「最小の経費で最大の効果を上げる」という基本原則にのっとり、活力あるまちづくりを展開しつつ、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44</xdr:row>
      <xdr:rowOff>4233</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162278</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a:extLst>
            <a:ext uri="{FF2B5EF4-FFF2-40B4-BE49-F238E27FC236}">
              <a16:creationId xmlns=""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公債費の経常的一般財源の増により、経常収支比率は</a:t>
          </a:r>
          <a:r>
            <a:rPr kumimoji="1" lang="ja-JP" altLang="en-US" sz="1100">
              <a:solidFill>
                <a:schemeClr val="dk1"/>
              </a:solidFill>
              <a:effectLst/>
              <a:latin typeface="+mn-lt"/>
              <a:ea typeface="+mn-ea"/>
              <a:cs typeface="+mn-cs"/>
            </a:rPr>
            <a:t>８９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％と類似団体と、ほぼ同じ水準で、目標としていた９０％以下を達成できた。</a:t>
          </a:r>
          <a:endParaRPr lang="ja-JP" altLang="ja-JP" sz="1400">
            <a:effectLst/>
          </a:endParaRPr>
        </a:p>
        <a:p>
          <a:r>
            <a:rPr kumimoji="1" lang="ja-JP" altLang="ja-JP" sz="1100">
              <a:solidFill>
                <a:schemeClr val="dk1"/>
              </a:solidFill>
              <a:effectLst/>
              <a:latin typeface="+mn-lt"/>
              <a:ea typeface="+mn-ea"/>
              <a:cs typeface="+mn-cs"/>
            </a:rPr>
            <a:t>　町税に関しては、滞納整理事務に力を注ぎ、今後も９０％以上の徴収率を継続しながら、公平負担の原則にのっとり、引き続き財源確保の努力をする。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128905</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065826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123402</xdr:rowOff>
    </xdr:from>
    <xdr:to>
      <xdr:col>19</xdr:col>
      <xdr:colOff>133350</xdr:colOff>
      <xdr:row>62</xdr:row>
      <xdr:rowOff>28363</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05818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123402</xdr:rowOff>
    </xdr:from>
    <xdr:to>
      <xdr:col>15</xdr:col>
      <xdr:colOff>82550</xdr:colOff>
      <xdr:row>63</xdr:row>
      <xdr:rowOff>142452</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058185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142452</xdr:rowOff>
    </xdr:from>
    <xdr:to>
      <xdr:col>11</xdr:col>
      <xdr:colOff>31750</xdr:colOff>
      <xdr:row>64</xdr:row>
      <xdr:rowOff>79587</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09438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50182</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068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72602</xdr:rowOff>
    </xdr:from>
    <xdr:to>
      <xdr:col>15</xdr:col>
      <xdr:colOff>133350</xdr:colOff>
      <xdr:row>62</xdr:row>
      <xdr:rowOff>2752</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158979</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91652</xdr:rowOff>
    </xdr:from>
    <xdr:to>
      <xdr:col>11</xdr:col>
      <xdr:colOff>82550</xdr:colOff>
      <xdr:row>64</xdr:row>
      <xdr:rowOff>21802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6579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類似団体より低い水準であるが、今後も人件費と物件費の削減に努める。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72978</xdr:rowOff>
    </xdr:from>
    <xdr:to>
      <xdr:col>23</xdr:col>
      <xdr:colOff>133350</xdr:colOff>
      <xdr:row>82</xdr:row>
      <xdr:rowOff>75850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131878"/>
          <a:ext cx="8382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72978</xdr:rowOff>
    </xdr:from>
    <xdr:to>
      <xdr:col>19</xdr:col>
      <xdr:colOff>133350</xdr:colOff>
      <xdr:row>82</xdr:row>
      <xdr:rowOff>113748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4131878"/>
          <a:ext cx="889000" cy="4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102425</xdr:rowOff>
    </xdr:from>
    <xdr:to>
      <xdr:col>15</xdr:col>
      <xdr:colOff>82550</xdr:colOff>
      <xdr:row>82</xdr:row>
      <xdr:rowOff>113748</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161325"/>
          <a:ext cx="889000" cy="1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17258</xdr:rowOff>
    </xdr:from>
    <xdr:to>
      <xdr:col>11</xdr:col>
      <xdr:colOff>31750</xdr:colOff>
      <xdr:row>82</xdr:row>
      <xdr:rowOff>102425</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076158"/>
          <a:ext cx="889000" cy="8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25050</xdr:rowOff>
    </xdr:from>
    <xdr:to>
      <xdr:col>23</xdr:col>
      <xdr:colOff>184150</xdr:colOff>
      <xdr:row>82</xdr:row>
      <xdr:rowOff>126650</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408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41577</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9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22178</xdr:rowOff>
    </xdr:from>
    <xdr:to>
      <xdr:col>19</xdr:col>
      <xdr:colOff>184150</xdr:colOff>
      <xdr:row>82</xdr:row>
      <xdr:rowOff>123778</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4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133955</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84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62948</xdr:rowOff>
    </xdr:from>
    <xdr:to>
      <xdr:col>15</xdr:col>
      <xdr:colOff>133350</xdr:colOff>
      <xdr:row>82</xdr:row>
      <xdr:rowOff>164548</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41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149325</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420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51625</xdr:rowOff>
    </xdr:from>
    <xdr:to>
      <xdr:col>11</xdr:col>
      <xdr:colOff>82550</xdr:colOff>
      <xdr:row>82</xdr:row>
      <xdr:rowOff>153225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41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138002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19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137908</xdr:rowOff>
    </xdr:from>
    <xdr:to>
      <xdr:col>7</xdr:col>
      <xdr:colOff>31750</xdr:colOff>
      <xdr:row>82</xdr:row>
      <xdr:rowOff>68058</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40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78235</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79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の適正度は類似団体に近い水準となっている。今後は退職勧奨や、新規採用職員を１割程度に抑制することにより、さらなる適正化を図っていく。また臨時的な業務については、会計年度職員（パートタイム職員等）を雇用し、住民サービスを低下させることなく人件費の削減を実施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75898</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2258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120952</xdr:rowOff>
    </xdr:from>
    <xdr:to>
      <xdr:col>77</xdr:col>
      <xdr:colOff>44450</xdr:colOff>
      <xdr:row>82</xdr:row>
      <xdr:rowOff>166914</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5290800" y="141798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120952</xdr:rowOff>
    </xdr:from>
    <xdr:to>
      <xdr:col>72</xdr:col>
      <xdr:colOff>203200</xdr:colOff>
      <xdr:row>84</xdr:row>
      <xdr:rowOff>30843</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179852"/>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84</xdr:row>
      <xdr:rowOff>30843</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3512800" y="143407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25098</xdr:rowOff>
    </xdr:from>
    <xdr:to>
      <xdr:col>81</xdr:col>
      <xdr:colOff>95250</xdr:colOff>
      <xdr:row>83</xdr:row>
      <xdr:rowOff>126698</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41625</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70152</xdr:rowOff>
    </xdr:from>
    <xdr:to>
      <xdr:col>73</xdr:col>
      <xdr:colOff>44450</xdr:colOff>
      <xdr:row>83</xdr:row>
      <xdr:rowOff>302</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10479</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管理の適正度は類似団体に近い水準となっている。今後は退職勧奨や、新規採用職員を１割程度に抑制することにより、さらなる適正化を図っていく。また臨時的な業務については、会計年度職員（パートタイム職員等）を雇用し、住民サービスを低下させることなく人件費の削減を実施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161206</xdr:rowOff>
    </xdr:from>
    <xdr:to>
      <xdr:col>81</xdr:col>
      <xdr:colOff>44450</xdr:colOff>
      <xdr:row>62</xdr:row>
      <xdr:rowOff>7451</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179800" y="10619656"/>
          <a:ext cx="8382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161206</xdr:rowOff>
    </xdr:from>
    <xdr:to>
      <xdr:col>77</xdr:col>
      <xdr:colOff>44450</xdr:colOff>
      <xdr:row>61</xdr:row>
      <xdr:rowOff>166031</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5290800" y="10619656"/>
          <a:ext cx="889000" cy="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162009</xdr:rowOff>
    </xdr:from>
    <xdr:to>
      <xdr:col>72</xdr:col>
      <xdr:colOff>203200</xdr:colOff>
      <xdr:row>61</xdr:row>
      <xdr:rowOff>166031</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62045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162009</xdr:rowOff>
    </xdr:from>
    <xdr:to>
      <xdr:col>68</xdr:col>
      <xdr:colOff>152400</xdr:colOff>
      <xdr:row>62</xdr:row>
      <xdr:rowOff>13081</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3512800" y="10620459"/>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128101</xdr:rowOff>
    </xdr:from>
    <xdr:to>
      <xdr:col>81</xdr:col>
      <xdr:colOff>95250</xdr:colOff>
      <xdr:row>62</xdr:row>
      <xdr:rowOff>58251</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5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144628</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43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110406</xdr:rowOff>
    </xdr:from>
    <xdr:to>
      <xdr:col>77</xdr:col>
      <xdr:colOff>95250</xdr:colOff>
      <xdr:row>62</xdr:row>
      <xdr:rowOff>40556</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5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50733</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337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115231</xdr:rowOff>
    </xdr:from>
    <xdr:to>
      <xdr:col>73</xdr:col>
      <xdr:colOff>44450</xdr:colOff>
      <xdr:row>62</xdr:row>
      <xdr:rowOff>45381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55558</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34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111209</xdr:rowOff>
    </xdr:from>
    <xdr:to>
      <xdr:col>68</xdr:col>
      <xdr:colOff>203200</xdr:colOff>
      <xdr:row>62</xdr:row>
      <xdr:rowOff>41359</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5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51536</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338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133731</xdr:rowOff>
    </xdr:from>
    <xdr:to>
      <xdr:col>64</xdr:col>
      <xdr:colOff>152400</xdr:colOff>
      <xdr:row>62</xdr:row>
      <xdr:rowOff>63881</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74058</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36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年度決算時に比べ、減少したものの、元利償還金の増に伴い、類似団体の中</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下位となっている。今後も家賃収入や特定財源の確保及び交付税算入率の高い地方債を活用し、町債の新規発行を公債費の元利償還額の</a:t>
          </a:r>
          <a:r>
            <a:rPr kumimoji="1" lang="ja-JP" altLang="en-US" sz="1100">
              <a:solidFill>
                <a:schemeClr val="dk1"/>
              </a:solidFill>
              <a:effectLst/>
              <a:latin typeface="+mn-lt"/>
              <a:ea typeface="+mn-ea"/>
              <a:cs typeface="+mn-cs"/>
            </a:rPr>
            <a:t>９０</a:t>
          </a:r>
          <a:r>
            <a:rPr kumimoji="1" lang="ja-JP" altLang="ja-JP" sz="1100">
              <a:solidFill>
                <a:schemeClr val="dk1"/>
              </a:solidFill>
              <a:effectLst/>
              <a:latin typeface="+mn-lt"/>
              <a:ea typeface="+mn-ea"/>
              <a:cs typeface="+mn-cs"/>
            </a:rPr>
            <a:t>％以内に抑制するよう努めていく。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63077</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flipV="1">
          <a:off x="17018000" y="614045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35154</xdr:rowOff>
    </xdr:from>
    <xdr:ext cx="762000" cy="259045"/>
    <xdr:sp macro="" textlink="">
      <xdr:nvSpPr>
        <xdr:cNvPr id="378" name="公債費負担の状況最小値テキスト">
          <a:extLst>
            <a:ext uri="{FF2B5EF4-FFF2-40B4-BE49-F238E27FC236}">
              <a16:creationId xmlns="" xmlns:a16="http://schemas.microsoft.com/office/drawing/2014/main" id="{00000000-0008-0000-0300-00007A010000}"/>
            </a:ext>
          </a:extLst>
        </xdr:cNvPr>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63077</xdr:rowOff>
    </xdr:from>
    <xdr:to>
      <xdr:col>81</xdr:col>
      <xdr:colOff>133350</xdr:colOff>
      <xdr:row>43</xdr:row>
      <xdr:rowOff>63077</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a:extLst>
            <a:ext uri="{FF2B5EF4-FFF2-40B4-BE49-F238E27FC236}">
              <a16:creationId xmlns="" xmlns:a16="http://schemas.microsoft.com/office/drawing/2014/main" id="{00000000-0008-0000-0300-00007C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41</xdr:row>
      <xdr:rowOff>35983</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6179800" y="69447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3" name="公債費負担の状況平均値テキスト">
          <a:extLst>
            <a:ext uri="{FF2B5EF4-FFF2-40B4-BE49-F238E27FC236}">
              <a16:creationId xmlns="" xmlns:a16="http://schemas.microsoft.com/office/drawing/2014/main" id="{00000000-0008-0000-0300-00007F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43</xdr:row>
      <xdr:rowOff>22860</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5290800" y="706543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94827</xdr:rowOff>
    </xdr:from>
    <xdr:to>
      <xdr:col>77</xdr:col>
      <xdr:colOff>95250</xdr:colOff>
      <xdr:row>40</xdr:row>
      <xdr:rowOff>24977</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6129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143510</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4401800" y="739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110913</xdr:rowOff>
    </xdr:from>
    <xdr:to>
      <xdr:col>73</xdr:col>
      <xdr:colOff>44450</xdr:colOff>
      <xdr:row>40</xdr:row>
      <xdr:rowOff>41063</xdr:rowOff>
    </xdr:to>
    <xdr:sp macro="" textlink="">
      <xdr:nvSpPr>
        <xdr:cNvPr id="389" name="フローチャート: 判断 388">
          <a:extLst>
            <a:ext uri="{FF2B5EF4-FFF2-40B4-BE49-F238E27FC236}">
              <a16:creationId xmlns="" xmlns:a16="http://schemas.microsoft.com/office/drawing/2014/main" id="{00000000-0008-0000-0300-000085010000}"/>
            </a:ext>
          </a:extLst>
        </xdr:cNvPr>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60537</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3512800" y="75158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394" name="フローチャート: 判断 393">
          <a:extLst>
            <a:ext uri="{FF2B5EF4-FFF2-40B4-BE49-F238E27FC236}">
              <a16:creationId xmlns="" xmlns:a16="http://schemas.microsoft.com/office/drawing/2014/main" id="{00000000-0008-0000-0300-00008A010000}"/>
            </a:ext>
          </a:extLst>
        </xdr:cNvPr>
        <xdr:cNvSpPr/>
      </xdr:nvSpPr>
      <xdr:spPr>
        <a:xfrm>
          <a:off x="13462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402" name="公債費負担の状況該当値テキスト">
          <a:extLst>
            <a:ext uri="{FF2B5EF4-FFF2-40B4-BE49-F238E27FC236}">
              <a16:creationId xmlns="" xmlns:a16="http://schemas.microsoft.com/office/drawing/2014/main" id="{00000000-0008-0000-0300-000092010000}"/>
            </a:ext>
          </a:extLst>
        </xdr:cNvPr>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年度決算においては、地方債の現在高及び公営企業債等繰入見込額の増により</a:t>
          </a:r>
          <a:r>
            <a:rPr kumimoji="1" lang="ja-JP" altLang="en-US" sz="1100">
              <a:solidFill>
                <a:schemeClr val="dk1"/>
              </a:solidFill>
              <a:effectLst/>
              <a:latin typeface="+mn-lt"/>
              <a:ea typeface="+mn-ea"/>
              <a:cs typeface="+mn-cs"/>
            </a:rPr>
            <a:t>３３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％と全国平均を大きく上回る結果となっているため、充当可能財源である基金の積立を推進し、改善に力を尽くす。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2" name="将来負担の状況最小値テキスト">
          <a:extLst>
            <a:ext uri="{FF2B5EF4-FFF2-40B4-BE49-F238E27FC236}">
              <a16:creationId xmlns="" xmlns:a16="http://schemas.microsoft.com/office/drawing/2014/main" id="{00000000-0008-0000-0300-0000BA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20</xdr:row>
      <xdr:rowOff>92438</xdr:rowOff>
    </xdr:from>
    <xdr:to>
      <xdr:col>68</xdr:col>
      <xdr:colOff>152400</xdr:colOff>
      <xdr:row>20</xdr:row>
      <xdr:rowOff>166551</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flipV="1">
          <a:off x="13512800" y="3521438"/>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101781</xdr:rowOff>
    </xdr:from>
    <xdr:to>
      <xdr:col>81</xdr:col>
      <xdr:colOff>95250</xdr:colOff>
      <xdr:row>17</xdr:row>
      <xdr:rowOff>31931</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73858</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81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41638</xdr:rowOff>
    </xdr:from>
    <xdr:to>
      <xdr:col>68</xdr:col>
      <xdr:colOff>203200</xdr:colOff>
      <xdr:row>20</xdr:row>
      <xdr:rowOff>143238</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4351000" y="34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128015</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4020800" y="355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115751</xdr:rowOff>
    </xdr:from>
    <xdr:to>
      <xdr:col>64</xdr:col>
      <xdr:colOff>152400</xdr:colOff>
      <xdr:row>21</xdr:row>
      <xdr:rowOff>45901</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34620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30678</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3131800" y="363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5,062
5,035
14.26
20,147,630
19,441,668
690,510
3,040,886
30,951,104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人件費は、類似団体と比較すると低い水準にある。要因としては、退職者に対しての新規採用を抑制しているうえに、ラスパイレス指数も類似団体より３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40</xdr:row>
      <xdr:rowOff>12700</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20308"/>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56134</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0203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148861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56134</xdr:rowOff>
    </xdr:from>
    <xdr:to>
      <xdr:col>19</xdr:col>
      <xdr:colOff>187325</xdr:colOff>
      <xdr:row>35</xdr:row>
      <xdr:rowOff>97282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5334</xdr:rowOff>
    </xdr:from>
    <xdr:to>
      <xdr:col>20</xdr:col>
      <xdr:colOff>38100</xdr:colOff>
      <xdr:row>37</xdr:row>
      <xdr:rowOff>106934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97282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098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97282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59563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48785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5334</xdr:rowOff>
    </xdr:from>
    <xdr:to>
      <xdr:col>20</xdr:col>
      <xdr:colOff>38100</xdr:colOff>
      <xdr:row>35</xdr:row>
      <xdr:rowOff>106934</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117111</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46482</xdr:rowOff>
    </xdr:from>
    <xdr:to>
      <xdr:col>11</xdr:col>
      <xdr:colOff>60325</xdr:colOff>
      <xdr:row>35</xdr:row>
      <xdr:rowOff>148082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158259</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76200</xdr:rowOff>
    </xdr:from>
    <xdr:to>
      <xdr:col>6</xdr:col>
      <xdr:colOff>171450</xdr:colOff>
      <xdr:row>35</xdr:row>
      <xdr:rowOff>6350</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16527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物件費においては、類似団体よりも低い水準にあるため、今後も現状維持に努める。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18" name="物件費最小値テキスト">
          <a:extLst>
            <a:ext uri="{FF2B5EF4-FFF2-40B4-BE49-F238E27FC236}">
              <a16:creationId xmlns="" xmlns:a16="http://schemas.microsoft.com/office/drawing/2014/main" id="{00000000-0008-0000-0400-000076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0" name="物件費最大値テキスト">
          <a:extLst>
            <a:ext uri="{FF2B5EF4-FFF2-40B4-BE49-F238E27FC236}">
              <a16:creationId xmlns="" xmlns:a16="http://schemas.microsoft.com/office/drawing/2014/main" id="{00000000-0008-0000-0400-000078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88138</xdr:rowOff>
    </xdr:from>
    <xdr:to>
      <xdr:col>82</xdr:col>
      <xdr:colOff>107950</xdr:colOff>
      <xdr:row>15</xdr:row>
      <xdr:rowOff>92710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5671800" y="26598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60706</xdr:rowOff>
    </xdr:from>
    <xdr:to>
      <xdr:col>78</xdr:col>
      <xdr:colOff>69850</xdr:colOff>
      <xdr:row>15</xdr:row>
      <xdr:rowOff>88138</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4782800" y="26324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 xmlns:a16="http://schemas.microsoft.com/office/drawing/2014/main" id="{00000000-0008-0000-0400-00007F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60706</xdr:rowOff>
    </xdr:from>
    <xdr:to>
      <xdr:col>73</xdr:col>
      <xdr:colOff>180975</xdr:colOff>
      <xdr:row>15</xdr:row>
      <xdr:rowOff>120142</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3893800" y="2632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120142</xdr:rowOff>
    </xdr:from>
    <xdr:to>
      <xdr:col>69</xdr:col>
      <xdr:colOff>92075</xdr:colOff>
      <xdr:row>16</xdr:row>
      <xdr:rowOff>104140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004800" y="26918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 xmlns:a16="http://schemas.microsoft.com/office/drawing/2014/main" id="{00000000-0008-0000-0400-000086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5" name="テキスト ボックス 134">
          <a:extLst>
            <a:ext uri="{FF2B5EF4-FFF2-40B4-BE49-F238E27FC236}">
              <a16:creationId xmlns="" xmlns:a16="http://schemas.microsoft.com/office/drawing/2014/main" id="{00000000-0008-0000-0400-000087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a:extLst>
            <a:ext uri="{FF2B5EF4-FFF2-40B4-BE49-F238E27FC236}">
              <a16:creationId xmlns="" xmlns:a16="http://schemas.microsoft.com/office/drawing/2014/main" id="{00000000-0008-0000-0400-00008D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2" name="物件費該当値テキスト">
          <a:extLst>
            <a:ext uri="{FF2B5EF4-FFF2-40B4-BE49-F238E27FC236}">
              <a16:creationId xmlns="" xmlns:a16="http://schemas.microsoft.com/office/drawing/2014/main" id="{00000000-0008-0000-0400-00008E000000}"/>
            </a:ext>
          </a:extLst>
        </xdr:cNvPr>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37338</xdr:rowOff>
    </xdr:from>
    <xdr:to>
      <xdr:col>78</xdr:col>
      <xdr:colOff>120650</xdr:colOff>
      <xdr:row>15</xdr:row>
      <xdr:rowOff>138938</xdr:rowOff>
    </xdr:to>
    <xdr:sp macro="" textlink="">
      <xdr:nvSpPr>
        <xdr:cNvPr id="143" name="楕円 142">
          <a:extLst>
            <a:ext uri="{FF2B5EF4-FFF2-40B4-BE49-F238E27FC236}">
              <a16:creationId xmlns="" xmlns:a16="http://schemas.microsoft.com/office/drawing/2014/main" id="{00000000-0008-0000-0400-00008F000000}"/>
            </a:ext>
          </a:extLst>
        </xdr:cNvPr>
        <xdr:cNvSpPr/>
      </xdr:nvSpPr>
      <xdr:spPr>
        <a:xfrm>
          <a:off x="15621000" y="26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xdr:rowOff>
    </xdr:from>
    <xdr:to>
      <xdr:col>74</xdr:col>
      <xdr:colOff>31750</xdr:colOff>
      <xdr:row>15</xdr:row>
      <xdr:rowOff>111506</xdr:rowOff>
    </xdr:to>
    <xdr:sp macro="" textlink="">
      <xdr:nvSpPr>
        <xdr:cNvPr id="145" name="楕円 144">
          <a:extLst>
            <a:ext uri="{FF2B5EF4-FFF2-40B4-BE49-F238E27FC236}">
              <a16:creationId xmlns="" xmlns:a16="http://schemas.microsoft.com/office/drawing/2014/main" id="{00000000-0008-0000-0400-000091000000}"/>
            </a:ext>
          </a:extLst>
        </xdr:cNvPr>
        <xdr:cNvSpPr/>
      </xdr:nvSpPr>
      <xdr:spPr>
        <a:xfrm>
          <a:off x="14732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121683</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4401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69342</xdr:rowOff>
    </xdr:from>
    <xdr:to>
      <xdr:col>69</xdr:col>
      <xdr:colOff>142875</xdr:colOff>
      <xdr:row>15</xdr:row>
      <xdr:rowOff>170942</xdr:rowOff>
    </xdr:to>
    <xdr:sp macro="" textlink="">
      <xdr:nvSpPr>
        <xdr:cNvPr id="147" name="楕円 146">
          <a:extLst>
            <a:ext uri="{FF2B5EF4-FFF2-40B4-BE49-F238E27FC236}">
              <a16:creationId xmlns="" xmlns:a16="http://schemas.microsoft.com/office/drawing/2014/main" id="{00000000-0008-0000-0400-000093000000}"/>
            </a:ext>
          </a:extLst>
        </xdr:cNvPr>
        <xdr:cNvSpPr/>
      </xdr:nvSpPr>
      <xdr:spPr>
        <a:xfrm>
          <a:off x="13843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9669</xdr:rowOff>
    </xdr:from>
    <xdr:ext cx="762000" cy="259045"/>
    <xdr:sp macro="" textlink="">
      <xdr:nvSpPr>
        <xdr:cNvPr id="148" name="テキスト ボックス 147">
          <a:extLst>
            <a:ext uri="{FF2B5EF4-FFF2-40B4-BE49-F238E27FC236}">
              <a16:creationId xmlns="" xmlns:a16="http://schemas.microsoft.com/office/drawing/2014/main" id="{00000000-0008-0000-0400-000094000000}"/>
            </a:ext>
          </a:extLst>
        </xdr:cNvPr>
        <xdr:cNvSpPr txBox="1"/>
      </xdr:nvSpPr>
      <xdr:spPr>
        <a:xfrm>
          <a:off x="13512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扶助費は、類似団体と比較して、</a:t>
          </a:r>
          <a:r>
            <a:rPr kumimoji="1" lang="ja-JP" altLang="en-US"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ポイント上回っている。主な要因としては、町内に幼稚園が無いため、子どもを保育園に預ける傾向にあり、児童福祉費の保育所措置費が高いことが挙げられる。</a:t>
          </a:r>
          <a:endParaRPr lang="ja-JP" altLang="ja-JP" sz="1400">
            <a:effectLst/>
          </a:endParaRPr>
        </a:p>
        <a:p>
          <a:r>
            <a:rPr kumimoji="1" lang="ja-JP" altLang="ja-JP" sz="1100">
              <a:solidFill>
                <a:schemeClr val="dk1"/>
              </a:solidFill>
              <a:effectLst/>
              <a:latin typeface="+mn-lt"/>
              <a:ea typeface="+mn-ea"/>
              <a:cs typeface="+mn-cs"/>
            </a:rPr>
            <a:t>　また高齢化率が３０％を越えている現状から、老人福祉費が高いことも要因である。今後も継続して、介護予防事業等を積極的に行う。</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79" name="扶助費最小値テキスト">
          <a:extLst>
            <a:ext uri="{FF2B5EF4-FFF2-40B4-BE49-F238E27FC236}">
              <a16:creationId xmlns="" xmlns:a16="http://schemas.microsoft.com/office/drawing/2014/main" id="{00000000-0008-0000-0400-0000B3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1" name="扶助費最大値テキスト">
          <a:extLst>
            <a:ext uri="{FF2B5EF4-FFF2-40B4-BE49-F238E27FC236}">
              <a16:creationId xmlns="" xmlns:a16="http://schemas.microsoft.com/office/drawing/2014/main" id="{00000000-0008-0000-0400-0000B5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146050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3987800" y="101473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31750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88" name="テキスト ボックス 187">
          <a:extLst>
            <a:ext uri="{FF2B5EF4-FFF2-40B4-BE49-F238E27FC236}">
              <a16:creationId xmlns="" xmlns:a16="http://schemas.microsoft.com/office/drawing/2014/main" id="{00000000-0008-0000-0400-0000BC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69850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2209800" y="100711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60</xdr:row>
      <xdr:rowOff>107950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1320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95250</xdr:rowOff>
    </xdr:from>
    <xdr:to>
      <xdr:col>24</xdr:col>
      <xdr:colOff>76200</xdr:colOff>
      <xdr:row>61</xdr:row>
      <xdr:rowOff>25400</xdr:rowOff>
    </xdr:to>
    <xdr:sp macro="" textlink="">
      <xdr:nvSpPr>
        <xdr:cNvPr id="202" name="楕円 201">
          <a:extLst>
            <a:ext uri="{FF2B5EF4-FFF2-40B4-BE49-F238E27FC236}">
              <a16:creationId xmlns="" xmlns:a16="http://schemas.microsoft.com/office/drawing/2014/main" id="{00000000-0008-0000-0400-0000CA000000}"/>
            </a:ext>
          </a:extLst>
        </xdr:cNvPr>
        <xdr:cNvSpPr/>
      </xdr:nvSpPr>
      <xdr:spPr>
        <a:xfrm>
          <a:off x="4775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67327</xdr:rowOff>
    </xdr:from>
    <xdr:ext cx="762000" cy="259045"/>
    <xdr:sp macro="" textlink="">
      <xdr:nvSpPr>
        <xdr:cNvPr id="203" name="扶助費該当値テキスト">
          <a:extLst>
            <a:ext uri="{FF2B5EF4-FFF2-40B4-BE49-F238E27FC236}">
              <a16:creationId xmlns="" xmlns:a16="http://schemas.microsoft.com/office/drawing/2014/main" id="{00000000-0008-0000-0400-0000CB000000}"/>
            </a:ext>
          </a:extLst>
        </xdr:cNvPr>
        <xdr:cNvSpPr txBox="1"/>
      </xdr:nvSpPr>
      <xdr:spPr>
        <a:xfrm>
          <a:off x="4914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その他の経費としては、繰出金が主なものとして挙げられるが、中でも国民健康保険事業特別会計の財政状況の悪化に伴う繰出金の増が要因となっている。国民健康保険事業特別会計においては、医療費抑制事業を継続して実施し、さらに国民健康保険税の適正化を図ることにより、一般会計の負担を軽減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0" name="その他最小値テキスト">
          <a:extLst>
            <a:ext uri="{FF2B5EF4-FFF2-40B4-BE49-F238E27FC236}">
              <a16:creationId xmlns="" xmlns:a16="http://schemas.microsoft.com/office/drawing/2014/main" id="{00000000-0008-0000-0400-0000F0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2" name="その他最大値テキスト">
          <a:extLst>
            <a:ext uri="{FF2B5EF4-FFF2-40B4-BE49-F238E27FC236}">
              <a16:creationId xmlns="" xmlns:a16="http://schemas.microsoft.com/office/drawing/2014/main" id="{00000000-0008-0000-0400-0000F2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xdr:rowOff>
    </xdr:from>
    <xdr:to>
      <xdr:col>82</xdr:col>
      <xdr:colOff>107950</xdr:colOff>
      <xdr:row>53</xdr:row>
      <xdr:rowOff>39370</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5671800" y="9095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5" name="その他平均値テキスト">
          <a:extLst>
            <a:ext uri="{FF2B5EF4-FFF2-40B4-BE49-F238E27FC236}">
              <a16:creationId xmlns="" xmlns:a16="http://schemas.microsoft.com/office/drawing/2014/main" id="{00000000-0008-0000-0400-0000F5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6" name="フローチャート: 判断 245">
          <a:extLst>
            <a:ext uri="{FF2B5EF4-FFF2-40B4-BE49-F238E27FC236}">
              <a16:creationId xmlns="" xmlns:a16="http://schemas.microsoft.com/office/drawing/2014/main" id="{00000000-0008-0000-0400-0000F6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xdr:rowOff>
    </xdr:from>
    <xdr:to>
      <xdr:col>78</xdr:col>
      <xdr:colOff>69850</xdr:colOff>
      <xdr:row>54</xdr:row>
      <xdr:rowOff>142240</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4782800" y="90957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8" name="フローチャート: 判断 247">
          <a:extLst>
            <a:ext uri="{FF2B5EF4-FFF2-40B4-BE49-F238E27FC236}">
              <a16:creationId xmlns="" xmlns:a16="http://schemas.microsoft.com/office/drawing/2014/main" id="{00000000-0008-0000-0400-0000F8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49" name="テキスト ボックス 248">
          <a:extLst>
            <a:ext uri="{FF2B5EF4-FFF2-40B4-BE49-F238E27FC236}">
              <a16:creationId xmlns="" xmlns:a16="http://schemas.microsoft.com/office/drawing/2014/main" id="{00000000-0008-0000-0400-0000F9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55</xdr:row>
      <xdr:rowOff>24130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flipV="1">
          <a:off x="13893800" y="9400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24130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3004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6" name="フローチャート: 判断 255">
          <a:extLst>
            <a:ext uri="{FF2B5EF4-FFF2-40B4-BE49-F238E27FC236}">
              <a16:creationId xmlns="" xmlns:a16="http://schemas.microsoft.com/office/drawing/2014/main" id="{00000000-0008-0000-0400-000000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160020</xdr:rowOff>
    </xdr:from>
    <xdr:to>
      <xdr:col>82</xdr:col>
      <xdr:colOff>158750</xdr:colOff>
      <xdr:row>53</xdr:row>
      <xdr:rowOff>90170</xdr:rowOff>
    </xdr:to>
    <xdr:sp macro="" textlink="">
      <xdr:nvSpPr>
        <xdr:cNvPr id="263" name="楕円 262">
          <a:extLst>
            <a:ext uri="{FF2B5EF4-FFF2-40B4-BE49-F238E27FC236}">
              <a16:creationId xmlns="" xmlns:a16="http://schemas.microsoft.com/office/drawing/2014/main" id="{00000000-0008-0000-0400-000007010000}"/>
            </a:ext>
          </a:extLst>
        </xdr:cNvPr>
        <xdr:cNvSpPr/>
      </xdr:nvSpPr>
      <xdr:spPr>
        <a:xfrm>
          <a:off x="164592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68597</xdr:rowOff>
    </xdr:from>
    <xdr:ext cx="762000" cy="259045"/>
    <xdr:sp macro="" textlink="">
      <xdr:nvSpPr>
        <xdr:cNvPr id="264" name="その他該当値テキスト">
          <a:extLst>
            <a:ext uri="{FF2B5EF4-FFF2-40B4-BE49-F238E27FC236}">
              <a16:creationId xmlns="" xmlns:a16="http://schemas.microsoft.com/office/drawing/2014/main" id="{00000000-0008-0000-0400-00000801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129540</xdr:rowOff>
    </xdr:from>
    <xdr:to>
      <xdr:col>78</xdr:col>
      <xdr:colOff>120650</xdr:colOff>
      <xdr:row>53</xdr:row>
      <xdr:rowOff>59690</xdr:rowOff>
    </xdr:to>
    <xdr:sp macro="" textlink="">
      <xdr:nvSpPr>
        <xdr:cNvPr id="265" name="楕円 264">
          <a:extLst>
            <a:ext uri="{FF2B5EF4-FFF2-40B4-BE49-F238E27FC236}">
              <a16:creationId xmlns="" xmlns:a16="http://schemas.microsoft.com/office/drawing/2014/main" id="{00000000-0008-0000-0400-000009010000}"/>
            </a:ext>
          </a:extLst>
        </xdr:cNvPr>
        <xdr:cNvSpPr/>
      </xdr:nvSpPr>
      <xdr:spPr>
        <a:xfrm>
          <a:off x="15621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69867</xdr:rowOff>
    </xdr:from>
    <xdr:ext cx="7366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290800" y="881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91440</xdr:rowOff>
    </xdr:from>
    <xdr:to>
      <xdr:col>74</xdr:col>
      <xdr:colOff>31750</xdr:colOff>
      <xdr:row>55</xdr:row>
      <xdr:rowOff>21590</xdr:rowOff>
    </xdr:to>
    <xdr:sp macro="" textlink="">
      <xdr:nvSpPr>
        <xdr:cNvPr id="267" name="楕円 266">
          <a:extLst>
            <a:ext uri="{FF2B5EF4-FFF2-40B4-BE49-F238E27FC236}">
              <a16:creationId xmlns="" xmlns:a16="http://schemas.microsoft.com/office/drawing/2014/main" id="{00000000-0008-0000-0400-00000B010000}"/>
            </a:ext>
          </a:extLst>
        </xdr:cNvPr>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31767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69" name="楕円 268">
          <a:extLst>
            <a:ext uri="{FF2B5EF4-FFF2-40B4-BE49-F238E27FC236}">
              <a16:creationId xmlns="" xmlns:a16="http://schemas.microsoft.com/office/drawing/2014/main" id="{00000000-0008-0000-0400-00000D010000}"/>
            </a:ext>
          </a:extLst>
        </xdr:cNvPr>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1" name="楕円 270">
          <a:extLst>
            <a:ext uri="{FF2B5EF4-FFF2-40B4-BE49-F238E27FC236}">
              <a16:creationId xmlns="" xmlns:a16="http://schemas.microsoft.com/office/drawing/2014/main" id="{00000000-0008-0000-0400-00000F010000}"/>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2" name="テキスト ボックス 271">
          <a:extLst>
            <a:ext uri="{FF2B5EF4-FFF2-40B4-BE49-F238E27FC236}">
              <a16:creationId xmlns="" xmlns:a16="http://schemas.microsoft.com/office/drawing/2014/main" id="{00000000-0008-0000-0400-000010010000}"/>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補助費に係る比率は類似団体と比較して低い水準にある。主に本町が加入している一部事務組合等への負担金であり、今後も現状維持に努める。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7" name="直線コネクタ 296">
          <a:extLst>
            <a:ext uri="{FF2B5EF4-FFF2-40B4-BE49-F238E27FC236}">
              <a16:creationId xmlns="" xmlns:a16="http://schemas.microsoft.com/office/drawing/2014/main" id="{00000000-0008-0000-0400-000029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298" name="補助費等最小値テキスト">
          <a:extLst>
            <a:ext uri="{FF2B5EF4-FFF2-40B4-BE49-F238E27FC236}">
              <a16:creationId xmlns="" xmlns:a16="http://schemas.microsoft.com/office/drawing/2014/main" id="{00000000-0008-0000-0400-00002A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299" name="直線コネクタ 298">
          <a:extLst>
            <a:ext uri="{FF2B5EF4-FFF2-40B4-BE49-F238E27FC236}">
              <a16:creationId xmlns="" xmlns:a16="http://schemas.microsoft.com/office/drawing/2014/main" id="{00000000-0008-0000-0400-00002B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0" name="補助費等最大値テキスト">
          <a:extLst>
            <a:ext uri="{FF2B5EF4-FFF2-40B4-BE49-F238E27FC236}">
              <a16:creationId xmlns="" xmlns:a16="http://schemas.microsoft.com/office/drawing/2014/main" id="{00000000-0008-0000-0400-00002C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40132</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flipV="1">
          <a:off x="15671800" y="61711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3" name="補助費等平均値テキスト">
          <a:extLst>
            <a:ext uri="{FF2B5EF4-FFF2-40B4-BE49-F238E27FC236}">
              <a16:creationId xmlns="" xmlns:a16="http://schemas.microsoft.com/office/drawing/2014/main" id="{00000000-0008-0000-0400-00002F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4" name="フローチャート: 判断 303">
          <a:extLst>
            <a:ext uri="{FF2B5EF4-FFF2-40B4-BE49-F238E27FC236}">
              <a16:creationId xmlns="" xmlns:a16="http://schemas.microsoft.com/office/drawing/2014/main" id="{00000000-0008-0000-0400-000030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40132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4782800" y="61117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6" name="フローチャート: 判断 305">
          <a:extLst>
            <a:ext uri="{FF2B5EF4-FFF2-40B4-BE49-F238E27FC236}">
              <a16:creationId xmlns="" xmlns:a16="http://schemas.microsoft.com/office/drawing/2014/main" id="{00000000-0008-0000-0400-000032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7" name="テキスト ボックス 306">
          <a:extLst>
            <a:ext uri="{FF2B5EF4-FFF2-40B4-BE49-F238E27FC236}">
              <a16:creationId xmlns="" xmlns:a16="http://schemas.microsoft.com/office/drawing/2014/main" id="{00000000-0008-0000-0400-000033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138430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3893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143002</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flipV="1">
          <a:off x="13004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4" name="フローチャート: 判断 313">
          <a:extLst>
            <a:ext uri="{FF2B5EF4-FFF2-40B4-BE49-F238E27FC236}">
              <a16:creationId xmlns="" xmlns:a16="http://schemas.microsoft.com/office/drawing/2014/main" id="{00000000-0008-0000-0400-00003A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1" name="楕円 320">
          <a:extLst>
            <a:ext uri="{FF2B5EF4-FFF2-40B4-BE49-F238E27FC236}">
              <a16:creationId xmlns="" xmlns:a16="http://schemas.microsoft.com/office/drawing/2014/main" id="{00000000-0008-0000-0400-000041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2" name="補助費等該当値テキスト">
          <a:extLst>
            <a:ext uri="{FF2B5EF4-FFF2-40B4-BE49-F238E27FC236}">
              <a16:creationId xmlns="" xmlns:a16="http://schemas.microsoft.com/office/drawing/2014/main" id="{00000000-0008-0000-0400-000042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3" name="楕円 322">
          <a:extLst>
            <a:ext uri="{FF2B5EF4-FFF2-40B4-BE49-F238E27FC236}">
              <a16:creationId xmlns="" xmlns:a16="http://schemas.microsoft.com/office/drawing/2014/main" id="{00000000-0008-0000-0400-000043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5" name="楕円 324">
          <a:extLst>
            <a:ext uri="{FF2B5EF4-FFF2-40B4-BE49-F238E27FC236}">
              <a16:creationId xmlns="" xmlns:a16="http://schemas.microsoft.com/office/drawing/2014/main" id="{00000000-0008-0000-0400-000045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7" name="楕円 326">
          <a:extLst>
            <a:ext uri="{FF2B5EF4-FFF2-40B4-BE49-F238E27FC236}">
              <a16:creationId xmlns="" xmlns:a16="http://schemas.microsoft.com/office/drawing/2014/main" id="{00000000-0008-0000-0400-000047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大型の整備事業が集中し、地方債残高元利償還金が膨らんでおり、類似団体の２倍以上になっている。平成２８年度より、大任町し尿処理・じん芥処理・埋立処分施設建設事業が開始されたことに伴い、公債費は今後も上昇することが予想されるが、繰上償還を行うなど公債費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7" name="直線コネクタ 356">
          <a:extLst>
            <a:ext uri="{FF2B5EF4-FFF2-40B4-BE49-F238E27FC236}">
              <a16:creationId xmlns="" xmlns:a16="http://schemas.microsoft.com/office/drawing/2014/main" id="{00000000-0008-0000-0400-000065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58" name="公債費最小値テキスト">
          <a:extLst>
            <a:ext uri="{FF2B5EF4-FFF2-40B4-BE49-F238E27FC236}">
              <a16:creationId xmlns="" xmlns:a16="http://schemas.microsoft.com/office/drawing/2014/main" id="{00000000-0008-0000-0400-000066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0" name="公債費最大値テキスト">
          <a:extLst>
            <a:ext uri="{FF2B5EF4-FFF2-40B4-BE49-F238E27FC236}">
              <a16:creationId xmlns="" xmlns:a16="http://schemas.microsoft.com/office/drawing/2014/main" id="{00000000-0008-0000-0400-000068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1" name="直線コネクタ 360">
          <a:extLst>
            <a:ext uri="{FF2B5EF4-FFF2-40B4-BE49-F238E27FC236}">
              <a16:creationId xmlns="" xmlns:a16="http://schemas.microsoft.com/office/drawing/2014/main" id="{00000000-0008-0000-0400-000069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73661</xdr:rowOff>
    </xdr:from>
    <xdr:to>
      <xdr:col>24</xdr:col>
      <xdr:colOff>25400</xdr:colOff>
      <xdr:row>81</xdr:row>
      <xdr:rowOff>157480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3987800" y="1396111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3" name="公債費平均値テキスト">
          <a:extLst>
            <a:ext uri="{FF2B5EF4-FFF2-40B4-BE49-F238E27FC236}">
              <a16:creationId xmlns="" xmlns:a16="http://schemas.microsoft.com/office/drawing/2014/main" id="{00000000-0008-0000-0400-00006B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4" name="フローチャート: 判断 363">
          <a:extLst>
            <a:ext uri="{FF2B5EF4-FFF2-40B4-BE49-F238E27FC236}">
              <a16:creationId xmlns="" xmlns:a16="http://schemas.microsoft.com/office/drawing/2014/main" id="{00000000-0008-0000-0400-00006C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107950</xdr:rowOff>
    </xdr:from>
    <xdr:to>
      <xdr:col>19</xdr:col>
      <xdr:colOff>187325</xdr:colOff>
      <xdr:row>81</xdr:row>
      <xdr:rowOff>73661</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3098800" y="138239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6" name="フローチャート: 判断 365">
          <a:extLst>
            <a:ext uri="{FF2B5EF4-FFF2-40B4-BE49-F238E27FC236}">
              <a16:creationId xmlns="" xmlns:a16="http://schemas.microsoft.com/office/drawing/2014/main" id="{00000000-0008-0000-0400-00006E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107950</xdr:rowOff>
    </xdr:from>
    <xdr:to>
      <xdr:col>15</xdr:col>
      <xdr:colOff>98425</xdr:colOff>
      <xdr:row>81</xdr:row>
      <xdr:rowOff>123189</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2209800" y="1382395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123189</xdr:rowOff>
    </xdr:from>
    <xdr:to>
      <xdr:col>11</xdr:col>
      <xdr:colOff>9525</xdr:colOff>
      <xdr:row>82</xdr:row>
      <xdr:rowOff>35561</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1320800" y="140106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106680</xdr:rowOff>
    </xdr:from>
    <xdr:to>
      <xdr:col>24</xdr:col>
      <xdr:colOff>76200</xdr:colOff>
      <xdr:row>82</xdr:row>
      <xdr:rowOff>36830</xdr:rowOff>
    </xdr:to>
    <xdr:sp macro="" textlink="">
      <xdr:nvSpPr>
        <xdr:cNvPr id="381" name="楕円 380">
          <a:extLst>
            <a:ext uri="{FF2B5EF4-FFF2-40B4-BE49-F238E27FC236}">
              <a16:creationId xmlns="" xmlns:a16="http://schemas.microsoft.com/office/drawing/2014/main" id="{00000000-0008-0000-0400-00007D010000}"/>
            </a:ext>
          </a:extLst>
        </xdr:cNvPr>
        <xdr:cNvSpPr/>
      </xdr:nvSpPr>
      <xdr:spPr>
        <a:xfrm>
          <a:off x="47752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15257</xdr:rowOff>
    </xdr:from>
    <xdr:ext cx="762000" cy="259045"/>
    <xdr:sp macro="" textlink="">
      <xdr:nvSpPr>
        <xdr:cNvPr id="382" name="公債費該当値テキスト">
          <a:extLst>
            <a:ext uri="{FF2B5EF4-FFF2-40B4-BE49-F238E27FC236}">
              <a16:creationId xmlns="" xmlns:a16="http://schemas.microsoft.com/office/drawing/2014/main" id="{00000000-0008-0000-0400-00007E010000}"/>
            </a:ext>
          </a:extLst>
        </xdr:cNvPr>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22861</xdr:rowOff>
    </xdr:from>
    <xdr:to>
      <xdr:col>20</xdr:col>
      <xdr:colOff>38100</xdr:colOff>
      <xdr:row>81</xdr:row>
      <xdr:rowOff>124461</xdr:rowOff>
    </xdr:to>
    <xdr:sp macro="" textlink="">
      <xdr:nvSpPr>
        <xdr:cNvPr id="383" name="楕円 382">
          <a:extLst>
            <a:ext uri="{FF2B5EF4-FFF2-40B4-BE49-F238E27FC236}">
              <a16:creationId xmlns="" xmlns:a16="http://schemas.microsoft.com/office/drawing/2014/main" id="{00000000-0008-0000-0400-00007F010000}"/>
            </a:ext>
          </a:extLst>
        </xdr:cNvPr>
        <xdr:cNvSpPr/>
      </xdr:nvSpPr>
      <xdr:spPr>
        <a:xfrm>
          <a:off x="39370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109238</xdr:rowOff>
    </xdr:from>
    <xdr:ext cx="7366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3606800" y="1399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57150</xdr:rowOff>
    </xdr:from>
    <xdr:to>
      <xdr:col>15</xdr:col>
      <xdr:colOff>149225</xdr:colOff>
      <xdr:row>80</xdr:row>
      <xdr:rowOff>158750</xdr:rowOff>
    </xdr:to>
    <xdr:sp macro="" textlink="">
      <xdr:nvSpPr>
        <xdr:cNvPr id="385" name="楕円 384">
          <a:extLst>
            <a:ext uri="{FF2B5EF4-FFF2-40B4-BE49-F238E27FC236}">
              <a16:creationId xmlns="" xmlns:a16="http://schemas.microsoft.com/office/drawing/2014/main" id="{00000000-0008-0000-0400-000081010000}"/>
            </a:ext>
          </a:extLst>
        </xdr:cNvPr>
        <xdr:cNvSpPr/>
      </xdr:nvSpPr>
      <xdr:spPr>
        <a:xfrm>
          <a:off x="3048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143527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717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72389</xdr:rowOff>
    </xdr:from>
    <xdr:to>
      <xdr:col>11</xdr:col>
      <xdr:colOff>60325</xdr:colOff>
      <xdr:row>82</xdr:row>
      <xdr:rowOff>2539</xdr:rowOff>
    </xdr:to>
    <xdr:sp macro="" textlink="">
      <xdr:nvSpPr>
        <xdr:cNvPr id="387" name="楕円 386">
          <a:extLst>
            <a:ext uri="{FF2B5EF4-FFF2-40B4-BE49-F238E27FC236}">
              <a16:creationId xmlns="" xmlns:a16="http://schemas.microsoft.com/office/drawing/2014/main" id="{00000000-0008-0000-0400-000083010000}"/>
            </a:ext>
          </a:extLst>
        </xdr:cNvPr>
        <xdr:cNvSpPr/>
      </xdr:nvSpPr>
      <xdr:spPr>
        <a:xfrm>
          <a:off x="2159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158766</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828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156211</xdr:rowOff>
    </xdr:from>
    <xdr:to>
      <xdr:col>6</xdr:col>
      <xdr:colOff>171450</xdr:colOff>
      <xdr:row>82</xdr:row>
      <xdr:rowOff>86361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1270000" y="140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71138</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939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おり、類似団体及び全国平均と比較すると低い水準となってる。しかし、過疎対策の一環として、道路改良や花公園整備、町営住宅の建て替え等を行っており、今後は元利償還金の増加が見込まれ、さらに厳しい財政運営が求められ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19" name="公債費以外最小値テキスト">
          <a:extLst>
            <a:ext uri="{FF2B5EF4-FFF2-40B4-BE49-F238E27FC236}">
              <a16:creationId xmlns="" xmlns:a16="http://schemas.microsoft.com/office/drawing/2014/main" id="{00000000-0008-0000-0400-0000A3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1" name="公債費以外最大値テキスト">
          <a:extLst>
            <a:ext uri="{FF2B5EF4-FFF2-40B4-BE49-F238E27FC236}">
              <a16:creationId xmlns="" xmlns:a16="http://schemas.microsoft.com/office/drawing/2014/main" id="{00000000-0008-0000-0400-0000A5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107950</xdr:rowOff>
    </xdr:from>
    <xdr:to>
      <xdr:col>82</xdr:col>
      <xdr:colOff>107950</xdr:colOff>
      <xdr:row>72</xdr:row>
      <xdr:rowOff>119380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5671800" y="12452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4" name="公債費以外平均値テキスト">
          <a:extLst>
            <a:ext uri="{FF2B5EF4-FFF2-40B4-BE49-F238E27FC236}">
              <a16:creationId xmlns="" xmlns:a16="http://schemas.microsoft.com/office/drawing/2014/main" id="{00000000-0008-0000-0400-0000A8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5" name="フローチャート: 判断 424">
          <a:extLst>
            <a:ext uri="{FF2B5EF4-FFF2-40B4-BE49-F238E27FC236}">
              <a16:creationId xmlns="" xmlns:a16="http://schemas.microsoft.com/office/drawing/2014/main" id="{00000000-0008-0000-0400-0000A9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107950</xdr:rowOff>
    </xdr:from>
    <xdr:to>
      <xdr:col>78</xdr:col>
      <xdr:colOff>69850</xdr:colOff>
      <xdr:row>73</xdr:row>
      <xdr:rowOff>1270</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4782800" y="124523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7" name="フローチャート: 判断 426">
          <a:extLst>
            <a:ext uri="{FF2B5EF4-FFF2-40B4-BE49-F238E27FC236}">
              <a16:creationId xmlns="" xmlns:a16="http://schemas.microsoft.com/office/drawing/2014/main" id="{00000000-0008-0000-0400-0000AB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xdr:rowOff>
    </xdr:from>
    <xdr:to>
      <xdr:col>73</xdr:col>
      <xdr:colOff>180975</xdr:colOff>
      <xdr:row>73</xdr:row>
      <xdr:rowOff>157480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3893800" y="1251712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157480</xdr:rowOff>
    </xdr:from>
    <xdr:to>
      <xdr:col>69</xdr:col>
      <xdr:colOff>92075</xdr:colOff>
      <xdr:row>74</xdr:row>
      <xdr:rowOff>5080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004800" y="12673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68580</xdr:rowOff>
    </xdr:from>
    <xdr:to>
      <xdr:col>82</xdr:col>
      <xdr:colOff>158750</xdr:colOff>
      <xdr:row>72</xdr:row>
      <xdr:rowOff>170180</xdr:rowOff>
    </xdr:to>
    <xdr:sp macro="" textlink="">
      <xdr:nvSpPr>
        <xdr:cNvPr id="442" name="楕円 441">
          <a:extLst>
            <a:ext uri="{FF2B5EF4-FFF2-40B4-BE49-F238E27FC236}">
              <a16:creationId xmlns="" xmlns:a16="http://schemas.microsoft.com/office/drawing/2014/main" id="{00000000-0008-0000-0400-0000BA010000}"/>
            </a:ext>
          </a:extLst>
        </xdr:cNvPr>
        <xdr:cNvSpPr/>
      </xdr:nvSpPr>
      <xdr:spPr>
        <a:xfrm>
          <a:off x="16459200" y="124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148607</xdr:rowOff>
    </xdr:from>
    <xdr:ext cx="762000" cy="259045"/>
    <xdr:sp macro="" textlink="">
      <xdr:nvSpPr>
        <xdr:cNvPr id="443" name="公債費以外該当値テキスト">
          <a:extLst>
            <a:ext uri="{FF2B5EF4-FFF2-40B4-BE49-F238E27FC236}">
              <a16:creationId xmlns="" xmlns:a16="http://schemas.microsoft.com/office/drawing/2014/main" id="{00000000-0008-0000-0400-0000BB010000}"/>
            </a:ext>
          </a:extLst>
        </xdr:cNvPr>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57150</xdr:rowOff>
    </xdr:from>
    <xdr:to>
      <xdr:col>78</xdr:col>
      <xdr:colOff>120650</xdr:colOff>
      <xdr:row>72</xdr:row>
      <xdr:rowOff>158750</xdr:rowOff>
    </xdr:to>
    <xdr:sp macro="" textlink="">
      <xdr:nvSpPr>
        <xdr:cNvPr id="444" name="楕円 443">
          <a:extLst>
            <a:ext uri="{FF2B5EF4-FFF2-40B4-BE49-F238E27FC236}">
              <a16:creationId xmlns="" xmlns:a16="http://schemas.microsoft.com/office/drawing/2014/main" id="{00000000-0008-0000-0400-0000BC010000}"/>
            </a:ext>
          </a:extLst>
        </xdr:cNvPr>
        <xdr:cNvSpPr/>
      </xdr:nvSpPr>
      <xdr:spPr>
        <a:xfrm>
          <a:off x="15621000" y="124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70</xdr:row>
      <xdr:rowOff>168927</xdr:rowOff>
    </xdr:from>
    <xdr:ext cx="7366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5290800" y="1217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121920</xdr:rowOff>
    </xdr:from>
    <xdr:to>
      <xdr:col>74</xdr:col>
      <xdr:colOff>31750</xdr:colOff>
      <xdr:row>73</xdr:row>
      <xdr:rowOff>52070</xdr:rowOff>
    </xdr:to>
    <xdr:sp macro="" textlink="">
      <xdr:nvSpPr>
        <xdr:cNvPr id="446" name="楕円 445">
          <a:extLst>
            <a:ext uri="{FF2B5EF4-FFF2-40B4-BE49-F238E27FC236}">
              <a16:creationId xmlns="" xmlns:a16="http://schemas.microsoft.com/office/drawing/2014/main" id="{00000000-0008-0000-0400-0000BE010000}"/>
            </a:ext>
          </a:extLst>
        </xdr:cNvPr>
        <xdr:cNvSpPr/>
      </xdr:nvSpPr>
      <xdr:spPr>
        <a:xfrm>
          <a:off x="14732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62247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401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106680</xdr:rowOff>
    </xdr:from>
    <xdr:to>
      <xdr:col>69</xdr:col>
      <xdr:colOff>142875</xdr:colOff>
      <xdr:row>74</xdr:row>
      <xdr:rowOff>36830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38430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47007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512800" y="1239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125730</xdr:rowOff>
    </xdr:from>
    <xdr:to>
      <xdr:col>65</xdr:col>
      <xdr:colOff>53975</xdr:colOff>
      <xdr:row>74</xdr:row>
      <xdr:rowOff>55880</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2954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66057</xdr:rowOff>
    </xdr:from>
    <xdr:ext cx="7620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2623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58313</xdr:rowOff>
    </xdr:from>
    <xdr:to>
      <xdr:col>29</xdr:col>
      <xdr:colOff>127000</xdr:colOff>
      <xdr:row>18</xdr:row>
      <xdr:rowOff>139139</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192038"/>
          <a:ext cx="647700" cy="80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139139</xdr:rowOff>
    </xdr:from>
    <xdr:to>
      <xdr:col>26</xdr:col>
      <xdr:colOff>50800</xdr:colOff>
      <xdr:row>18</xdr:row>
      <xdr:rowOff>167660</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272864"/>
          <a:ext cx="698500" cy="28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166457</xdr:rowOff>
    </xdr:from>
    <xdr:to>
      <xdr:col>22</xdr:col>
      <xdr:colOff>114300</xdr:colOff>
      <xdr:row>18</xdr:row>
      <xdr:rowOff>167660</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3300182"/>
          <a:ext cx="698500" cy="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166457</xdr:rowOff>
    </xdr:from>
    <xdr:to>
      <xdr:col>18</xdr:col>
      <xdr:colOff>177800</xdr:colOff>
      <xdr:row>19</xdr:row>
      <xdr:rowOff>56477</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3300182"/>
          <a:ext cx="698500" cy="6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7513</xdr:rowOff>
    </xdr:from>
    <xdr:to>
      <xdr:col>29</xdr:col>
      <xdr:colOff>177800</xdr:colOff>
      <xdr:row>18</xdr:row>
      <xdr:rowOff>109113</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314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151040</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88339</xdr:rowOff>
    </xdr:from>
    <xdr:to>
      <xdr:col>26</xdr:col>
      <xdr:colOff>101600</xdr:colOff>
      <xdr:row>19</xdr:row>
      <xdr:rowOff>18489</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3222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3266</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0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116860</xdr:rowOff>
    </xdr:from>
    <xdr:to>
      <xdr:col>22</xdr:col>
      <xdr:colOff>165100</xdr:colOff>
      <xdr:row>19</xdr:row>
      <xdr:rowOff>47010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325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31787</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33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115656</xdr:rowOff>
    </xdr:from>
    <xdr:to>
      <xdr:col>19</xdr:col>
      <xdr:colOff>38100</xdr:colOff>
      <xdr:row>19</xdr:row>
      <xdr:rowOff>45807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324938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30584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3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5677</xdr:rowOff>
    </xdr:from>
    <xdr:to>
      <xdr:col>15</xdr:col>
      <xdr:colOff>101600</xdr:colOff>
      <xdr:row>19</xdr:row>
      <xdr:rowOff>107277</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331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92054</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9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314713</xdr:rowOff>
    </xdr:from>
    <xdr:to>
      <xdr:col>29</xdr:col>
      <xdr:colOff>127000</xdr:colOff>
      <xdr:row>37</xdr:row>
      <xdr:rowOff>109038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5003800" y="6925063"/>
          <a:ext cx="647700" cy="30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262086</xdr:rowOff>
    </xdr:from>
    <xdr:to>
      <xdr:col>26</xdr:col>
      <xdr:colOff>50800</xdr:colOff>
      <xdr:row>37</xdr:row>
      <xdr:rowOff>109038</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4305300" y="6872436"/>
          <a:ext cx="698500" cy="361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159265</xdr:rowOff>
    </xdr:from>
    <xdr:to>
      <xdr:col>22</xdr:col>
      <xdr:colOff>114300</xdr:colOff>
      <xdr:row>35</xdr:row>
      <xdr:rowOff>262086</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a:off x="3606800" y="6769615"/>
          <a:ext cx="698500" cy="102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71417</xdr:rowOff>
    </xdr:from>
    <xdr:to>
      <xdr:col>18</xdr:col>
      <xdr:colOff>177800</xdr:colOff>
      <xdr:row>35</xdr:row>
      <xdr:rowOff>159265</xdr:rowOff>
    </xdr:to>
    <xdr:cxnSp macro="">
      <xdr:nvCxnSpPr>
        <xdr:cNvPr id="123" name="直線コネクタ 122">
          <a:extLst>
            <a:ext uri="{FF2B5EF4-FFF2-40B4-BE49-F238E27FC236}">
              <a16:creationId xmlns="" xmlns:a16="http://schemas.microsoft.com/office/drawing/2014/main" id="{00000000-0008-0000-0500-00007B000000}"/>
            </a:ext>
          </a:extLst>
        </xdr:cNvPr>
        <xdr:cNvCxnSpPr/>
      </xdr:nvCxnSpPr>
      <xdr:spPr bwMode="auto">
        <a:xfrm>
          <a:off x="2908300" y="6681767"/>
          <a:ext cx="698500" cy="8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263913</xdr:rowOff>
    </xdr:from>
    <xdr:to>
      <xdr:col>29</xdr:col>
      <xdr:colOff>177800</xdr:colOff>
      <xdr:row>36</xdr:row>
      <xdr:rowOff>22613</xdr:rowOff>
    </xdr:to>
    <xdr:sp macro="" textlink="">
      <xdr:nvSpPr>
        <xdr:cNvPr id="133" name="楕円 132">
          <a:extLst>
            <a:ext uri="{FF2B5EF4-FFF2-40B4-BE49-F238E27FC236}">
              <a16:creationId xmlns="" xmlns:a16="http://schemas.microsoft.com/office/drawing/2014/main" id="{00000000-0008-0000-0500-000085000000}"/>
            </a:ext>
          </a:extLst>
        </xdr:cNvPr>
        <xdr:cNvSpPr/>
      </xdr:nvSpPr>
      <xdr:spPr bwMode="auto">
        <a:xfrm>
          <a:off x="5600700" y="687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108990</xdr:rowOff>
    </xdr:from>
    <xdr:ext cx="762000" cy="259045"/>
    <xdr:sp macro="" textlink="">
      <xdr:nvSpPr>
        <xdr:cNvPr id="134" name="人口1人当たり決算額の推移該当値テキスト445">
          <a:extLst>
            <a:ext uri="{FF2B5EF4-FFF2-40B4-BE49-F238E27FC236}">
              <a16:creationId xmlns="" xmlns:a16="http://schemas.microsoft.com/office/drawing/2014/main" id="{00000000-0008-0000-0500-000086000000}"/>
            </a:ext>
          </a:extLst>
        </xdr:cNvPr>
        <xdr:cNvSpPr txBox="1"/>
      </xdr:nvSpPr>
      <xdr:spPr>
        <a:xfrm>
          <a:off x="5740400" y="671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58238</xdr:rowOff>
    </xdr:from>
    <xdr:to>
      <xdr:col>26</xdr:col>
      <xdr:colOff>101600</xdr:colOff>
      <xdr:row>37</xdr:row>
      <xdr:rowOff>159838</xdr:rowOff>
    </xdr:to>
    <xdr:sp macro="" textlink="">
      <xdr:nvSpPr>
        <xdr:cNvPr id="135" name="楕円 134">
          <a:extLst>
            <a:ext uri="{FF2B5EF4-FFF2-40B4-BE49-F238E27FC236}">
              <a16:creationId xmlns="" xmlns:a16="http://schemas.microsoft.com/office/drawing/2014/main" id="{00000000-0008-0000-0500-000087000000}"/>
            </a:ext>
          </a:extLst>
        </xdr:cNvPr>
        <xdr:cNvSpPr/>
      </xdr:nvSpPr>
      <xdr:spPr bwMode="auto">
        <a:xfrm>
          <a:off x="4953000" y="718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144615</xdr:rowOff>
    </xdr:from>
    <xdr:ext cx="7366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4622800" y="7269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211286</xdr:rowOff>
    </xdr:from>
    <xdr:to>
      <xdr:col>22</xdr:col>
      <xdr:colOff>165100</xdr:colOff>
      <xdr:row>35</xdr:row>
      <xdr:rowOff>312886</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4254500" y="6821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323063</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924300" y="65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108465</xdr:rowOff>
    </xdr:from>
    <xdr:to>
      <xdr:col>19</xdr:col>
      <xdr:colOff>38100</xdr:colOff>
      <xdr:row>35</xdr:row>
      <xdr:rowOff>210065</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3556000" y="6718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220242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3225800" y="64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2857500" y="663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132395</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2527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5,062
5,035
14.26
20,147,630
19,441,668
690,510
3,040,886
30,951,104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6243</xdr:rowOff>
    </xdr:from>
    <xdr:to>
      <xdr:col>24</xdr:col>
      <xdr:colOff>63500</xdr:colOff>
      <xdr:row>36</xdr:row>
      <xdr:rowOff>9436</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6178443"/>
          <a:ext cx="8382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6243</xdr:rowOff>
    </xdr:from>
    <xdr:to>
      <xdr:col>19</xdr:col>
      <xdr:colOff>177800</xdr:colOff>
      <xdr:row>36</xdr:row>
      <xdr:rowOff>53731</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6178443"/>
          <a:ext cx="889000" cy="4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53731</xdr:rowOff>
    </xdr:from>
    <xdr:to>
      <xdr:col>15</xdr:col>
      <xdr:colOff>50800</xdr:colOff>
      <xdr:row>36</xdr:row>
      <xdr:rowOff>164960</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225931"/>
          <a:ext cx="8890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164960</xdr:rowOff>
    </xdr:from>
    <xdr:to>
      <xdr:col>10</xdr:col>
      <xdr:colOff>114300</xdr:colOff>
      <xdr:row>37</xdr:row>
      <xdr:rowOff>109715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33716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130086</xdr:rowOff>
    </xdr:from>
    <xdr:to>
      <xdr:col>24</xdr:col>
      <xdr:colOff>114300</xdr:colOff>
      <xdr:row>36</xdr:row>
      <xdr:rowOff>60236</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6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108513</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10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126893</xdr:rowOff>
    </xdr:from>
    <xdr:to>
      <xdr:col>20</xdr:col>
      <xdr:colOff>38100</xdr:colOff>
      <xdr:row>36</xdr:row>
      <xdr:rowOff>57043</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612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48170</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622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2931</xdr:rowOff>
    </xdr:from>
    <xdr:to>
      <xdr:col>15</xdr:col>
      <xdr:colOff>101600</xdr:colOff>
      <xdr:row>36</xdr:row>
      <xdr:rowOff>104531</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61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95658</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62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114160</xdr:rowOff>
    </xdr:from>
    <xdr:to>
      <xdr:col>10</xdr:col>
      <xdr:colOff>165100</xdr:colOff>
      <xdr:row>37</xdr:row>
      <xdr:rowOff>44310</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6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35437</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637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58915</xdr:rowOff>
    </xdr:from>
    <xdr:to>
      <xdr:col>6</xdr:col>
      <xdr:colOff>38100</xdr:colOff>
      <xdr:row>37</xdr:row>
      <xdr:rowOff>160516</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64025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151642</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49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61088</xdr:rowOff>
    </xdr:from>
    <xdr:to>
      <xdr:col>24</xdr:col>
      <xdr:colOff>63500</xdr:colOff>
      <xdr:row>58</xdr:row>
      <xdr:rowOff>73740</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3797300" y="10005188"/>
          <a:ext cx="838200" cy="1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7879</xdr:rowOff>
    </xdr:from>
    <xdr:to>
      <xdr:col>19</xdr:col>
      <xdr:colOff>177800</xdr:colOff>
      <xdr:row>58</xdr:row>
      <xdr:rowOff>61088</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2908300" y="9951979"/>
          <a:ext cx="8890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7879</xdr:rowOff>
    </xdr:from>
    <xdr:to>
      <xdr:col>15</xdr:col>
      <xdr:colOff>50800</xdr:colOff>
      <xdr:row>58</xdr:row>
      <xdr:rowOff>22589</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019300" y="9951979"/>
          <a:ext cx="889000" cy="1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93249</xdr:rowOff>
    </xdr:from>
    <xdr:ext cx="599010"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2608795" y="1003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22589</xdr:rowOff>
    </xdr:from>
    <xdr:to>
      <xdr:col>10</xdr:col>
      <xdr:colOff>114300</xdr:colOff>
      <xdr:row>58</xdr:row>
      <xdr:rowOff>90092</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1130300" y="9966689"/>
          <a:ext cx="889000" cy="6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100272</xdr:rowOff>
    </xdr:from>
    <xdr:ext cx="59901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1719795" y="100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22940</xdr:rowOff>
    </xdr:from>
    <xdr:to>
      <xdr:col>24</xdr:col>
      <xdr:colOff>114300</xdr:colOff>
      <xdr:row>58</xdr:row>
      <xdr:rowOff>124540</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4584700" y="996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122799</xdr:rowOff>
    </xdr:from>
    <xdr:ext cx="599010" cy="259045"/>
    <xdr:sp macro="" textlink="">
      <xdr:nvSpPr>
        <xdr:cNvPr id="140" name="物件費該当値テキスト">
          <a:extLst>
            <a:ext uri="{FF2B5EF4-FFF2-40B4-BE49-F238E27FC236}">
              <a16:creationId xmlns="" xmlns:a16="http://schemas.microsoft.com/office/drawing/2014/main" id="{00000000-0008-0000-0600-00008C000000}"/>
            </a:ext>
          </a:extLst>
        </xdr:cNvPr>
        <xdr:cNvSpPr txBox="1"/>
      </xdr:nvSpPr>
      <xdr:spPr>
        <a:xfrm>
          <a:off x="4686300" y="989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10288</xdr:rowOff>
    </xdr:from>
    <xdr:to>
      <xdr:col>20</xdr:col>
      <xdr:colOff>38100</xdr:colOff>
      <xdr:row>58</xdr:row>
      <xdr:rowOff>111888</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3746500" y="99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103015</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3497795" y="1004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128529</xdr:rowOff>
    </xdr:from>
    <xdr:to>
      <xdr:col>15</xdr:col>
      <xdr:colOff>101600</xdr:colOff>
      <xdr:row>58</xdr:row>
      <xdr:rowOff>58679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2857500" y="99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75206</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2608795" y="9676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143239</xdr:rowOff>
    </xdr:from>
    <xdr:to>
      <xdr:col>10</xdr:col>
      <xdr:colOff>165100</xdr:colOff>
      <xdr:row>58</xdr:row>
      <xdr:rowOff>73389</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968500" y="9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89916</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1719795" y="969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39292</xdr:rowOff>
    </xdr:from>
    <xdr:to>
      <xdr:col>6</xdr:col>
      <xdr:colOff>38100</xdr:colOff>
      <xdr:row>58</xdr:row>
      <xdr:rowOff>140892</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079500" y="99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132019</xdr:rowOff>
    </xdr:from>
    <xdr:ext cx="599010"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830795" y="100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152445</xdr:rowOff>
    </xdr:from>
    <xdr:to>
      <xdr:col>24</xdr:col>
      <xdr:colOff>63500</xdr:colOff>
      <xdr:row>78</xdr:row>
      <xdr:rowOff>160846</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flipV="1">
          <a:off x="3797300" y="13525545"/>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137128</xdr:rowOff>
    </xdr:from>
    <xdr:to>
      <xdr:col>19</xdr:col>
      <xdr:colOff>177800</xdr:colOff>
      <xdr:row>78</xdr:row>
      <xdr:rowOff>160846</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a:off x="2908300" y="13510228"/>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137128</xdr:rowOff>
    </xdr:from>
    <xdr:to>
      <xdr:col>15</xdr:col>
      <xdr:colOff>50800</xdr:colOff>
      <xdr:row>79</xdr:row>
      <xdr:rowOff>12694</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019300" y="13510228"/>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132004</xdr:rowOff>
    </xdr:from>
    <xdr:to>
      <xdr:col>10</xdr:col>
      <xdr:colOff>114300</xdr:colOff>
      <xdr:row>79</xdr:row>
      <xdr:rowOff>12694</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1130300" y="13505104"/>
          <a:ext cx="8890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101645</xdr:rowOff>
    </xdr:from>
    <xdr:to>
      <xdr:col>24</xdr:col>
      <xdr:colOff>114300</xdr:colOff>
      <xdr:row>79</xdr:row>
      <xdr:rowOff>31795</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4584700" y="134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16572</xdr:rowOff>
    </xdr:from>
    <xdr:ext cx="469744" cy="259045"/>
    <xdr:sp macro="" textlink="">
      <xdr:nvSpPr>
        <xdr:cNvPr id="197" name="維持補修費該当値テキスト">
          <a:extLst>
            <a:ext uri="{FF2B5EF4-FFF2-40B4-BE49-F238E27FC236}">
              <a16:creationId xmlns="" xmlns:a16="http://schemas.microsoft.com/office/drawing/2014/main" id="{00000000-0008-0000-0600-0000C5000000}"/>
            </a:ext>
          </a:extLst>
        </xdr:cNvPr>
        <xdr:cNvSpPr txBox="1"/>
      </xdr:nvSpPr>
      <xdr:spPr>
        <a:xfrm>
          <a:off x="4686300" y="1338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110046</xdr:rowOff>
    </xdr:from>
    <xdr:to>
      <xdr:col>20</xdr:col>
      <xdr:colOff>38100</xdr:colOff>
      <xdr:row>79</xdr:row>
      <xdr:rowOff>40196</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37465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31323</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3562428" y="1357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86328</xdr:rowOff>
    </xdr:from>
    <xdr:to>
      <xdr:col>15</xdr:col>
      <xdr:colOff>101600</xdr:colOff>
      <xdr:row>79</xdr:row>
      <xdr:rowOff>16478</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2857500" y="134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7605</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2673428" y="1355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133344</xdr:rowOff>
    </xdr:from>
    <xdr:to>
      <xdr:col>10</xdr:col>
      <xdr:colOff>165100</xdr:colOff>
      <xdr:row>79</xdr:row>
      <xdr:rowOff>63494</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1968500" y="135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54621</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1784428" y="135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81204</xdr:rowOff>
    </xdr:from>
    <xdr:to>
      <xdr:col>6</xdr:col>
      <xdr:colOff>38100</xdr:colOff>
      <xdr:row>79</xdr:row>
      <xdr:rowOff>11354</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0795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2481</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895428" y="135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88182</xdr:rowOff>
    </xdr:from>
    <xdr:to>
      <xdr:col>24</xdr:col>
      <xdr:colOff>63500</xdr:colOff>
      <xdr:row>92</xdr:row>
      <xdr:rowOff>23498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3797300" y="15518682"/>
          <a:ext cx="838200" cy="27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74183</xdr:rowOff>
    </xdr:from>
    <xdr:to>
      <xdr:col>19</xdr:col>
      <xdr:colOff>177800</xdr:colOff>
      <xdr:row>92</xdr:row>
      <xdr:rowOff>23498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2908300" y="15676133"/>
          <a:ext cx="889000" cy="1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74183</xdr:rowOff>
    </xdr:from>
    <xdr:to>
      <xdr:col>15</xdr:col>
      <xdr:colOff>50800</xdr:colOff>
      <xdr:row>93</xdr:row>
      <xdr:rowOff>74943</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019300" y="15676133"/>
          <a:ext cx="889000" cy="34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68706</xdr:rowOff>
    </xdr:from>
    <xdr:to>
      <xdr:col>10</xdr:col>
      <xdr:colOff>114300</xdr:colOff>
      <xdr:row>93</xdr:row>
      <xdr:rowOff>74943</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a:off x="1130300" y="16013556"/>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37382</xdr:rowOff>
    </xdr:from>
    <xdr:to>
      <xdr:col>24</xdr:col>
      <xdr:colOff>114300</xdr:colOff>
      <xdr:row>90</xdr:row>
      <xdr:rowOff>138982</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4584700" y="154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161859</xdr:rowOff>
    </xdr:from>
    <xdr:ext cx="599010" cy="259045"/>
    <xdr:sp macro="" textlink="">
      <xdr:nvSpPr>
        <xdr:cNvPr id="253" name="扶助費該当値テキスト">
          <a:extLst>
            <a:ext uri="{FF2B5EF4-FFF2-40B4-BE49-F238E27FC236}">
              <a16:creationId xmlns="" xmlns:a16="http://schemas.microsoft.com/office/drawing/2014/main" id="{00000000-0008-0000-0600-0000FD000000}"/>
            </a:ext>
          </a:extLst>
        </xdr:cNvPr>
        <xdr:cNvSpPr txBox="1"/>
      </xdr:nvSpPr>
      <xdr:spPr>
        <a:xfrm>
          <a:off x="4686300" y="154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144148</xdr:rowOff>
    </xdr:from>
    <xdr:to>
      <xdr:col>20</xdr:col>
      <xdr:colOff>38100</xdr:colOff>
      <xdr:row>92</xdr:row>
      <xdr:rowOff>74298</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3746500" y="1574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90825</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3497795" y="1552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23383</xdr:rowOff>
    </xdr:from>
    <xdr:to>
      <xdr:col>15</xdr:col>
      <xdr:colOff>101600</xdr:colOff>
      <xdr:row>91</xdr:row>
      <xdr:rowOff>124983</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2857500" y="156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141510</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2608795" y="154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24143</xdr:rowOff>
    </xdr:from>
    <xdr:to>
      <xdr:col>10</xdr:col>
      <xdr:colOff>165100</xdr:colOff>
      <xdr:row>93</xdr:row>
      <xdr:rowOff>125743</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968500" y="1596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142270</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1719795" y="157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17906</xdr:rowOff>
    </xdr:from>
    <xdr:to>
      <xdr:col>6</xdr:col>
      <xdr:colOff>38100</xdr:colOff>
      <xdr:row>93</xdr:row>
      <xdr:rowOff>119506</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1079500" y="159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136033</xdr:rowOff>
    </xdr:from>
    <xdr:ext cx="599010"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830795" y="1573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161593</xdr:rowOff>
    </xdr:from>
    <xdr:to>
      <xdr:col>55</xdr:col>
      <xdr:colOff>0</xdr:colOff>
      <xdr:row>37</xdr:row>
      <xdr:rowOff>86260</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9639300" y="6333793"/>
          <a:ext cx="838200" cy="9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86260</xdr:rowOff>
    </xdr:from>
    <xdr:to>
      <xdr:col>50</xdr:col>
      <xdr:colOff>114300</xdr:colOff>
      <xdr:row>38</xdr:row>
      <xdr:rowOff>14712</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flipV="1">
          <a:off x="8750300" y="6429910"/>
          <a:ext cx="889000" cy="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48463</xdr:rowOff>
    </xdr:from>
    <xdr:to>
      <xdr:col>45</xdr:col>
      <xdr:colOff>177800</xdr:colOff>
      <xdr:row>38</xdr:row>
      <xdr:rowOff>14712</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a:off x="7861300" y="6220663"/>
          <a:ext cx="889000" cy="30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48463</xdr:rowOff>
    </xdr:from>
    <xdr:to>
      <xdr:col>41</xdr:col>
      <xdr:colOff>50800</xdr:colOff>
      <xdr:row>38</xdr:row>
      <xdr:rowOff>76257</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6972300" y="6220663"/>
          <a:ext cx="889000" cy="37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110793</xdr:rowOff>
    </xdr:from>
    <xdr:to>
      <xdr:col>55</xdr:col>
      <xdr:colOff>50800</xdr:colOff>
      <xdr:row>37</xdr:row>
      <xdr:rowOff>40943</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10426700" y="62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89220</xdr:rowOff>
    </xdr:from>
    <xdr:ext cx="599010" cy="259045"/>
    <xdr:sp macro="" textlink="">
      <xdr:nvSpPr>
        <xdr:cNvPr id="312" name="補助費等該当値テキスト">
          <a:extLst>
            <a:ext uri="{FF2B5EF4-FFF2-40B4-BE49-F238E27FC236}">
              <a16:creationId xmlns="" xmlns:a16="http://schemas.microsoft.com/office/drawing/2014/main" id="{00000000-0008-0000-0600-000038010000}"/>
            </a:ext>
          </a:extLst>
        </xdr:cNvPr>
        <xdr:cNvSpPr txBox="1"/>
      </xdr:nvSpPr>
      <xdr:spPr>
        <a:xfrm>
          <a:off x="10528300" y="626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35460</xdr:rowOff>
    </xdr:from>
    <xdr:to>
      <xdr:col>50</xdr:col>
      <xdr:colOff>165100</xdr:colOff>
      <xdr:row>37</xdr:row>
      <xdr:rowOff>137060</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9588500" y="63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128187</xdr:rowOff>
    </xdr:from>
    <xdr:ext cx="59901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9339795" y="647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135362</xdr:rowOff>
    </xdr:from>
    <xdr:to>
      <xdr:col>46</xdr:col>
      <xdr:colOff>38100</xdr:colOff>
      <xdr:row>38</xdr:row>
      <xdr:rowOff>65512</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8699500" y="64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56639</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8483111" y="65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169113</xdr:rowOff>
    </xdr:from>
    <xdr:to>
      <xdr:col>41</xdr:col>
      <xdr:colOff>101600</xdr:colOff>
      <xdr:row>36</xdr:row>
      <xdr:rowOff>99263</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7810500" y="61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90390</xdr:rowOff>
    </xdr:from>
    <xdr:ext cx="599010"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7561795" y="626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25457</xdr:rowOff>
    </xdr:from>
    <xdr:to>
      <xdr:col>36</xdr:col>
      <xdr:colOff>165100</xdr:colOff>
      <xdr:row>38</xdr:row>
      <xdr:rowOff>127057</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6921500" y="65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118184</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6705111" y="66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70345</xdr:rowOff>
    </xdr:from>
    <xdr:to>
      <xdr:col>55</xdr:col>
      <xdr:colOff>0</xdr:colOff>
      <xdr:row>55</xdr:row>
      <xdr:rowOff>137868</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8814295"/>
          <a:ext cx="838200" cy="75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137868</xdr:rowOff>
    </xdr:from>
    <xdr:to>
      <xdr:col>50</xdr:col>
      <xdr:colOff>114300</xdr:colOff>
      <xdr:row>57</xdr:row>
      <xdr:rowOff>104965</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9567618"/>
          <a:ext cx="889000" cy="30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49840</xdr:rowOff>
    </xdr:from>
    <xdr:to>
      <xdr:col>45</xdr:col>
      <xdr:colOff>177800</xdr:colOff>
      <xdr:row>57</xdr:row>
      <xdr:rowOff>104965</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9651040"/>
          <a:ext cx="889000" cy="2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109045</xdr:rowOff>
    </xdr:from>
    <xdr:to>
      <xdr:col>41</xdr:col>
      <xdr:colOff>50800</xdr:colOff>
      <xdr:row>56</xdr:row>
      <xdr:rowOff>49840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a:off x="6972300" y="9538795"/>
          <a:ext cx="889000" cy="1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19545</xdr:rowOff>
    </xdr:from>
    <xdr:to>
      <xdr:col>55</xdr:col>
      <xdr:colOff>50800</xdr:colOff>
      <xdr:row>51</xdr:row>
      <xdr:rowOff>121145</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87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144022</xdr:rowOff>
    </xdr:from>
    <xdr:ext cx="690189"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8716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87068</xdr:rowOff>
    </xdr:from>
    <xdr:to>
      <xdr:col>50</xdr:col>
      <xdr:colOff>165100</xdr:colOff>
      <xdr:row>56</xdr:row>
      <xdr:rowOff>17218</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51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33745</xdr:rowOff>
    </xdr:from>
    <xdr:ext cx="690189"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294205" y="92920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54165</xdr:rowOff>
    </xdr:from>
    <xdr:to>
      <xdr:col>46</xdr:col>
      <xdr:colOff>38100</xdr:colOff>
      <xdr:row>57</xdr:row>
      <xdr:rowOff>155765</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8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842</xdr:rowOff>
    </xdr:from>
    <xdr:ext cx="59901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50795" y="96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170490</xdr:rowOff>
    </xdr:from>
    <xdr:to>
      <xdr:col>41</xdr:col>
      <xdr:colOff>101600</xdr:colOff>
      <xdr:row>56</xdr:row>
      <xdr:rowOff>100640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60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117167</xdr:rowOff>
    </xdr:from>
    <xdr:ext cx="599010"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61795" y="937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58245</xdr:rowOff>
    </xdr:from>
    <xdr:to>
      <xdr:col>36</xdr:col>
      <xdr:colOff>165100</xdr:colOff>
      <xdr:row>55</xdr:row>
      <xdr:rowOff>159845</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4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4922</xdr:rowOff>
    </xdr:from>
    <xdr:ext cx="690189"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627205" y="92632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117781</xdr:rowOff>
    </xdr:from>
    <xdr:to>
      <xdr:col>55</xdr:col>
      <xdr:colOff>0</xdr:colOff>
      <xdr:row>75</xdr:row>
      <xdr:rowOff>147430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9639300" y="12290731"/>
          <a:ext cx="838200" cy="7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38895</xdr:rowOff>
    </xdr:from>
    <xdr:ext cx="534377" cy="259045"/>
    <xdr:sp macro="" textlink="">
      <xdr:nvSpPr>
        <xdr:cNvPr id="403" name="普通建設事業費 （ うち新規整備　）平均値テキスト">
          <a:extLst>
            <a:ext uri="{FF2B5EF4-FFF2-40B4-BE49-F238E27FC236}">
              <a16:creationId xmlns="" xmlns:a16="http://schemas.microsoft.com/office/drawing/2014/main" id="{00000000-0008-0000-0600-000093010000}"/>
            </a:ext>
          </a:extLst>
        </xdr:cNvPr>
        <xdr:cNvSpPr txBox="1"/>
      </xdr:nvSpPr>
      <xdr:spPr>
        <a:xfrm>
          <a:off x="10528300" y="13411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147430</xdr:rowOff>
    </xdr:from>
    <xdr:to>
      <xdr:col>50</xdr:col>
      <xdr:colOff>114300</xdr:colOff>
      <xdr:row>77</xdr:row>
      <xdr:rowOff>135382</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8750300" y="13006180"/>
          <a:ext cx="889000" cy="33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155973</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9372111" y="135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63481</xdr:rowOff>
    </xdr:from>
    <xdr:to>
      <xdr:col>45</xdr:col>
      <xdr:colOff>177800</xdr:colOff>
      <xdr:row>77</xdr:row>
      <xdr:rowOff>135382</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7861300" y="13093681"/>
          <a:ext cx="889000" cy="2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162082</xdr:rowOff>
    </xdr:from>
    <xdr:to>
      <xdr:col>41</xdr:col>
      <xdr:colOff>50800</xdr:colOff>
      <xdr:row>76</xdr:row>
      <xdr:rowOff>63481</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6972300" y="13020832"/>
          <a:ext cx="889000" cy="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66981</xdr:rowOff>
    </xdr:from>
    <xdr:to>
      <xdr:col>55</xdr:col>
      <xdr:colOff>50800</xdr:colOff>
      <xdr:row>71</xdr:row>
      <xdr:rowOff>168581</xdr:rowOff>
    </xdr:to>
    <xdr:sp macro="" textlink="">
      <xdr:nvSpPr>
        <xdr:cNvPr id="421" name="楕円 420">
          <a:extLst>
            <a:ext uri="{FF2B5EF4-FFF2-40B4-BE49-F238E27FC236}">
              <a16:creationId xmlns="" xmlns:a16="http://schemas.microsoft.com/office/drawing/2014/main" id="{00000000-0008-0000-0600-0000A5010000}"/>
            </a:ext>
          </a:extLst>
        </xdr:cNvPr>
        <xdr:cNvSpPr/>
      </xdr:nvSpPr>
      <xdr:spPr>
        <a:xfrm>
          <a:off x="10426700" y="1223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20008</xdr:rowOff>
    </xdr:from>
    <xdr:ext cx="690189" cy="259045"/>
    <xdr:sp macro="" textlink="">
      <xdr:nvSpPr>
        <xdr:cNvPr id="422" name="普通建設事業費 （ うち新規整備　）該当値テキスト">
          <a:extLst>
            <a:ext uri="{FF2B5EF4-FFF2-40B4-BE49-F238E27FC236}">
              <a16:creationId xmlns="" xmlns:a16="http://schemas.microsoft.com/office/drawing/2014/main" id="{00000000-0008-0000-0600-0000A6010000}"/>
            </a:ext>
          </a:extLst>
        </xdr:cNvPr>
        <xdr:cNvSpPr txBox="1"/>
      </xdr:nvSpPr>
      <xdr:spPr>
        <a:xfrm>
          <a:off x="10528300" y="12192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96630</xdr:rowOff>
    </xdr:from>
    <xdr:to>
      <xdr:col>50</xdr:col>
      <xdr:colOff>165100</xdr:colOff>
      <xdr:row>76</xdr:row>
      <xdr:rowOff>26780</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9588500" y="129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74</xdr:row>
      <xdr:rowOff>43307</xdr:rowOff>
    </xdr:from>
    <xdr:ext cx="690189"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294205" y="12730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84582</xdr:rowOff>
    </xdr:from>
    <xdr:to>
      <xdr:col>46</xdr:col>
      <xdr:colOff>38100</xdr:colOff>
      <xdr:row>78</xdr:row>
      <xdr:rowOff>14732</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8699500" y="1328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31259</xdr:rowOff>
    </xdr:from>
    <xdr:ext cx="59901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8450795" y="1306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12681</xdr:rowOff>
    </xdr:from>
    <xdr:to>
      <xdr:col>41</xdr:col>
      <xdr:colOff>101600</xdr:colOff>
      <xdr:row>76</xdr:row>
      <xdr:rowOff>114281</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7810500" y="130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130808</xdr:rowOff>
    </xdr:from>
    <xdr:ext cx="59901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7561795" y="1281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111282</xdr:rowOff>
    </xdr:from>
    <xdr:to>
      <xdr:col>36</xdr:col>
      <xdr:colOff>165100</xdr:colOff>
      <xdr:row>76</xdr:row>
      <xdr:rowOff>41433</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6921500" y="12970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74</xdr:row>
      <xdr:rowOff>57959</xdr:rowOff>
    </xdr:from>
    <xdr:ext cx="690189"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627205" y="12745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102947</xdr:rowOff>
    </xdr:from>
    <xdr:to>
      <xdr:col>55</xdr:col>
      <xdr:colOff>0</xdr:colOff>
      <xdr:row>99</xdr:row>
      <xdr:rowOff>60187</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9639300" y="16733597"/>
          <a:ext cx="838200" cy="3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108138</xdr:rowOff>
    </xdr:from>
    <xdr:to>
      <xdr:col>50</xdr:col>
      <xdr:colOff>114300</xdr:colOff>
      <xdr:row>99</xdr:row>
      <xdr:rowOff>60187</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a:off x="8750300" y="16910238"/>
          <a:ext cx="889000" cy="1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108138</xdr:rowOff>
    </xdr:from>
    <xdr:to>
      <xdr:col>45</xdr:col>
      <xdr:colOff>177800</xdr:colOff>
      <xdr:row>99</xdr:row>
      <xdr:rowOff>26129</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7861300" y="16910238"/>
          <a:ext cx="889000" cy="8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96338</xdr:rowOff>
    </xdr:from>
    <xdr:to>
      <xdr:col>41</xdr:col>
      <xdr:colOff>50800</xdr:colOff>
      <xdr:row>99</xdr:row>
      <xdr:rowOff>26129</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6972300" y="16726988"/>
          <a:ext cx="889000" cy="27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52147</xdr:rowOff>
    </xdr:from>
    <xdr:to>
      <xdr:col>55</xdr:col>
      <xdr:colOff>50800</xdr:colOff>
      <xdr:row>97</xdr:row>
      <xdr:rowOff>153747</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66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75024</xdr:rowOff>
    </xdr:from>
    <xdr:ext cx="599010"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65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9387</xdr:rowOff>
    </xdr:from>
    <xdr:to>
      <xdr:col>50</xdr:col>
      <xdr:colOff>165100</xdr:colOff>
      <xdr:row>99</xdr:row>
      <xdr:rowOff>110987</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9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102114</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72111" y="170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57338</xdr:rowOff>
    </xdr:from>
    <xdr:to>
      <xdr:col>46</xdr:col>
      <xdr:colOff>38100</xdr:colOff>
      <xdr:row>98</xdr:row>
      <xdr:rowOff>158938</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8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150065</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83111" y="1695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146779</xdr:rowOff>
    </xdr:from>
    <xdr:to>
      <xdr:col>41</xdr:col>
      <xdr:colOff>101600</xdr:colOff>
      <xdr:row>99</xdr:row>
      <xdr:rowOff>76929</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94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68056</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704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45538</xdr:rowOff>
    </xdr:from>
    <xdr:to>
      <xdr:col>36</xdr:col>
      <xdr:colOff>165100</xdr:colOff>
      <xdr:row>97</xdr:row>
      <xdr:rowOff>147138</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6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163665</xdr:rowOff>
    </xdr:from>
    <xdr:ext cx="599010"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672795" y="164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22439</xdr:rowOff>
    </xdr:from>
    <xdr:to>
      <xdr:col>85</xdr:col>
      <xdr:colOff>127000</xdr:colOff>
      <xdr:row>39</xdr:row>
      <xdr:rowOff>92293</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flipV="1">
          <a:off x="15481300" y="6708989"/>
          <a:ext cx="8382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90605</xdr:rowOff>
    </xdr:from>
    <xdr:to>
      <xdr:col>81</xdr:col>
      <xdr:colOff>50800</xdr:colOff>
      <xdr:row>39</xdr:row>
      <xdr:rowOff>92293</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4592300" y="6777155"/>
          <a:ext cx="889000" cy="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58558</xdr:rowOff>
    </xdr:from>
    <xdr:to>
      <xdr:col>76</xdr:col>
      <xdr:colOff>114300</xdr:colOff>
      <xdr:row>39</xdr:row>
      <xdr:rowOff>90605</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3703300" y="6745108"/>
          <a:ext cx="889000" cy="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58558</xdr:rowOff>
    </xdr:from>
    <xdr:to>
      <xdr:col>71</xdr:col>
      <xdr:colOff>177800</xdr:colOff>
      <xdr:row>39</xdr:row>
      <xdr:rowOff>95928</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flipV="1">
          <a:off x="12814300" y="6745108"/>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143089</xdr:rowOff>
    </xdr:from>
    <xdr:to>
      <xdr:col>85</xdr:col>
      <xdr:colOff>177800</xdr:colOff>
      <xdr:row>39</xdr:row>
      <xdr:rowOff>73239</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6268700" y="66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71180</xdr:rowOff>
    </xdr:from>
    <xdr:ext cx="469744" cy="259045"/>
    <xdr:sp macro="" textlink="">
      <xdr:nvSpPr>
        <xdr:cNvPr id="540" name="災害復旧事業費該当値テキスト">
          <a:extLst>
            <a:ext uri="{FF2B5EF4-FFF2-40B4-BE49-F238E27FC236}">
              <a16:creationId xmlns="" xmlns:a16="http://schemas.microsoft.com/office/drawing/2014/main" id="{00000000-0008-0000-0600-00001C020000}"/>
            </a:ext>
          </a:extLst>
        </xdr:cNvPr>
        <xdr:cNvSpPr txBox="1"/>
      </xdr:nvSpPr>
      <xdr:spPr>
        <a:xfrm>
          <a:off x="16370300" y="65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41493</xdr:rowOff>
    </xdr:from>
    <xdr:to>
      <xdr:col>81</xdr:col>
      <xdr:colOff>101600</xdr:colOff>
      <xdr:row>39</xdr:row>
      <xdr:rowOff>143093</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5430500" y="67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134220</xdr:rowOff>
    </xdr:from>
    <xdr:ext cx="378565"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5292017" y="682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39805</xdr:rowOff>
    </xdr:from>
    <xdr:to>
      <xdr:col>76</xdr:col>
      <xdr:colOff>165100</xdr:colOff>
      <xdr:row>39</xdr:row>
      <xdr:rowOff>141405</xdr:rowOff>
    </xdr:to>
    <xdr:sp macro="" textlink="">
      <xdr:nvSpPr>
        <xdr:cNvPr id="543" name="楕円 542">
          <a:extLst>
            <a:ext uri="{FF2B5EF4-FFF2-40B4-BE49-F238E27FC236}">
              <a16:creationId xmlns="" xmlns:a16="http://schemas.microsoft.com/office/drawing/2014/main" id="{00000000-0008-0000-0600-00001F020000}"/>
            </a:ext>
          </a:extLst>
        </xdr:cNvPr>
        <xdr:cNvSpPr/>
      </xdr:nvSpPr>
      <xdr:spPr>
        <a:xfrm>
          <a:off x="14541500" y="67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132532</xdr:rowOff>
    </xdr:from>
    <xdr:ext cx="378565"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4403017" y="681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7758</xdr:rowOff>
    </xdr:from>
    <xdr:to>
      <xdr:col>72</xdr:col>
      <xdr:colOff>38100</xdr:colOff>
      <xdr:row>39</xdr:row>
      <xdr:rowOff>109358</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3652500" y="66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100485</xdr:rowOff>
    </xdr:from>
    <xdr:ext cx="469744" cy="259045"/>
    <xdr:sp macro="" textlink="">
      <xdr:nvSpPr>
        <xdr:cNvPr id="546" name="テキスト ボックス 545">
          <a:extLst>
            <a:ext uri="{FF2B5EF4-FFF2-40B4-BE49-F238E27FC236}">
              <a16:creationId xmlns="" xmlns:a16="http://schemas.microsoft.com/office/drawing/2014/main" id="{00000000-0008-0000-0600-000022020000}"/>
            </a:ext>
          </a:extLst>
        </xdr:cNvPr>
        <xdr:cNvSpPr txBox="1"/>
      </xdr:nvSpPr>
      <xdr:spPr>
        <a:xfrm>
          <a:off x="13468428" y="678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45128</xdr:rowOff>
    </xdr:from>
    <xdr:to>
      <xdr:col>67</xdr:col>
      <xdr:colOff>101600</xdr:colOff>
      <xdr:row>39</xdr:row>
      <xdr:rowOff>146728</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2763500" y="67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137855</xdr:rowOff>
    </xdr:from>
    <xdr:ext cx="378565"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625017" y="6824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91725</xdr:rowOff>
    </xdr:from>
    <xdr:to>
      <xdr:col>85</xdr:col>
      <xdr:colOff>127000</xdr:colOff>
      <xdr:row>70</xdr:row>
      <xdr:rowOff>164656</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5481300" y="12093225"/>
          <a:ext cx="838200" cy="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164656</xdr:rowOff>
    </xdr:from>
    <xdr:to>
      <xdr:col>81</xdr:col>
      <xdr:colOff>50800</xdr:colOff>
      <xdr:row>72</xdr:row>
      <xdr:rowOff>130328</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4592300" y="12166156"/>
          <a:ext cx="889000" cy="30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130328</xdr:rowOff>
    </xdr:from>
    <xdr:to>
      <xdr:col>76</xdr:col>
      <xdr:colOff>114300</xdr:colOff>
      <xdr:row>73</xdr:row>
      <xdr:rowOff>58711</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flipV="1">
          <a:off x="13703300" y="12474728"/>
          <a:ext cx="889000" cy="9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110779</xdr:rowOff>
    </xdr:from>
    <xdr:to>
      <xdr:col>71</xdr:col>
      <xdr:colOff>177800</xdr:colOff>
      <xdr:row>73</xdr:row>
      <xdr:rowOff>58711</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a:off x="12814300" y="12455179"/>
          <a:ext cx="889000" cy="1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40925</xdr:rowOff>
    </xdr:from>
    <xdr:to>
      <xdr:col>85</xdr:col>
      <xdr:colOff>177800</xdr:colOff>
      <xdr:row>70</xdr:row>
      <xdr:rowOff>142525</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6268700" y="1204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165402</xdr:rowOff>
    </xdr:from>
    <xdr:ext cx="599010" cy="259045"/>
    <xdr:sp macro="" textlink="">
      <xdr:nvSpPr>
        <xdr:cNvPr id="646" name="公債費該当値テキスト">
          <a:extLst>
            <a:ext uri="{FF2B5EF4-FFF2-40B4-BE49-F238E27FC236}">
              <a16:creationId xmlns="" xmlns:a16="http://schemas.microsoft.com/office/drawing/2014/main" id="{00000000-0008-0000-0600-000086020000}"/>
            </a:ext>
          </a:extLst>
        </xdr:cNvPr>
        <xdr:cNvSpPr txBox="1"/>
      </xdr:nvSpPr>
      <xdr:spPr>
        <a:xfrm>
          <a:off x="16370300" y="1199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113856</xdr:rowOff>
    </xdr:from>
    <xdr:to>
      <xdr:col>81</xdr:col>
      <xdr:colOff>101600</xdr:colOff>
      <xdr:row>71</xdr:row>
      <xdr:rowOff>44006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5430500" y="121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60533</xdr:rowOff>
    </xdr:from>
    <xdr:ext cx="59901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5181795" y="1189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79528</xdr:rowOff>
    </xdr:from>
    <xdr:to>
      <xdr:col>76</xdr:col>
      <xdr:colOff>165100</xdr:colOff>
      <xdr:row>73</xdr:row>
      <xdr:rowOff>9678</xdr:rowOff>
    </xdr:to>
    <xdr:sp macro="" textlink="">
      <xdr:nvSpPr>
        <xdr:cNvPr id="649" name="楕円 648">
          <a:extLst>
            <a:ext uri="{FF2B5EF4-FFF2-40B4-BE49-F238E27FC236}">
              <a16:creationId xmlns="" xmlns:a16="http://schemas.microsoft.com/office/drawing/2014/main" id="{00000000-0008-0000-0600-000089020000}"/>
            </a:ext>
          </a:extLst>
        </xdr:cNvPr>
        <xdr:cNvSpPr/>
      </xdr:nvSpPr>
      <xdr:spPr>
        <a:xfrm>
          <a:off x="14541500" y="124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26205</xdr:rowOff>
    </xdr:from>
    <xdr:ext cx="59901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4292795" y="1219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7911</xdr:rowOff>
    </xdr:from>
    <xdr:to>
      <xdr:col>72</xdr:col>
      <xdr:colOff>38100</xdr:colOff>
      <xdr:row>73</xdr:row>
      <xdr:rowOff>109511</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3652500" y="12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126038</xdr:rowOff>
    </xdr:from>
    <xdr:ext cx="599010" cy="259045"/>
    <xdr:sp macro="" textlink="">
      <xdr:nvSpPr>
        <xdr:cNvPr id="652" name="テキスト ボックス 651">
          <a:extLst>
            <a:ext uri="{FF2B5EF4-FFF2-40B4-BE49-F238E27FC236}">
              <a16:creationId xmlns="" xmlns:a16="http://schemas.microsoft.com/office/drawing/2014/main" id="{00000000-0008-0000-0600-00008C020000}"/>
            </a:ext>
          </a:extLst>
        </xdr:cNvPr>
        <xdr:cNvSpPr txBox="1"/>
      </xdr:nvSpPr>
      <xdr:spPr>
        <a:xfrm>
          <a:off x="13403795" y="1229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59979</xdr:rowOff>
    </xdr:from>
    <xdr:to>
      <xdr:col>67</xdr:col>
      <xdr:colOff>101600</xdr:colOff>
      <xdr:row>72</xdr:row>
      <xdr:rowOff>161579</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2763500" y="124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6656</xdr:rowOff>
    </xdr:from>
    <xdr:ext cx="599010"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2514795" y="1217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156356</xdr:rowOff>
    </xdr:from>
    <xdr:to>
      <xdr:col>85</xdr:col>
      <xdr:colOff>127000</xdr:colOff>
      <xdr:row>98</xdr:row>
      <xdr:rowOff>65080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5481300" y="16787006"/>
          <a:ext cx="838200" cy="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75056</xdr:rowOff>
    </xdr:from>
    <xdr:to>
      <xdr:col>81</xdr:col>
      <xdr:colOff>50800</xdr:colOff>
      <xdr:row>97</xdr:row>
      <xdr:rowOff>156356</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a:off x="14592300" y="16705706"/>
          <a:ext cx="889000" cy="8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75056</xdr:rowOff>
    </xdr:from>
    <xdr:to>
      <xdr:col>76</xdr:col>
      <xdr:colOff>114300</xdr:colOff>
      <xdr:row>98</xdr:row>
      <xdr:rowOff>60522</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3703300" y="16705706"/>
          <a:ext cx="889000" cy="15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60522</xdr:rowOff>
    </xdr:from>
    <xdr:to>
      <xdr:col>71</xdr:col>
      <xdr:colOff>177800</xdr:colOff>
      <xdr:row>98</xdr:row>
      <xdr:rowOff>85492</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2814300" y="16862622"/>
          <a:ext cx="889000" cy="2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14280</xdr:rowOff>
    </xdr:from>
    <xdr:to>
      <xdr:col>85</xdr:col>
      <xdr:colOff>177800</xdr:colOff>
      <xdr:row>98</xdr:row>
      <xdr:rowOff>115880</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6268700" y="168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100657</xdr:rowOff>
    </xdr:from>
    <xdr:ext cx="534377" cy="259045"/>
    <xdr:sp macro="" textlink="">
      <xdr:nvSpPr>
        <xdr:cNvPr id="701" name="積立金該当値テキスト">
          <a:extLst>
            <a:ext uri="{FF2B5EF4-FFF2-40B4-BE49-F238E27FC236}">
              <a16:creationId xmlns="" xmlns:a16="http://schemas.microsoft.com/office/drawing/2014/main" id="{00000000-0008-0000-0600-0000BD020000}"/>
            </a:ext>
          </a:extLst>
        </xdr:cNvPr>
        <xdr:cNvSpPr txBox="1"/>
      </xdr:nvSpPr>
      <xdr:spPr>
        <a:xfrm>
          <a:off x="16370300" y="1673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105556</xdr:rowOff>
    </xdr:from>
    <xdr:to>
      <xdr:col>81</xdr:col>
      <xdr:colOff>101600</xdr:colOff>
      <xdr:row>98</xdr:row>
      <xdr:rowOff>35706</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5430500" y="167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26833</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5214111" y="168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24256</xdr:rowOff>
    </xdr:from>
    <xdr:to>
      <xdr:col>76</xdr:col>
      <xdr:colOff>165100</xdr:colOff>
      <xdr:row>97</xdr:row>
      <xdr:rowOff>125856</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4541500" y="166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142383</xdr:rowOff>
    </xdr:from>
    <xdr:ext cx="59901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292795" y="1643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9722</xdr:rowOff>
    </xdr:from>
    <xdr:to>
      <xdr:col>72</xdr:col>
      <xdr:colOff>38100</xdr:colOff>
      <xdr:row>98</xdr:row>
      <xdr:rowOff>111322</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3652500" y="168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102449</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3436111" y="1690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34692</xdr:rowOff>
    </xdr:from>
    <xdr:to>
      <xdr:col>67</xdr:col>
      <xdr:colOff>101600</xdr:colOff>
      <xdr:row>98</xdr:row>
      <xdr:rowOff>136292</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2763500" y="168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127419</xdr:rowOff>
    </xdr:from>
    <xdr:ext cx="534377" cy="259045"/>
    <xdr:sp macro="" textlink="">
      <xdr:nvSpPr>
        <xdr:cNvPr id="709" name="テキスト ボックス 708">
          <a:extLst>
            <a:ext uri="{FF2B5EF4-FFF2-40B4-BE49-F238E27FC236}">
              <a16:creationId xmlns="" xmlns:a16="http://schemas.microsoft.com/office/drawing/2014/main" id="{00000000-0008-0000-0600-0000C5020000}"/>
            </a:ext>
          </a:extLst>
        </xdr:cNvPr>
        <xdr:cNvSpPr txBox="1"/>
      </xdr:nvSpPr>
      <xdr:spPr>
        <a:xfrm>
          <a:off x="12547111" y="169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124750</xdr:rowOff>
    </xdr:from>
    <xdr:to>
      <xdr:col>111</xdr:col>
      <xdr:colOff>177800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63985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113434</xdr:rowOff>
    </xdr:from>
    <xdr:to>
      <xdr:col>107</xdr:col>
      <xdr:colOff>50800</xdr:colOff>
      <xdr:row>38</xdr:row>
      <xdr:rowOff>124750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628534"/>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14976</xdr:rowOff>
    </xdr:from>
    <xdr:to>
      <xdr:col>102</xdr:col>
      <xdr:colOff>114300</xdr:colOff>
      <xdr:row>38</xdr:row>
      <xdr:rowOff>113434</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187176"/>
          <a:ext cx="889000" cy="44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148320</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66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73950</xdr:rowOff>
    </xdr:from>
    <xdr:to>
      <xdr:col>107</xdr:col>
      <xdr:colOff>101600</xdr:colOff>
      <xdr:row>39</xdr:row>
      <xdr:rowOff>4100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5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166677</xdr:rowOff>
    </xdr:from>
    <xdr:ext cx="378565"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5017" y="668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62634</xdr:rowOff>
    </xdr:from>
    <xdr:to>
      <xdr:col>102</xdr:col>
      <xdr:colOff>165100</xdr:colOff>
      <xdr:row>38</xdr:row>
      <xdr:rowOff>164234</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57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155361</xdr:rowOff>
    </xdr:from>
    <xdr:ext cx="469744"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310428" y="667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135626</xdr:rowOff>
    </xdr:from>
    <xdr:to>
      <xdr:col>98</xdr:col>
      <xdr:colOff>38100</xdr:colOff>
      <xdr:row>36</xdr:row>
      <xdr:rowOff>65776</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13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82303</xdr:rowOff>
    </xdr:from>
    <xdr:ext cx="534377"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389111" y="591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63398</xdr:rowOff>
    </xdr:from>
    <xdr:to>
      <xdr:col>116</xdr:col>
      <xdr:colOff>63500</xdr:colOff>
      <xdr:row>78</xdr:row>
      <xdr:rowOff>81268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1323300" y="13436498"/>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53848</xdr:rowOff>
    </xdr:from>
    <xdr:to>
      <xdr:col>111</xdr:col>
      <xdr:colOff>177800</xdr:colOff>
      <xdr:row>78</xdr:row>
      <xdr:rowOff>81268</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0434300" y="13255498"/>
          <a:ext cx="889000" cy="1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43625</xdr:rowOff>
    </xdr:from>
    <xdr:to>
      <xdr:col>107</xdr:col>
      <xdr:colOff>50800</xdr:colOff>
      <xdr:row>77</xdr:row>
      <xdr:rowOff>53848</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19545300" y="13245275"/>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43625</xdr:rowOff>
    </xdr:from>
    <xdr:to>
      <xdr:col>102</xdr:col>
      <xdr:colOff>114300</xdr:colOff>
      <xdr:row>77</xdr:row>
      <xdr:rowOff>91478</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flipV="1">
          <a:off x="18656300" y="13245275"/>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12598</xdr:rowOff>
    </xdr:from>
    <xdr:to>
      <xdr:col>116</xdr:col>
      <xdr:colOff>114300</xdr:colOff>
      <xdr:row>78</xdr:row>
      <xdr:rowOff>114198</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2110700" y="133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162475</xdr:rowOff>
    </xdr:from>
    <xdr:ext cx="534377" cy="259045"/>
    <xdr:sp macro="" textlink="">
      <xdr:nvSpPr>
        <xdr:cNvPr id="869" name="繰出金該当値テキスト">
          <a:extLst>
            <a:ext uri="{FF2B5EF4-FFF2-40B4-BE49-F238E27FC236}">
              <a16:creationId xmlns="" xmlns:a16="http://schemas.microsoft.com/office/drawing/2014/main" id="{00000000-0008-0000-0600-000065030000}"/>
            </a:ext>
          </a:extLst>
        </xdr:cNvPr>
        <xdr:cNvSpPr txBox="1"/>
      </xdr:nvSpPr>
      <xdr:spPr>
        <a:xfrm>
          <a:off x="22212300" y="133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30468</xdr:rowOff>
    </xdr:from>
    <xdr:to>
      <xdr:col>112</xdr:col>
      <xdr:colOff>38100</xdr:colOff>
      <xdr:row>78</xdr:row>
      <xdr:rowOff>132068</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21272500" y="1340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123195</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056111" y="134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3048</xdr:rowOff>
    </xdr:from>
    <xdr:to>
      <xdr:col>107</xdr:col>
      <xdr:colOff>101600</xdr:colOff>
      <xdr:row>77</xdr:row>
      <xdr:rowOff>104648</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20383500" y="13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95775</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0167111" y="13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164275</xdr:rowOff>
    </xdr:from>
    <xdr:to>
      <xdr:col>102</xdr:col>
      <xdr:colOff>165100</xdr:colOff>
      <xdr:row>77</xdr:row>
      <xdr:rowOff>94425</xdr:rowOff>
    </xdr:to>
    <xdr:sp macro="" textlink="">
      <xdr:nvSpPr>
        <xdr:cNvPr id="874" name="楕円 873">
          <a:extLst>
            <a:ext uri="{FF2B5EF4-FFF2-40B4-BE49-F238E27FC236}">
              <a16:creationId xmlns="" xmlns:a16="http://schemas.microsoft.com/office/drawing/2014/main" id="{00000000-0008-0000-0600-00006A030000}"/>
            </a:ext>
          </a:extLst>
        </xdr:cNvPr>
        <xdr:cNvSpPr/>
      </xdr:nvSpPr>
      <xdr:spPr>
        <a:xfrm>
          <a:off x="19494500" y="131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85552</xdr:rowOff>
    </xdr:from>
    <xdr:ext cx="534377"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19278111" y="13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40678</xdr:rowOff>
    </xdr:from>
    <xdr:to>
      <xdr:col>98</xdr:col>
      <xdr:colOff>38100</xdr:colOff>
      <xdr:row>77</xdr:row>
      <xdr:rowOff>142278</xdr:rowOff>
    </xdr:to>
    <xdr:sp macro="" textlink="">
      <xdr:nvSpPr>
        <xdr:cNvPr id="876" name="楕円 875">
          <a:extLst>
            <a:ext uri="{FF2B5EF4-FFF2-40B4-BE49-F238E27FC236}">
              <a16:creationId xmlns="" xmlns:a16="http://schemas.microsoft.com/office/drawing/2014/main" id="{00000000-0008-0000-0600-00006C030000}"/>
            </a:ext>
          </a:extLst>
        </xdr:cNvPr>
        <xdr:cNvSpPr/>
      </xdr:nvSpPr>
      <xdr:spPr>
        <a:xfrm>
          <a:off x="18605500" y="132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133405</xdr:rowOff>
    </xdr:from>
    <xdr:ext cx="534377"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389111" y="133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公債費においては、近年、大型の整備事業が集中し、地方債現在高や元利償還金が膨らんでおり、類似団体の約４倍</a:t>
          </a:r>
          <a:r>
            <a:rPr kumimoji="1" lang="ja-JP" altLang="en-US" sz="1100">
              <a:solidFill>
                <a:schemeClr val="dk1"/>
              </a:solidFill>
              <a:effectLst/>
              <a:latin typeface="+mn-lt"/>
              <a:ea typeface="+mn-ea"/>
              <a:cs typeface="+mn-cs"/>
            </a:rPr>
            <a:t>以上</a:t>
          </a:r>
          <a:r>
            <a:rPr kumimoji="1" lang="ja-JP" altLang="ja-JP" sz="1100">
              <a:solidFill>
                <a:schemeClr val="dk1"/>
              </a:solidFill>
              <a:effectLst/>
              <a:latin typeface="+mn-lt"/>
              <a:ea typeface="+mn-ea"/>
              <a:cs typeface="+mn-cs"/>
            </a:rPr>
            <a:t>になっている。。平成２８年度より、大任町し尿処理・じん芥処理・埋立処分施設建設事業が開始されたことに伴い、公債費は上昇することが予想されるが、繰上償還を行うなど、公債費率の抑制に努める。扶助費では類似団体と比較して、住民１人当たりのコストが</a:t>
          </a:r>
          <a:r>
            <a:rPr kumimoji="1" lang="en-US" altLang="ja-JP" sz="1100">
              <a:solidFill>
                <a:schemeClr val="dk1"/>
              </a:solidFill>
              <a:effectLst/>
              <a:latin typeface="+mn-lt"/>
              <a:ea typeface="+mn-ea"/>
              <a:cs typeface="+mn-cs"/>
            </a:rPr>
            <a:t>92,597</a:t>
          </a:r>
          <a:r>
            <a:rPr kumimoji="1" lang="ja-JP" altLang="ja-JP" sz="1100">
              <a:solidFill>
                <a:schemeClr val="dk1"/>
              </a:solidFill>
              <a:effectLst/>
              <a:latin typeface="+mn-lt"/>
              <a:ea typeface="+mn-ea"/>
              <a:cs typeface="+mn-cs"/>
            </a:rPr>
            <a:t>円上回っている。主な要因としては、町内に幼稚園が無いため、子どもを保育園に預ける傾向にあり、児童福祉費の保育所措置費が高いことが挙げられる。また、高齢化率が３０％を越えている現状から、老人福祉費が高いことが挙げられる。今後も継続して、介護予防事業等を積極的に行う。</a:t>
          </a:r>
          <a:endParaRPr lang="ja-JP" altLang="ja-JP" sz="1400">
            <a:effectLst/>
          </a:endParaRPr>
        </a:p>
        <a:p>
          <a:r>
            <a:rPr kumimoji="1" lang="ja-JP" altLang="ja-JP" sz="1100">
              <a:solidFill>
                <a:schemeClr val="dk1"/>
              </a:solidFill>
              <a:effectLst/>
              <a:latin typeface="+mn-lt"/>
              <a:ea typeface="+mn-ea"/>
              <a:cs typeface="+mn-cs"/>
            </a:rPr>
            <a:t>　普通建設事業費では、類似団体と比較して、住民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６１１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５１４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上回っている。これは過疎対策の一環として、道路改良や花公園整備、町営住宅の建替え等を行っており、また前述のとおり、平成２８年度より大任町し尿処理・じん芥処理・埋立処分施設建設事業が開始されたためである。今後も、元利償還金の増加によりさらに厳しい財政運営が求められる。投資及び出資金においては、水道事業会計への出資金の有無に伴い年度によって増減が大きく変動している。</a:t>
          </a:r>
          <a:endParaRPr lang="ja-JP" altLang="ja-JP" sz="1400">
            <a:effectLst/>
          </a:endParaRPr>
        </a:p>
        <a:p>
          <a:r>
            <a:rPr kumimoji="1" lang="ja-JP" altLang="ja-JP" sz="1100">
              <a:solidFill>
                <a:schemeClr val="dk1"/>
              </a:solidFill>
              <a:effectLst/>
              <a:latin typeface="+mn-lt"/>
              <a:ea typeface="+mn-ea"/>
              <a:cs typeface="+mn-cs"/>
            </a:rPr>
            <a:t>　その他の経費については、類似団体に近い水準となっているため、今後も現状維持に努める。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5,062
5,035
14.26
20,147,630
19,441,668
690,510
3,040,886
30,951,104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20828</xdr:rowOff>
    </xdr:from>
    <xdr:to>
      <xdr:col>24</xdr:col>
      <xdr:colOff>63500</xdr:colOff>
      <xdr:row>32</xdr:row>
      <xdr:rowOff>75855</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flipV="1">
          <a:off x="3797300" y="5507228"/>
          <a:ext cx="8382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75855</xdr:rowOff>
    </xdr:from>
    <xdr:to>
      <xdr:col>19</xdr:col>
      <xdr:colOff>177800</xdr:colOff>
      <xdr:row>32</xdr:row>
      <xdr:rowOff>162560</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flipV="1">
          <a:off x="2908300" y="5562255"/>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162560</xdr:rowOff>
    </xdr:from>
    <xdr:to>
      <xdr:col>15</xdr:col>
      <xdr:colOff>50800</xdr:colOff>
      <xdr:row>33</xdr:row>
      <xdr:rowOff>40259</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flipV="1">
          <a:off x="2019300" y="564896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6132</xdr:rowOff>
    </xdr:from>
    <xdr:to>
      <xdr:col>10</xdr:col>
      <xdr:colOff>114300</xdr:colOff>
      <xdr:row>33</xdr:row>
      <xdr:rowOff>40259</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a:off x="1130300" y="5663982"/>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141478</xdr:rowOff>
    </xdr:from>
    <xdr:to>
      <xdr:col>24</xdr:col>
      <xdr:colOff>114300</xdr:colOff>
      <xdr:row>32</xdr:row>
      <xdr:rowOff>71628</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54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164355</xdr:rowOff>
    </xdr:from>
    <xdr:ext cx="534377"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53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25055</xdr:rowOff>
    </xdr:from>
    <xdr:to>
      <xdr:col>20</xdr:col>
      <xdr:colOff>38100</xdr:colOff>
      <xdr:row>32</xdr:row>
      <xdr:rowOff>126655</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551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143182</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30111" y="528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111760</xdr:rowOff>
    </xdr:from>
    <xdr:to>
      <xdr:col>15</xdr:col>
      <xdr:colOff>101600</xdr:colOff>
      <xdr:row>33</xdr:row>
      <xdr:rowOff>41910</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58437</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41111" y="537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160909</xdr:rowOff>
    </xdr:from>
    <xdr:to>
      <xdr:col>10</xdr:col>
      <xdr:colOff>165100</xdr:colOff>
      <xdr:row>33</xdr:row>
      <xdr:rowOff>91059</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107586</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52111" y="542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126782</xdr:rowOff>
    </xdr:from>
    <xdr:to>
      <xdr:col>6</xdr:col>
      <xdr:colOff>38100</xdr:colOff>
      <xdr:row>33</xdr:row>
      <xdr:rowOff>56932</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56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73459</xdr:rowOff>
    </xdr:from>
    <xdr:ext cx="534377"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63111" y="53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20620</xdr:rowOff>
    </xdr:from>
    <xdr:to>
      <xdr:col>24</xdr:col>
      <xdr:colOff>63500</xdr:colOff>
      <xdr:row>58</xdr:row>
      <xdr:rowOff>107429</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3797300" y="9964720"/>
          <a:ext cx="838200" cy="8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20620</xdr:rowOff>
    </xdr:from>
    <xdr:to>
      <xdr:col>19</xdr:col>
      <xdr:colOff>177800</xdr:colOff>
      <xdr:row>58</xdr:row>
      <xdr:rowOff>34642</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flipV="1">
          <a:off x="2908300" y="9964720"/>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136308</xdr:rowOff>
    </xdr:from>
    <xdr:to>
      <xdr:col>15</xdr:col>
      <xdr:colOff>50800</xdr:colOff>
      <xdr:row>58</xdr:row>
      <xdr:rowOff>34642</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a:off x="2019300" y="9908958"/>
          <a:ext cx="889000" cy="6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136308</xdr:rowOff>
    </xdr:from>
    <xdr:to>
      <xdr:col>10</xdr:col>
      <xdr:colOff>114300</xdr:colOff>
      <xdr:row>58</xdr:row>
      <xdr:rowOff>132952</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flipV="1">
          <a:off x="1130300" y="9908958"/>
          <a:ext cx="889000" cy="16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56629</xdr:rowOff>
    </xdr:from>
    <xdr:to>
      <xdr:col>24</xdr:col>
      <xdr:colOff>114300</xdr:colOff>
      <xdr:row>58</xdr:row>
      <xdr:rowOff>158229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100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143006</xdr:rowOff>
    </xdr:from>
    <xdr:ext cx="599010"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91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141270</xdr:rowOff>
    </xdr:from>
    <xdr:to>
      <xdr:col>20</xdr:col>
      <xdr:colOff>38100</xdr:colOff>
      <xdr:row>58</xdr:row>
      <xdr:rowOff>71420</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991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62547</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497795" y="1000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155292</xdr:rowOff>
    </xdr:from>
    <xdr:to>
      <xdr:col>15</xdr:col>
      <xdr:colOff>101600</xdr:colOff>
      <xdr:row>58</xdr:row>
      <xdr:rowOff>85442</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992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76569</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08795" y="1002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85508</xdr:rowOff>
    </xdr:from>
    <xdr:to>
      <xdr:col>10</xdr:col>
      <xdr:colOff>165100</xdr:colOff>
      <xdr:row>58</xdr:row>
      <xdr:rowOff>15658</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98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6785</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19795" y="995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82152</xdr:rowOff>
    </xdr:from>
    <xdr:to>
      <xdr:col>6</xdr:col>
      <xdr:colOff>38100</xdr:colOff>
      <xdr:row>59</xdr:row>
      <xdr:rowOff>12302</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100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3429</xdr:rowOff>
    </xdr:from>
    <xdr:ext cx="599010"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30795" y="1011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153850</xdr:rowOff>
    </xdr:from>
    <xdr:to>
      <xdr:col>24</xdr:col>
      <xdr:colOff>63500</xdr:colOff>
      <xdr:row>75</xdr:row>
      <xdr:rowOff>1222</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flipV="1">
          <a:off x="3797300" y="12669700"/>
          <a:ext cx="838200" cy="1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95889</xdr:rowOff>
    </xdr:from>
    <xdr:to>
      <xdr:col>19</xdr:col>
      <xdr:colOff>177800</xdr:colOff>
      <xdr:row>75</xdr:row>
      <xdr:rowOff>1222</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a:off x="2908300" y="12783189"/>
          <a:ext cx="889000" cy="7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95889</xdr:rowOff>
    </xdr:from>
    <xdr:to>
      <xdr:col>15</xdr:col>
      <xdr:colOff>50800</xdr:colOff>
      <xdr:row>75</xdr:row>
      <xdr:rowOff>154975</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flipV="1">
          <a:off x="2019300" y="12783189"/>
          <a:ext cx="889000" cy="2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154975</xdr:rowOff>
    </xdr:from>
    <xdr:to>
      <xdr:col>10</xdr:col>
      <xdr:colOff>114300</xdr:colOff>
      <xdr:row>76</xdr:row>
      <xdr:rowOff>22496</xdr:rowOff>
    </xdr:to>
    <xdr:cxnSp macro="">
      <xdr:nvCxnSpPr>
        <xdr:cNvPr id="189" name="直線コネクタ 188">
          <a:extLst>
            <a:ext uri="{FF2B5EF4-FFF2-40B4-BE49-F238E27FC236}">
              <a16:creationId xmlns="" xmlns:a16="http://schemas.microsoft.com/office/drawing/2014/main" id="{00000000-0008-0000-0700-0000BD000000}"/>
            </a:ext>
          </a:extLst>
        </xdr:cNvPr>
        <xdr:cNvCxnSpPr/>
      </xdr:nvCxnSpPr>
      <xdr:spPr>
        <a:xfrm flipV="1">
          <a:off x="1130300" y="13013725"/>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161331</xdr:rowOff>
    </xdr:from>
    <xdr:ext cx="59901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830795" y="1336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103050</xdr:rowOff>
    </xdr:from>
    <xdr:to>
      <xdr:col>24</xdr:col>
      <xdr:colOff>114300</xdr:colOff>
      <xdr:row>74</xdr:row>
      <xdr:rowOff>33200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4584700" y="126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125927</xdr:rowOff>
    </xdr:from>
    <xdr:ext cx="599010" cy="259045"/>
    <xdr:sp macro="" textlink="">
      <xdr:nvSpPr>
        <xdr:cNvPr id="200" name="民生費該当値テキスト">
          <a:extLst>
            <a:ext uri="{FF2B5EF4-FFF2-40B4-BE49-F238E27FC236}">
              <a16:creationId xmlns="" xmlns:a16="http://schemas.microsoft.com/office/drawing/2014/main" id="{00000000-0008-0000-0700-0000C8000000}"/>
            </a:ext>
          </a:extLst>
        </xdr:cNvPr>
        <xdr:cNvSpPr txBox="1"/>
      </xdr:nvSpPr>
      <xdr:spPr>
        <a:xfrm>
          <a:off x="4686300" y="1247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121872</xdr:rowOff>
    </xdr:from>
    <xdr:to>
      <xdr:col>20</xdr:col>
      <xdr:colOff>38100</xdr:colOff>
      <xdr:row>75</xdr:row>
      <xdr:rowOff>52022</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3746500" y="1280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68549</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3497795" y="1258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45089</xdr:rowOff>
    </xdr:from>
    <xdr:to>
      <xdr:col>15</xdr:col>
      <xdr:colOff>101600</xdr:colOff>
      <xdr:row>74</xdr:row>
      <xdr:rowOff>146689</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2857500" y="1273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163216</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2608795" y="1250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104174</xdr:rowOff>
    </xdr:from>
    <xdr:to>
      <xdr:col>10</xdr:col>
      <xdr:colOff>165100</xdr:colOff>
      <xdr:row>76</xdr:row>
      <xdr:rowOff>34323</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968500" y="12962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50851</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1719795" y="127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143147</xdr:rowOff>
    </xdr:from>
    <xdr:to>
      <xdr:col>6</xdr:col>
      <xdr:colOff>38100</xdr:colOff>
      <xdr:row>76</xdr:row>
      <xdr:rowOff>73298</xdr:rowOff>
    </xdr:to>
    <xdr:sp macro="" textlink="">
      <xdr:nvSpPr>
        <xdr:cNvPr id="207" name="楕円 206">
          <a:extLst>
            <a:ext uri="{FF2B5EF4-FFF2-40B4-BE49-F238E27FC236}">
              <a16:creationId xmlns="" xmlns:a16="http://schemas.microsoft.com/office/drawing/2014/main" id="{00000000-0008-0000-0700-0000CF000000}"/>
            </a:ext>
          </a:extLst>
        </xdr:cNvPr>
        <xdr:cNvSpPr/>
      </xdr:nvSpPr>
      <xdr:spPr>
        <a:xfrm>
          <a:off x="10795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89824</xdr:rowOff>
    </xdr:from>
    <xdr:ext cx="599010" cy="259045"/>
    <xdr:sp macro="" textlink="">
      <xdr:nvSpPr>
        <xdr:cNvPr id="208" name="テキスト ボックス 207">
          <a:extLst>
            <a:ext uri="{FF2B5EF4-FFF2-40B4-BE49-F238E27FC236}">
              <a16:creationId xmlns="" xmlns:a16="http://schemas.microsoft.com/office/drawing/2014/main" id="{00000000-0008-0000-0700-0000D0000000}"/>
            </a:ext>
          </a:extLst>
        </xdr:cNvPr>
        <xdr:cNvSpPr txBox="1"/>
      </xdr:nvSpPr>
      <xdr:spPr>
        <a:xfrm>
          <a:off x="830795" y="1277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133970</xdr:rowOff>
    </xdr:from>
    <xdr:to>
      <xdr:col>24</xdr:col>
      <xdr:colOff>63500</xdr:colOff>
      <xdr:row>95</xdr:row>
      <xdr:rowOff>162632</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flipV="1">
          <a:off x="3797300" y="15735920"/>
          <a:ext cx="838200" cy="7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13647</xdr:rowOff>
    </xdr:from>
    <xdr:ext cx="599010"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81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162632</xdr:rowOff>
    </xdr:from>
    <xdr:to>
      <xdr:col>19</xdr:col>
      <xdr:colOff>177800</xdr:colOff>
      <xdr:row>98</xdr:row>
      <xdr:rowOff>6040</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450382"/>
          <a:ext cx="889000" cy="35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106308</xdr:rowOff>
    </xdr:from>
    <xdr:to>
      <xdr:col>15</xdr:col>
      <xdr:colOff>50800</xdr:colOff>
      <xdr:row>98</xdr:row>
      <xdr:rowOff>6040</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2019300" y="16565508"/>
          <a:ext cx="889000" cy="2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141725</xdr:rowOff>
    </xdr:from>
    <xdr:to>
      <xdr:col>10</xdr:col>
      <xdr:colOff>114300</xdr:colOff>
      <xdr:row>96</xdr:row>
      <xdr:rowOff>106308</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1130300" y="16429475"/>
          <a:ext cx="889000" cy="13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83170</xdr:rowOff>
    </xdr:from>
    <xdr:to>
      <xdr:col>24</xdr:col>
      <xdr:colOff>114300</xdr:colOff>
      <xdr:row>92</xdr:row>
      <xdr:rowOff>13320</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56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36197</xdr:rowOff>
    </xdr:from>
    <xdr:ext cx="690189"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5638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111832</xdr:rowOff>
    </xdr:from>
    <xdr:to>
      <xdr:col>20</xdr:col>
      <xdr:colOff>38100</xdr:colOff>
      <xdr:row>96</xdr:row>
      <xdr:rowOff>41982</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3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94</xdr:row>
      <xdr:rowOff>58509</xdr:rowOff>
    </xdr:from>
    <xdr:ext cx="690189"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452205" y="16174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126690</xdr:rowOff>
    </xdr:from>
    <xdr:to>
      <xdr:col>15</xdr:col>
      <xdr:colOff>101600</xdr:colOff>
      <xdr:row>98</xdr:row>
      <xdr:rowOff>56840</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7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73367</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08795" y="1653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55508</xdr:rowOff>
    </xdr:from>
    <xdr:to>
      <xdr:col>10</xdr:col>
      <xdr:colOff>165100</xdr:colOff>
      <xdr:row>96</xdr:row>
      <xdr:rowOff>157108</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5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2185</xdr:rowOff>
    </xdr:from>
    <xdr:ext cx="59901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19795" y="1628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90925</xdr:rowOff>
    </xdr:from>
    <xdr:to>
      <xdr:col>6</xdr:col>
      <xdr:colOff>38100</xdr:colOff>
      <xdr:row>96</xdr:row>
      <xdr:rowOff>21075</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94</xdr:row>
      <xdr:rowOff>37602</xdr:rowOff>
    </xdr:from>
    <xdr:ext cx="690189"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785205" y="16153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19400</xdr:rowOff>
    </xdr:from>
    <xdr:to>
      <xdr:col>55</xdr:col>
      <xdr:colOff>0</xdr:colOff>
      <xdr:row>38</xdr:row>
      <xdr:rowOff>19400</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9639300" y="653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18714</xdr:rowOff>
    </xdr:from>
    <xdr:to>
      <xdr:col>50</xdr:col>
      <xdr:colOff>114300</xdr:colOff>
      <xdr:row>38</xdr:row>
      <xdr:rowOff>19400</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8750300" y="653381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18714</xdr:rowOff>
    </xdr:from>
    <xdr:to>
      <xdr:col>45</xdr:col>
      <xdr:colOff>177800</xdr:colOff>
      <xdr:row>38</xdr:row>
      <xdr:rowOff>18714</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7861300" y="6533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18599</xdr:rowOff>
    </xdr:from>
    <xdr:to>
      <xdr:col>41</xdr:col>
      <xdr:colOff>50800</xdr:colOff>
      <xdr:row>38</xdr:row>
      <xdr:rowOff>18714</xdr:rowOff>
    </xdr:to>
    <xdr:cxnSp macro="">
      <xdr:nvCxnSpPr>
        <xdr:cNvPr id="297" name="直線コネクタ 296">
          <a:extLst>
            <a:ext uri="{FF2B5EF4-FFF2-40B4-BE49-F238E27FC236}">
              <a16:creationId xmlns="" xmlns:a16="http://schemas.microsoft.com/office/drawing/2014/main" id="{00000000-0008-0000-0700-000029010000}"/>
            </a:ext>
          </a:extLst>
        </xdr:cNvPr>
        <xdr:cNvCxnSpPr/>
      </xdr:nvCxnSpPr>
      <xdr:spPr>
        <a:xfrm>
          <a:off x="6972300" y="653369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140049</xdr:rowOff>
    </xdr:from>
    <xdr:to>
      <xdr:col>55</xdr:col>
      <xdr:colOff>50800</xdr:colOff>
      <xdr:row>38</xdr:row>
      <xdr:rowOff>70199</xdr:rowOff>
    </xdr:to>
    <xdr:sp macro="" textlink="">
      <xdr:nvSpPr>
        <xdr:cNvPr id="307" name="楕円 306">
          <a:extLst>
            <a:ext uri="{FF2B5EF4-FFF2-40B4-BE49-F238E27FC236}">
              <a16:creationId xmlns="" xmlns:a16="http://schemas.microsoft.com/office/drawing/2014/main" id="{00000000-0008-0000-0700-000033010000}"/>
            </a:ext>
          </a:extLst>
        </xdr:cNvPr>
        <xdr:cNvSpPr/>
      </xdr:nvSpPr>
      <xdr:spPr>
        <a:xfrm>
          <a:off x="104267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72870</xdr:rowOff>
    </xdr:from>
    <xdr:ext cx="378565" cy="259045"/>
    <xdr:sp macro="" textlink="">
      <xdr:nvSpPr>
        <xdr:cNvPr id="308" name="労働費該当値テキスト">
          <a:extLst>
            <a:ext uri="{FF2B5EF4-FFF2-40B4-BE49-F238E27FC236}">
              <a16:creationId xmlns="" xmlns:a16="http://schemas.microsoft.com/office/drawing/2014/main" id="{00000000-0008-0000-0700-000034010000}"/>
            </a:ext>
          </a:extLst>
        </xdr:cNvPr>
        <xdr:cNvSpPr txBox="1"/>
      </xdr:nvSpPr>
      <xdr:spPr>
        <a:xfrm>
          <a:off x="10528300" y="6416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140049</xdr:rowOff>
    </xdr:from>
    <xdr:to>
      <xdr:col>50</xdr:col>
      <xdr:colOff>165100</xdr:colOff>
      <xdr:row>38</xdr:row>
      <xdr:rowOff>70199</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95885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61327</xdr:rowOff>
    </xdr:from>
    <xdr:ext cx="378565"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50017" y="65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139364</xdr:rowOff>
    </xdr:from>
    <xdr:to>
      <xdr:col>46</xdr:col>
      <xdr:colOff>38100</xdr:colOff>
      <xdr:row>38</xdr:row>
      <xdr:rowOff>69514</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8699500" y="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60641</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8561017" y="6575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139364</xdr:rowOff>
    </xdr:from>
    <xdr:to>
      <xdr:col>41</xdr:col>
      <xdr:colOff>101600</xdr:colOff>
      <xdr:row>38</xdr:row>
      <xdr:rowOff>69514</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7810500" y="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60641</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7672017" y="6575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139249</xdr:rowOff>
    </xdr:from>
    <xdr:to>
      <xdr:col>36</xdr:col>
      <xdr:colOff>165100</xdr:colOff>
      <xdr:row>38</xdr:row>
      <xdr:rowOff>69399</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6921500" y="64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60526</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6783017" y="657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27270</xdr:rowOff>
    </xdr:from>
    <xdr:to>
      <xdr:col>55</xdr:col>
      <xdr:colOff>0</xdr:colOff>
      <xdr:row>57</xdr:row>
      <xdr:rowOff>55676</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flipV="1">
          <a:off x="9639300" y="9799920"/>
          <a:ext cx="838200" cy="2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55676</xdr:rowOff>
    </xdr:from>
    <xdr:to>
      <xdr:col>50</xdr:col>
      <xdr:colOff>114300</xdr:colOff>
      <xdr:row>57</xdr:row>
      <xdr:rowOff>124461</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flipV="1">
          <a:off x="8750300" y="9828326"/>
          <a:ext cx="889000" cy="6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98044</xdr:rowOff>
    </xdr:from>
    <xdr:to>
      <xdr:col>45</xdr:col>
      <xdr:colOff>177800</xdr:colOff>
      <xdr:row>57</xdr:row>
      <xdr:rowOff>124461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7861300" y="9870694"/>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98044</xdr:rowOff>
    </xdr:from>
    <xdr:to>
      <xdr:col>41</xdr:col>
      <xdr:colOff>50800</xdr:colOff>
      <xdr:row>57</xdr:row>
      <xdr:rowOff>147084</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flipV="1">
          <a:off x="6972300" y="9870694"/>
          <a:ext cx="889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147920</xdr:rowOff>
    </xdr:from>
    <xdr:to>
      <xdr:col>55</xdr:col>
      <xdr:colOff>50800</xdr:colOff>
      <xdr:row>57</xdr:row>
      <xdr:rowOff>78070</xdr:rowOff>
    </xdr:to>
    <xdr:sp macro="" textlink="">
      <xdr:nvSpPr>
        <xdr:cNvPr id="362" name="楕円 361">
          <a:extLst>
            <a:ext uri="{FF2B5EF4-FFF2-40B4-BE49-F238E27FC236}">
              <a16:creationId xmlns="" xmlns:a16="http://schemas.microsoft.com/office/drawing/2014/main" id="{00000000-0008-0000-0700-00006A010000}"/>
            </a:ext>
          </a:extLst>
        </xdr:cNvPr>
        <xdr:cNvSpPr/>
      </xdr:nvSpPr>
      <xdr:spPr>
        <a:xfrm>
          <a:off x="10426700" y="97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170797</xdr:rowOff>
    </xdr:from>
    <xdr:ext cx="534377" cy="259045"/>
    <xdr:sp macro="" textlink="">
      <xdr:nvSpPr>
        <xdr:cNvPr id="363" name="農林水産業費該当値テキスト">
          <a:extLst>
            <a:ext uri="{FF2B5EF4-FFF2-40B4-BE49-F238E27FC236}">
              <a16:creationId xmlns="" xmlns:a16="http://schemas.microsoft.com/office/drawing/2014/main" id="{00000000-0008-0000-0700-00006B010000}"/>
            </a:ext>
          </a:extLst>
        </xdr:cNvPr>
        <xdr:cNvSpPr txBox="1"/>
      </xdr:nvSpPr>
      <xdr:spPr>
        <a:xfrm>
          <a:off x="10528300" y="96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4876</xdr:rowOff>
    </xdr:from>
    <xdr:to>
      <xdr:col>50</xdr:col>
      <xdr:colOff>165100</xdr:colOff>
      <xdr:row>57</xdr:row>
      <xdr:rowOff>106476</xdr:rowOff>
    </xdr:to>
    <xdr:sp macro="" textlink="">
      <xdr:nvSpPr>
        <xdr:cNvPr id="364" name="楕円 363">
          <a:extLst>
            <a:ext uri="{FF2B5EF4-FFF2-40B4-BE49-F238E27FC236}">
              <a16:creationId xmlns="" xmlns:a16="http://schemas.microsoft.com/office/drawing/2014/main" id="{00000000-0008-0000-0700-00006C010000}"/>
            </a:ext>
          </a:extLst>
        </xdr:cNvPr>
        <xdr:cNvSpPr/>
      </xdr:nvSpPr>
      <xdr:spPr>
        <a:xfrm>
          <a:off x="9588500" y="97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123003</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9372111" y="95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73661</xdr:rowOff>
    </xdr:from>
    <xdr:to>
      <xdr:col>46</xdr:col>
      <xdr:colOff>38100</xdr:colOff>
      <xdr:row>58</xdr:row>
      <xdr:rowOff>3811</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8699500" y="984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166388</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8483111" y="99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47244</xdr:rowOff>
    </xdr:from>
    <xdr:to>
      <xdr:col>41</xdr:col>
      <xdr:colOff>101600</xdr:colOff>
      <xdr:row>57</xdr:row>
      <xdr:rowOff>148844</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7810500" y="981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165371</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594111" y="95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96284</xdr:rowOff>
    </xdr:from>
    <xdr:to>
      <xdr:col>36</xdr:col>
      <xdr:colOff>165100</xdr:colOff>
      <xdr:row>58</xdr:row>
      <xdr:rowOff>26434</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6921500" y="98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17561</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6705111" y="99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39643</xdr:rowOff>
    </xdr:from>
    <xdr:to>
      <xdr:col>55</xdr:col>
      <xdr:colOff>0</xdr:colOff>
      <xdr:row>79</xdr:row>
      <xdr:rowOff>40997</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flipV="1">
          <a:off x="9639300" y="13584193"/>
          <a:ext cx="8382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40997</xdr:rowOff>
    </xdr:from>
    <xdr:to>
      <xdr:col>50</xdr:col>
      <xdr:colOff>114300</xdr:colOff>
      <xdr:row>79</xdr:row>
      <xdr:rowOff>40997</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8750300" y="135855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40808</xdr:rowOff>
    </xdr:from>
    <xdr:to>
      <xdr:col>45</xdr:col>
      <xdr:colOff>177800</xdr:colOff>
      <xdr:row>79</xdr:row>
      <xdr:rowOff>40997</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7861300" y="13585358"/>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35950</xdr:rowOff>
    </xdr:from>
    <xdr:to>
      <xdr:col>41</xdr:col>
      <xdr:colOff>50800</xdr:colOff>
      <xdr:row>79</xdr:row>
      <xdr:rowOff>40808</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6972300" y="13580500"/>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160293</xdr:rowOff>
    </xdr:from>
    <xdr:to>
      <xdr:col>55</xdr:col>
      <xdr:colOff>50800</xdr:colOff>
      <xdr:row>79</xdr:row>
      <xdr:rowOff>90443</xdr:rowOff>
    </xdr:to>
    <xdr:sp macro="" textlink="">
      <xdr:nvSpPr>
        <xdr:cNvPr id="419" name="楕円 418">
          <a:extLst>
            <a:ext uri="{FF2B5EF4-FFF2-40B4-BE49-F238E27FC236}">
              <a16:creationId xmlns="" xmlns:a16="http://schemas.microsoft.com/office/drawing/2014/main" id="{00000000-0008-0000-0700-0000A3010000}"/>
            </a:ext>
          </a:extLst>
        </xdr:cNvPr>
        <xdr:cNvSpPr/>
      </xdr:nvSpPr>
      <xdr:spPr>
        <a:xfrm>
          <a:off x="10426700" y="135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75220</xdr:rowOff>
    </xdr:from>
    <xdr:ext cx="469744"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344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161647</xdr:rowOff>
    </xdr:from>
    <xdr:to>
      <xdr:col>50</xdr:col>
      <xdr:colOff>165100</xdr:colOff>
      <xdr:row>79</xdr:row>
      <xdr:rowOff>91797</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9588500" y="135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82924</xdr:rowOff>
    </xdr:from>
    <xdr:ext cx="378565"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450017" y="1362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161647</xdr:rowOff>
    </xdr:from>
    <xdr:to>
      <xdr:col>46</xdr:col>
      <xdr:colOff>38100</xdr:colOff>
      <xdr:row>79</xdr:row>
      <xdr:rowOff>91797</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8699500" y="135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82924</xdr:rowOff>
    </xdr:from>
    <xdr:ext cx="378565"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561017" y="13627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161458</xdr:rowOff>
    </xdr:from>
    <xdr:to>
      <xdr:col>41</xdr:col>
      <xdr:colOff>101600</xdr:colOff>
      <xdr:row>79</xdr:row>
      <xdr:rowOff>91608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7810500" y="135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82735</xdr:rowOff>
    </xdr:from>
    <xdr:ext cx="378565"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2017" y="13627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156600</xdr:rowOff>
    </xdr:from>
    <xdr:to>
      <xdr:col>36</xdr:col>
      <xdr:colOff>165100</xdr:colOff>
      <xdr:row>79</xdr:row>
      <xdr:rowOff>86750</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6921500" y="135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77877</xdr:rowOff>
    </xdr:from>
    <xdr:ext cx="469744"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37428" y="1362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153059</xdr:rowOff>
    </xdr:from>
    <xdr:to>
      <xdr:col>55</xdr:col>
      <xdr:colOff>0</xdr:colOff>
      <xdr:row>97</xdr:row>
      <xdr:rowOff>156699</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flipV="1">
          <a:off x="9639300" y="16440809"/>
          <a:ext cx="838200" cy="34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42120</xdr:rowOff>
    </xdr:from>
    <xdr:to>
      <xdr:col>50</xdr:col>
      <xdr:colOff>114300</xdr:colOff>
      <xdr:row>97</xdr:row>
      <xdr:rowOff>156699</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8750300" y="16329870"/>
          <a:ext cx="889000" cy="45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42120</xdr:rowOff>
    </xdr:from>
    <xdr:to>
      <xdr:col>45</xdr:col>
      <xdr:colOff>177800</xdr:colOff>
      <xdr:row>95</xdr:row>
      <xdr:rowOff>84572</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7861300" y="16329870"/>
          <a:ext cx="889000" cy="4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84572</xdr:rowOff>
    </xdr:from>
    <xdr:to>
      <xdr:col>41</xdr:col>
      <xdr:colOff>50800</xdr:colOff>
      <xdr:row>96</xdr:row>
      <xdr:rowOff>27256</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6972300" y="16372322"/>
          <a:ext cx="889000" cy="1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102259</xdr:rowOff>
    </xdr:from>
    <xdr:to>
      <xdr:col>55</xdr:col>
      <xdr:colOff>50800</xdr:colOff>
      <xdr:row>96</xdr:row>
      <xdr:rowOff>32409</xdr:rowOff>
    </xdr:to>
    <xdr:sp macro="" textlink="">
      <xdr:nvSpPr>
        <xdr:cNvPr id="474" name="楕円 473">
          <a:extLst>
            <a:ext uri="{FF2B5EF4-FFF2-40B4-BE49-F238E27FC236}">
              <a16:creationId xmlns="" xmlns:a16="http://schemas.microsoft.com/office/drawing/2014/main" id="{00000000-0008-0000-0700-0000DA010000}"/>
            </a:ext>
          </a:extLst>
        </xdr:cNvPr>
        <xdr:cNvSpPr/>
      </xdr:nvSpPr>
      <xdr:spPr>
        <a:xfrm>
          <a:off x="10426700" y="163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125136</xdr:rowOff>
    </xdr:from>
    <xdr:ext cx="599010" cy="259045"/>
    <xdr:sp macro="" textlink="">
      <xdr:nvSpPr>
        <xdr:cNvPr id="475" name="土木費該当値テキスト">
          <a:extLst>
            <a:ext uri="{FF2B5EF4-FFF2-40B4-BE49-F238E27FC236}">
              <a16:creationId xmlns="" xmlns:a16="http://schemas.microsoft.com/office/drawing/2014/main" id="{00000000-0008-0000-0700-0000DB010000}"/>
            </a:ext>
          </a:extLst>
        </xdr:cNvPr>
        <xdr:cNvSpPr txBox="1"/>
      </xdr:nvSpPr>
      <xdr:spPr>
        <a:xfrm>
          <a:off x="10528300" y="16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105899</xdr:rowOff>
    </xdr:from>
    <xdr:to>
      <xdr:col>50</xdr:col>
      <xdr:colOff>165100</xdr:colOff>
      <xdr:row>98</xdr:row>
      <xdr:rowOff>36049</xdr:rowOff>
    </xdr:to>
    <xdr:sp macro="" textlink="">
      <xdr:nvSpPr>
        <xdr:cNvPr id="476" name="楕円 475">
          <a:extLst>
            <a:ext uri="{FF2B5EF4-FFF2-40B4-BE49-F238E27FC236}">
              <a16:creationId xmlns="" xmlns:a16="http://schemas.microsoft.com/office/drawing/2014/main" id="{00000000-0008-0000-0700-0000DC010000}"/>
            </a:ext>
          </a:extLst>
        </xdr:cNvPr>
        <xdr:cNvSpPr/>
      </xdr:nvSpPr>
      <xdr:spPr>
        <a:xfrm>
          <a:off x="9588500" y="167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27176</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372111" y="168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162770</xdr:rowOff>
    </xdr:from>
    <xdr:to>
      <xdr:col>46</xdr:col>
      <xdr:colOff>38100</xdr:colOff>
      <xdr:row>95</xdr:row>
      <xdr:rowOff>92920</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8699500" y="162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109447</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8450795" y="1605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33772</xdr:rowOff>
    </xdr:from>
    <xdr:to>
      <xdr:col>41</xdr:col>
      <xdr:colOff>101600</xdr:colOff>
      <xdr:row>95</xdr:row>
      <xdr:rowOff>135372</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7810500" y="163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151899</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61795" y="160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147906</xdr:rowOff>
    </xdr:from>
    <xdr:to>
      <xdr:col>36</xdr:col>
      <xdr:colOff>165100</xdr:colOff>
      <xdr:row>96</xdr:row>
      <xdr:rowOff>78056</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6921500" y="164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94583</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2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49256</xdr:rowOff>
    </xdr:from>
    <xdr:to>
      <xdr:col>85</xdr:col>
      <xdr:colOff>127000</xdr:colOff>
      <xdr:row>39</xdr:row>
      <xdr:rowOff>51787</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5481300" y="6735806"/>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90453</xdr:rowOff>
    </xdr:from>
    <xdr:to>
      <xdr:col>81</xdr:col>
      <xdr:colOff>50800</xdr:colOff>
      <xdr:row>39</xdr:row>
      <xdr:rowOff>51787</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4592300" y="5919753"/>
          <a:ext cx="889000" cy="8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90453</xdr:rowOff>
    </xdr:from>
    <xdr:to>
      <xdr:col>76</xdr:col>
      <xdr:colOff>114300</xdr:colOff>
      <xdr:row>39</xdr:row>
      <xdr:rowOff>75594</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5919753"/>
          <a:ext cx="889000" cy="8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75594</xdr:rowOff>
    </xdr:from>
    <xdr:to>
      <xdr:col>71</xdr:col>
      <xdr:colOff>177800</xdr:colOff>
      <xdr:row>39</xdr:row>
      <xdr:rowOff>80362</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2814300" y="6762144"/>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169906</xdr:rowOff>
    </xdr:from>
    <xdr:to>
      <xdr:col>85</xdr:col>
      <xdr:colOff>177800</xdr:colOff>
      <xdr:row>39</xdr:row>
      <xdr:rowOff>100056</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6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84833</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65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987</xdr:rowOff>
    </xdr:from>
    <xdr:to>
      <xdr:col>81</xdr:col>
      <xdr:colOff>101600</xdr:colOff>
      <xdr:row>39</xdr:row>
      <xdr:rowOff>102587</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68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93714</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39653</xdr:rowOff>
    </xdr:from>
    <xdr:to>
      <xdr:col>76</xdr:col>
      <xdr:colOff>165100</xdr:colOff>
      <xdr:row>34</xdr:row>
      <xdr:rowOff>141253</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58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157780</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56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24794</xdr:rowOff>
    </xdr:from>
    <xdr:to>
      <xdr:col>72</xdr:col>
      <xdr:colOff>38100</xdr:colOff>
      <xdr:row>39</xdr:row>
      <xdr:rowOff>126394</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7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117521</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8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29562</xdr:rowOff>
    </xdr:from>
    <xdr:to>
      <xdr:col>67</xdr:col>
      <xdr:colOff>101600</xdr:colOff>
      <xdr:row>39</xdr:row>
      <xdr:rowOff>131162</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7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122289</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8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167395</xdr:rowOff>
    </xdr:from>
    <xdr:to>
      <xdr:col>85</xdr:col>
      <xdr:colOff>127000</xdr:colOff>
      <xdr:row>58</xdr:row>
      <xdr:rowOff>16572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5481300" y="9768595"/>
          <a:ext cx="838200" cy="1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94083</xdr:rowOff>
    </xdr:from>
    <xdr:to>
      <xdr:col>81</xdr:col>
      <xdr:colOff>50800</xdr:colOff>
      <xdr:row>58</xdr:row>
      <xdr:rowOff>16572</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4592300" y="9866733"/>
          <a:ext cx="889000" cy="9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94083</xdr:rowOff>
    </xdr:from>
    <xdr:to>
      <xdr:col>76</xdr:col>
      <xdr:colOff>114300</xdr:colOff>
      <xdr:row>57</xdr:row>
      <xdr:rowOff>169166</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3703300" y="9866733"/>
          <a:ext cx="8890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169166</xdr:rowOff>
    </xdr:from>
    <xdr:to>
      <xdr:col>71</xdr:col>
      <xdr:colOff>177800</xdr:colOff>
      <xdr:row>58</xdr:row>
      <xdr:rowOff>54687</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2814300" y="9941816"/>
          <a:ext cx="889000" cy="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116595</xdr:rowOff>
    </xdr:from>
    <xdr:to>
      <xdr:col>85</xdr:col>
      <xdr:colOff>177800</xdr:colOff>
      <xdr:row>57</xdr:row>
      <xdr:rowOff>46745</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6268700" y="97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139472</xdr:rowOff>
    </xdr:from>
    <xdr:ext cx="599010" cy="259045"/>
    <xdr:sp macro="" textlink="">
      <xdr:nvSpPr>
        <xdr:cNvPr id="592" name="教育費該当値テキスト">
          <a:extLst>
            <a:ext uri="{FF2B5EF4-FFF2-40B4-BE49-F238E27FC236}">
              <a16:creationId xmlns="" xmlns:a16="http://schemas.microsoft.com/office/drawing/2014/main" id="{00000000-0008-0000-0700-000050020000}"/>
            </a:ext>
          </a:extLst>
        </xdr:cNvPr>
        <xdr:cNvSpPr txBox="1"/>
      </xdr:nvSpPr>
      <xdr:spPr>
        <a:xfrm>
          <a:off x="16370300" y="956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137222</xdr:rowOff>
    </xdr:from>
    <xdr:to>
      <xdr:col>81</xdr:col>
      <xdr:colOff>101600</xdr:colOff>
      <xdr:row>58</xdr:row>
      <xdr:rowOff>67372</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5430500" y="99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58499</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5214111" y="1000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43283</xdr:rowOff>
    </xdr:from>
    <xdr:to>
      <xdr:col>76</xdr:col>
      <xdr:colOff>165100</xdr:colOff>
      <xdr:row>57</xdr:row>
      <xdr:rowOff>144883</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4541500" y="981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136010</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4325111" y="990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118366</xdr:rowOff>
    </xdr:from>
    <xdr:to>
      <xdr:col>72</xdr:col>
      <xdr:colOff>38100</xdr:colOff>
      <xdr:row>58</xdr:row>
      <xdr:rowOff>48516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3652500" y="98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39643</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436111" y="998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3887</xdr:rowOff>
    </xdr:from>
    <xdr:to>
      <xdr:col>67</xdr:col>
      <xdr:colOff>101600</xdr:colOff>
      <xdr:row>58</xdr:row>
      <xdr:rowOff>105487</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2763500" y="9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96614</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2547111" y="100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22439</xdr:rowOff>
    </xdr:from>
    <xdr:to>
      <xdr:col>85</xdr:col>
      <xdr:colOff>127000</xdr:colOff>
      <xdr:row>79</xdr:row>
      <xdr:rowOff>92292</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flipV="1">
          <a:off x="15481300" y="13566989"/>
          <a:ext cx="8382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90605</xdr:rowOff>
    </xdr:from>
    <xdr:to>
      <xdr:col>81</xdr:col>
      <xdr:colOff>50800</xdr:colOff>
      <xdr:row>79</xdr:row>
      <xdr:rowOff>92292</xdr:rowOff>
    </xdr:to>
    <xdr:cxnSp macro="">
      <xdr:nvCxnSpPr>
        <xdr:cNvPr id="634" name="直線コネクタ 633">
          <a:extLst>
            <a:ext uri="{FF2B5EF4-FFF2-40B4-BE49-F238E27FC236}">
              <a16:creationId xmlns="" xmlns:a16="http://schemas.microsoft.com/office/drawing/2014/main" id="{00000000-0008-0000-0700-00007A020000}"/>
            </a:ext>
          </a:extLst>
        </xdr:cNvPr>
        <xdr:cNvCxnSpPr/>
      </xdr:nvCxnSpPr>
      <xdr:spPr>
        <a:xfrm>
          <a:off x="14592300" y="13635155"/>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58558</xdr:rowOff>
    </xdr:from>
    <xdr:to>
      <xdr:col>76</xdr:col>
      <xdr:colOff>114300</xdr:colOff>
      <xdr:row>79</xdr:row>
      <xdr:rowOff>90605</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3703300" y="13603108"/>
          <a:ext cx="889000" cy="3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58558</xdr:rowOff>
    </xdr:from>
    <xdr:to>
      <xdr:col>71</xdr:col>
      <xdr:colOff>177800</xdr:colOff>
      <xdr:row>79</xdr:row>
      <xdr:rowOff>95929</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2814300" y="13603108"/>
          <a:ext cx="889000" cy="3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143089</xdr:rowOff>
    </xdr:from>
    <xdr:to>
      <xdr:col>85</xdr:col>
      <xdr:colOff>177800</xdr:colOff>
      <xdr:row>79</xdr:row>
      <xdr:rowOff>73239</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6268700" y="135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71180</xdr:rowOff>
    </xdr:from>
    <xdr:ext cx="469744" cy="259045"/>
    <xdr:sp macro="" textlink="">
      <xdr:nvSpPr>
        <xdr:cNvPr id="651" name="災害復旧費該当値テキスト">
          <a:extLst>
            <a:ext uri="{FF2B5EF4-FFF2-40B4-BE49-F238E27FC236}">
              <a16:creationId xmlns="" xmlns:a16="http://schemas.microsoft.com/office/drawing/2014/main" id="{00000000-0008-0000-0700-00008B020000}"/>
            </a:ext>
          </a:extLst>
        </xdr:cNvPr>
        <xdr:cNvSpPr txBox="1"/>
      </xdr:nvSpPr>
      <xdr:spPr>
        <a:xfrm>
          <a:off x="16370300" y="1344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41492</xdr:rowOff>
    </xdr:from>
    <xdr:to>
      <xdr:col>81</xdr:col>
      <xdr:colOff>101600</xdr:colOff>
      <xdr:row>79</xdr:row>
      <xdr:rowOff>143092</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5430500" y="135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134219</xdr:rowOff>
    </xdr:from>
    <xdr:ext cx="378565"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5292017" y="136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39805</xdr:rowOff>
    </xdr:from>
    <xdr:to>
      <xdr:col>76</xdr:col>
      <xdr:colOff>165100</xdr:colOff>
      <xdr:row>79</xdr:row>
      <xdr:rowOff>141405</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4541500" y="135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132532</xdr:rowOff>
    </xdr:from>
    <xdr:ext cx="378565"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4403017" y="13677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7758</xdr:rowOff>
    </xdr:from>
    <xdr:to>
      <xdr:col>72</xdr:col>
      <xdr:colOff>38100</xdr:colOff>
      <xdr:row>79</xdr:row>
      <xdr:rowOff>109358</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3652500" y="1355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100485</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468428" y="136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45129</xdr:rowOff>
    </xdr:from>
    <xdr:to>
      <xdr:col>67</xdr:col>
      <xdr:colOff>101600</xdr:colOff>
      <xdr:row>79</xdr:row>
      <xdr:rowOff>146729</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2763500" y="135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137856</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2625017" y="1368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91725</xdr:rowOff>
    </xdr:from>
    <xdr:to>
      <xdr:col>85</xdr:col>
      <xdr:colOff>127000</xdr:colOff>
      <xdr:row>90</xdr:row>
      <xdr:rowOff>164655</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5481300" y="15522225"/>
          <a:ext cx="838200" cy="7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164655</xdr:rowOff>
    </xdr:from>
    <xdr:to>
      <xdr:col>81</xdr:col>
      <xdr:colOff>50800</xdr:colOff>
      <xdr:row>92</xdr:row>
      <xdr:rowOff>130327</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4592300" y="15595155"/>
          <a:ext cx="889000" cy="30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130327</xdr:rowOff>
    </xdr:from>
    <xdr:to>
      <xdr:col>76</xdr:col>
      <xdr:colOff>114300</xdr:colOff>
      <xdr:row>93</xdr:row>
      <xdr:rowOff>58711</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3703300" y="15903727"/>
          <a:ext cx="889000" cy="9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110778</xdr:rowOff>
    </xdr:from>
    <xdr:to>
      <xdr:col>71</xdr:col>
      <xdr:colOff>177800</xdr:colOff>
      <xdr:row>93</xdr:row>
      <xdr:rowOff>58711</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2814300" y="15884178"/>
          <a:ext cx="889000" cy="1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40925</xdr:rowOff>
    </xdr:from>
    <xdr:to>
      <xdr:col>85</xdr:col>
      <xdr:colOff>177800</xdr:colOff>
      <xdr:row>90</xdr:row>
      <xdr:rowOff>142525</xdr:rowOff>
    </xdr:to>
    <xdr:sp macro="" textlink="">
      <xdr:nvSpPr>
        <xdr:cNvPr id="707" name="楕円 706">
          <a:extLst>
            <a:ext uri="{FF2B5EF4-FFF2-40B4-BE49-F238E27FC236}">
              <a16:creationId xmlns="" xmlns:a16="http://schemas.microsoft.com/office/drawing/2014/main" id="{00000000-0008-0000-0700-0000C3020000}"/>
            </a:ext>
          </a:extLst>
        </xdr:cNvPr>
        <xdr:cNvSpPr/>
      </xdr:nvSpPr>
      <xdr:spPr>
        <a:xfrm>
          <a:off x="16268700" y="154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165402</xdr:rowOff>
    </xdr:from>
    <xdr:ext cx="599010" cy="259045"/>
    <xdr:sp macro="" textlink="">
      <xdr:nvSpPr>
        <xdr:cNvPr id="708" name="公債費該当値テキスト">
          <a:extLst>
            <a:ext uri="{FF2B5EF4-FFF2-40B4-BE49-F238E27FC236}">
              <a16:creationId xmlns="" xmlns:a16="http://schemas.microsoft.com/office/drawing/2014/main" id="{00000000-0008-0000-0700-0000C4020000}"/>
            </a:ext>
          </a:extLst>
        </xdr:cNvPr>
        <xdr:cNvSpPr txBox="1"/>
      </xdr:nvSpPr>
      <xdr:spPr>
        <a:xfrm>
          <a:off x="16370300" y="1542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113855</xdr:rowOff>
    </xdr:from>
    <xdr:to>
      <xdr:col>81</xdr:col>
      <xdr:colOff>101600</xdr:colOff>
      <xdr:row>91</xdr:row>
      <xdr:rowOff>44005</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5430500" y="155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60532</xdr:rowOff>
    </xdr:from>
    <xdr:ext cx="599010"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5181795" y="1531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79527</xdr:rowOff>
    </xdr:from>
    <xdr:to>
      <xdr:col>76</xdr:col>
      <xdr:colOff>165100</xdr:colOff>
      <xdr:row>93</xdr:row>
      <xdr:rowOff>9677</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4541500" y="158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26204</xdr:rowOff>
    </xdr:from>
    <xdr:ext cx="59901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4292795" y="1562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7911</xdr:rowOff>
    </xdr:from>
    <xdr:to>
      <xdr:col>72</xdr:col>
      <xdr:colOff>38100</xdr:colOff>
      <xdr:row>93</xdr:row>
      <xdr:rowOff>109511</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3652500" y="159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126038</xdr:rowOff>
    </xdr:from>
    <xdr:ext cx="59901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403795" y="1572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59978</xdr:rowOff>
    </xdr:from>
    <xdr:to>
      <xdr:col>67</xdr:col>
      <xdr:colOff>101600</xdr:colOff>
      <xdr:row>92</xdr:row>
      <xdr:rowOff>161578</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2763500" y="158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6655</xdr:rowOff>
    </xdr:from>
    <xdr:ext cx="59901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2514795" y="156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おいては、近年、大型の整備事業が集中し、地方債現在高や元利償還金が膨らんでおり、類似団体の約４倍になっている。平成２８年度より、大任町し尿処理・じん芥処理・埋立処分施設建設事業が開始されたことに伴い、公債費は上昇することが予想されるが、繰上償還を行うなど、公債費率の抑制に努める。民生費では類似団体と比較して、</a:t>
          </a:r>
          <a:r>
            <a:rPr kumimoji="1" lang="ja-JP" altLang="en-US" sz="1100">
              <a:solidFill>
                <a:schemeClr val="dk1"/>
              </a:solidFill>
              <a:effectLst/>
              <a:latin typeface="+mn-lt"/>
              <a:ea typeface="+mn-ea"/>
              <a:cs typeface="+mn-cs"/>
            </a:rPr>
            <a:t>１３３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１４９</a:t>
          </a:r>
          <a:r>
            <a:rPr kumimoji="1" lang="ja-JP" altLang="ja-JP" sz="1100">
              <a:solidFill>
                <a:schemeClr val="dk1"/>
              </a:solidFill>
              <a:effectLst/>
              <a:latin typeface="+mn-lt"/>
              <a:ea typeface="+mn-ea"/>
              <a:cs typeface="+mn-cs"/>
            </a:rPr>
            <a:t>円上回っている。主な要因としては、町内に幼稚園が無いため、子どもを保育園に預ける傾向にあり、児童福祉費の保育所措置費が高いことが挙げられる。また、高齢化率が３０％を越えている現状から、老人福祉費が高いことが挙げられる。今後も継続して、介護予防事業等を積極的に行う。</a:t>
          </a:r>
          <a:endParaRPr lang="ja-JP" altLang="ja-JP" sz="1400">
            <a:effectLst/>
          </a:endParaRPr>
        </a:p>
        <a:p>
          <a:r>
            <a:rPr kumimoji="1" lang="ja-JP" altLang="ja-JP" sz="1100">
              <a:solidFill>
                <a:schemeClr val="dk1"/>
              </a:solidFill>
              <a:effectLst/>
              <a:latin typeface="+mn-lt"/>
              <a:ea typeface="+mn-ea"/>
              <a:cs typeface="+mn-cs"/>
            </a:rPr>
            <a:t>　衛生費では、類似団体と比較して、約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０倍上回っている。主な要因は平成２８年度より大任町し尿処理・じん芥処理・埋立処分施設建設事業が開始されたためである。</a:t>
          </a:r>
          <a:endParaRPr lang="ja-JP" altLang="ja-JP" sz="1400">
            <a:effectLst/>
          </a:endParaRPr>
        </a:p>
        <a:p>
          <a:r>
            <a:rPr kumimoji="1" lang="ja-JP" altLang="ja-JP" sz="1100">
              <a:solidFill>
                <a:schemeClr val="dk1"/>
              </a:solidFill>
              <a:effectLst/>
              <a:latin typeface="+mn-lt"/>
              <a:ea typeface="+mn-ea"/>
              <a:cs typeface="+mn-cs"/>
            </a:rPr>
            <a:t>　その他の経費については、類似団体に近い水準となっているため、今後も現状維持に努める。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年度標準財政規模</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０４０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８８６</a:t>
          </a:r>
          <a:r>
            <a:rPr kumimoji="1" lang="ja-JP" altLang="ja-JP" sz="1100">
              <a:solidFill>
                <a:schemeClr val="dk1"/>
              </a:solidFill>
              <a:effectLst/>
              <a:latin typeface="+mn-lt"/>
              <a:ea typeface="+mn-ea"/>
              <a:cs typeface="+mn-cs"/>
            </a:rPr>
            <a:t>千円に対し、財政調整基金残高は前年度に比べ、</a:t>
          </a:r>
          <a:r>
            <a:rPr kumimoji="1" lang="ja-JP" altLang="en-US" sz="1100">
              <a:solidFill>
                <a:schemeClr val="dk1"/>
              </a:solidFill>
              <a:effectLst/>
              <a:latin typeface="+mn-lt"/>
              <a:ea typeface="+mn-ea"/>
              <a:cs typeface="+mn-cs"/>
            </a:rPr>
            <a:t>２１７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０６５</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９８８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３６５</a:t>
          </a:r>
          <a:r>
            <a:rPr kumimoji="1" lang="ja-JP" altLang="ja-JP" sz="1100">
              <a:solidFill>
                <a:schemeClr val="dk1"/>
              </a:solidFill>
              <a:effectLst/>
              <a:latin typeface="+mn-lt"/>
              <a:ea typeface="+mn-ea"/>
              <a:cs typeface="+mn-cs"/>
            </a:rPr>
            <a:t>千円で</a:t>
          </a:r>
          <a:r>
            <a:rPr kumimoji="1" lang="ja-JP" altLang="en-US" sz="1100">
              <a:solidFill>
                <a:schemeClr val="dk1"/>
              </a:solidFill>
              <a:effectLst/>
              <a:latin typeface="+mn-lt"/>
              <a:ea typeface="+mn-ea"/>
              <a:cs typeface="+mn-cs"/>
            </a:rPr>
            <a:t>６５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３９</a:t>
          </a:r>
          <a:r>
            <a:rPr kumimoji="1" lang="ja-JP" altLang="ja-JP" sz="1100">
              <a:solidFill>
                <a:schemeClr val="dk1"/>
              </a:solidFill>
              <a:effectLst/>
              <a:latin typeface="+mn-lt"/>
              <a:ea typeface="+mn-ea"/>
              <a:cs typeface="+mn-cs"/>
            </a:rPr>
            <a:t>％となった。実質収支額については、</a:t>
          </a:r>
          <a:r>
            <a:rPr kumimoji="1" lang="ja-JP" altLang="en-US" sz="1100">
              <a:solidFill>
                <a:schemeClr val="dk1"/>
              </a:solidFill>
              <a:effectLst/>
              <a:latin typeface="+mn-lt"/>
              <a:ea typeface="+mn-ea"/>
              <a:cs typeface="+mn-cs"/>
            </a:rPr>
            <a:t>４７０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７７９</a:t>
          </a:r>
          <a:r>
            <a:rPr kumimoji="1" lang="ja-JP" altLang="ja-JP" sz="1100">
              <a:solidFill>
                <a:schemeClr val="dk1"/>
              </a:solidFill>
              <a:effectLst/>
              <a:latin typeface="+mn-lt"/>
              <a:ea typeface="+mn-ea"/>
              <a:cs typeface="+mn-cs"/>
            </a:rPr>
            <a:t>千円となり、前年に比べ大幅な</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財政調整基金に関しては、歳計余剰金処分を取崩額が上回らないよう努力するとともに、不要不急な一般財源の支出を徹底的に抑制していく。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民健康保険事業については、平成２９年度から改善が見られるものの、依然として低い財政規模が続いており、財政状況が厳しい状況にある。主な要因としては、高齢化と特定疾病などで医療費が増加する中、長引く不況や会社倒産等により、保険税に徴収額が低迷していることが挙げられる。今後も継続して、重複多受診者の保健指導を行い、医療費の増加を抑えるとともに、保険税の見直しを行い、徴収担当とも連携して徴収率向上に努める。</a:t>
          </a:r>
          <a:endParaRPr lang="ja-JP" altLang="ja-JP" sz="1400">
            <a:effectLst/>
          </a:endParaRPr>
        </a:p>
        <a:p>
          <a:r>
            <a:rPr kumimoji="1" lang="ja-JP" altLang="ja-JP" sz="1100">
              <a:solidFill>
                <a:schemeClr val="dk1"/>
              </a:solidFill>
              <a:effectLst/>
              <a:latin typeface="+mn-lt"/>
              <a:ea typeface="+mn-ea"/>
              <a:cs typeface="+mn-cs"/>
            </a:rPr>
            <a:t>　一般会計においても、町税や住宅家賃など自主財源の確保に努め、歳出経費の削減はもとより、基金積み立てなどを行い、今後も現在の水準維持を図る。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平成２８年度より大任町し尿処理・じん芥処理・埋立処分施設建設事業が開始されたことに伴い、公債費は上昇すると思われるが、令和６年度をピークに減少していくと予想される。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満期一括償還をしていないため、該当なし。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一般会計に係る地方債の現在高は、大型の整備事業が集中し、公営住宅建設事業債、過疎対策事業債の増に伴い増加しているが</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将来負担比率の分子は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地方債の元利償還がピークとなる令和６年度以降は現在高を減らしていく方向で努力していきたい。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ja-JP" altLang="en-US" sz="1100">
              <a:solidFill>
                <a:schemeClr val="dk1"/>
              </a:solidFill>
              <a:effectLst/>
              <a:latin typeface="+mn-lt"/>
              <a:ea typeface="+mn-ea"/>
              <a:cs typeface="+mn-cs"/>
            </a:rPr>
            <a:t>４５</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億円で、前年度から</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している。これは財政調整基金で</a:t>
          </a:r>
          <a:r>
            <a:rPr kumimoji="1" lang="ja-JP" altLang="en-US"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が増加したことが主な要因である。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人口の減少による税収減やまちづくり推進等のために引き続き、積み立てを行う予定である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・地域振興基金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まちづくりの推進</a:t>
          </a:r>
          <a:endParaRPr lang="ja-JP" altLang="ja-JP" sz="1400">
            <a:effectLst/>
          </a:endParaRPr>
        </a:p>
        <a:p>
          <a:r>
            <a:rPr kumimoji="1" lang="ja-JP" altLang="ja-JP" sz="1100">
              <a:solidFill>
                <a:schemeClr val="dk1"/>
              </a:solidFill>
              <a:effectLst/>
              <a:latin typeface="+mn-lt"/>
              <a:ea typeface="+mn-ea"/>
              <a:cs typeface="+mn-cs"/>
            </a:rPr>
            <a:t>　・特定農業施設管理基金：特定農業施設の維持管理</a:t>
          </a:r>
          <a:endParaRPr lang="ja-JP" altLang="ja-JP" sz="1400">
            <a:effectLst/>
          </a:endParaRPr>
        </a:p>
        <a:p>
          <a:r>
            <a:rPr kumimoji="1" lang="ja-JP" altLang="ja-JP" sz="1100">
              <a:solidFill>
                <a:schemeClr val="dk1"/>
              </a:solidFill>
              <a:effectLst/>
              <a:latin typeface="+mn-lt"/>
              <a:ea typeface="+mn-ea"/>
              <a:cs typeface="+mn-cs"/>
            </a:rPr>
            <a:t>　・過疎対策事業基金：過疎地域自立促進特別事業の推進</a:t>
          </a:r>
          <a:endParaRPr lang="ja-JP" altLang="ja-JP" sz="1400">
            <a:effectLst/>
          </a:endParaRPr>
        </a:p>
        <a:p>
          <a:r>
            <a:rPr kumimoji="1" lang="ja-JP" altLang="ja-JP" sz="1100">
              <a:solidFill>
                <a:schemeClr val="dk1"/>
              </a:solidFill>
              <a:effectLst/>
              <a:latin typeface="+mn-lt"/>
              <a:ea typeface="+mn-ea"/>
              <a:cs typeface="+mn-cs"/>
            </a:rPr>
            <a:t>　・ふるさと創生事業基金：自ら考え、自ら実践する地域づくりの推進</a:t>
          </a:r>
          <a:endParaRPr lang="ja-JP" altLang="ja-JP" sz="1400">
            <a:effectLst/>
          </a:endParaRPr>
        </a:p>
        <a:p>
          <a:r>
            <a:rPr kumimoji="1" lang="ja-JP" altLang="ja-JP" sz="1100">
              <a:solidFill>
                <a:schemeClr val="dk1"/>
              </a:solidFill>
              <a:effectLst/>
              <a:latin typeface="+mn-lt"/>
              <a:ea typeface="+mn-ea"/>
              <a:cs typeface="+mn-cs"/>
            </a:rPr>
            <a:t>　・中山間ふるさと水と土保全基金：中山間地域における土地改良施設の機能を適正に発揮させるための集落共同活動の強化に対する事業の推進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・地域振興基金：ふるさと納税等を積立てたことによる増加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それぞれの使途に沿って、積立及び取崩しを行う予定である。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年度末の基金残高は、約</a:t>
          </a:r>
          <a:r>
            <a:rPr kumimoji="1" lang="ja-JP" altLang="en-US" sz="1100">
              <a:solidFill>
                <a:schemeClr val="dk1"/>
              </a:solidFill>
              <a:effectLst/>
              <a:latin typeface="+mn-lt"/>
              <a:ea typeface="+mn-ea"/>
              <a:cs typeface="+mn-cs"/>
            </a:rPr>
            <a:t>１９</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億円となっており、前年度から</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額事業における財源として基金の取崩しをし</a:t>
          </a:r>
          <a:r>
            <a:rPr kumimoji="1" lang="ja-JP" altLang="ja-JP" sz="1100">
              <a:solidFill>
                <a:schemeClr val="dk1"/>
              </a:solidFill>
              <a:effectLst/>
              <a:latin typeface="+mn-lt"/>
              <a:ea typeface="+mn-ea"/>
              <a:cs typeface="+mn-cs"/>
            </a:rPr>
            <a:t>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人口の減少による税収減やまちづくり推進等のために引き続き、積み立てを行う予定である。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利子の積立による増である。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経済事情変動等により財源が不足した場合等において、財源を充てる予定である。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20147630</v>
      </c>
      <c r="BO4" s="371"/>
      <c r="BP4" s="371"/>
      <c r="BQ4" s="371"/>
      <c r="BR4" s="371"/>
      <c r="BS4" s="371"/>
      <c r="BT4" s="371"/>
      <c r="BU4" s="372"/>
      <c r="BV4" s="370">
        <v>11321029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22.7</v>
      </c>
      <c r="CU4" s="377"/>
      <c r="CV4" s="377"/>
      <c r="CW4" s="377"/>
      <c r="CX4" s="377"/>
      <c r="CY4" s="377"/>
      <c r="CZ4" s="377"/>
      <c r="DA4" s="378"/>
      <c r="DB4" s="376">
        <v>7.1</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19441668</v>
      </c>
      <c r="BO5" s="408"/>
      <c r="BP5" s="408"/>
      <c r="BQ5" s="408"/>
      <c r="BR5" s="408"/>
      <c r="BS5" s="408"/>
      <c r="BT5" s="408"/>
      <c r="BU5" s="409"/>
      <c r="BV5" s="407">
        <v>11060892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89.1</v>
      </c>
      <c r="CU5" s="405"/>
      <c r="CV5" s="405"/>
      <c r="CW5" s="405"/>
      <c r="CX5" s="405"/>
      <c r="CY5" s="405"/>
      <c r="CZ5" s="405"/>
      <c r="DA5" s="406"/>
      <c r="DB5" s="404">
        <v>86.6</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705962</v>
      </c>
      <c r="BO6" s="408"/>
      <c r="BP6" s="408"/>
      <c r="BQ6" s="408"/>
      <c r="BR6" s="408"/>
      <c r="BS6" s="408"/>
      <c r="BT6" s="408"/>
      <c r="BU6" s="409"/>
      <c r="BV6" s="407">
        <v>260137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89.4</v>
      </c>
      <c r="CU6" s="445"/>
      <c r="CV6" s="445"/>
      <c r="CW6" s="445"/>
      <c r="CX6" s="445"/>
      <c r="CY6" s="445"/>
      <c r="CZ6" s="445"/>
      <c r="DA6" s="446"/>
      <c r="DB6" s="444">
        <v>87.4</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15452</v>
      </c>
      <c r="BO7" s="408"/>
      <c r="BP7" s="408"/>
      <c r="BQ7" s="408"/>
      <c r="BR7" s="408"/>
      <c r="BS7" s="408"/>
      <c r="BT7" s="408"/>
      <c r="BU7" s="409"/>
      <c r="BV7" s="407">
        <v>40406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3040886</v>
      </c>
      <c r="CU7" s="408"/>
      <c r="CV7" s="408"/>
      <c r="CW7" s="408"/>
      <c r="CX7" s="408"/>
      <c r="CY7" s="408"/>
      <c r="CZ7" s="408"/>
      <c r="DA7" s="409"/>
      <c r="DB7" s="407">
        <v>3077013</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690510</v>
      </c>
      <c r="BO8" s="408"/>
      <c r="BP8" s="408"/>
      <c r="BQ8" s="408"/>
      <c r="BR8" s="408"/>
      <c r="BS8" s="408"/>
      <c r="BT8" s="408"/>
      <c r="BU8" s="409"/>
      <c r="BV8" s="407">
        <v>219731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0.17</v>
      </c>
      <c r="CU8" s="448"/>
      <c r="CV8" s="448"/>
      <c r="CW8" s="448"/>
      <c r="CX8" s="448"/>
      <c r="CY8" s="448"/>
      <c r="CZ8" s="448"/>
      <c r="DA8" s="449"/>
      <c r="DB8" s="447">
        <v>0.18</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5008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470779</v>
      </c>
      <c r="BO9" s="408"/>
      <c r="BP9" s="408"/>
      <c r="BQ9" s="408"/>
      <c r="BR9" s="408"/>
      <c r="BS9" s="408"/>
      <c r="BT9" s="408"/>
      <c r="BU9" s="409"/>
      <c r="BV9" s="407">
        <v>-367789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38.299999999999997</v>
      </c>
      <c r="CU9" s="405"/>
      <c r="CV9" s="405"/>
      <c r="CW9" s="405"/>
      <c r="CX9" s="405"/>
      <c r="CY9" s="405"/>
      <c r="CZ9" s="405"/>
      <c r="DA9" s="406"/>
      <c r="DB9" s="404">
        <v>42.1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5176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87607</v>
      </c>
      <c r="BO10" s="408"/>
      <c r="BP10" s="408"/>
      <c r="BQ10" s="408"/>
      <c r="BR10" s="408"/>
      <c r="BS10" s="408"/>
      <c r="BT10" s="408"/>
      <c r="BU10" s="409"/>
      <c r="BV10" s="407">
        <v>242196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396074</v>
      </c>
      <c r="BO11" s="408"/>
      <c r="BP11" s="408"/>
      <c r="BQ11" s="408"/>
      <c r="BR11" s="408"/>
      <c r="BS11" s="408"/>
      <c r="BT11" s="408"/>
      <c r="BU11" s="409"/>
      <c r="BV11" s="407">
        <v>491982</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5062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364672</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5035</v>
      </c>
      <c r="S13" s="492"/>
      <c r="T13" s="492"/>
      <c r="U13" s="492"/>
      <c r="V13" s="493"/>
      <c r="W13" s="423" t="s">
        <v>131</v>
      </c>
      <c r="X13" s="424"/>
      <c r="Y13" s="424"/>
      <c r="Z13" s="424"/>
      <c r="AA13" s="424"/>
      <c r="AB13" s="414"/>
      <c r="AC13" s="458">
        <v>55</v>
      </c>
      <c r="AD13" s="459"/>
      <c r="AE13" s="459"/>
      <c r="AF13" s="459"/>
      <c r="AG13" s="501"/>
      <c r="AH13" s="458">
        <v>56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589788</v>
      </c>
      <c r="BO13" s="408"/>
      <c r="BP13" s="408"/>
      <c r="BQ13" s="408"/>
      <c r="BR13" s="408"/>
      <c r="BS13" s="408"/>
      <c r="BT13" s="408"/>
      <c r="BU13" s="409"/>
      <c r="BV13" s="407">
        <v>366389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9.5</v>
      </c>
      <c r="CU13" s="405"/>
      <c r="CV13" s="405"/>
      <c r="CW13" s="405"/>
      <c r="CX13" s="405"/>
      <c r="CY13" s="405"/>
      <c r="CZ13" s="405"/>
      <c r="DA13" s="406"/>
      <c r="DB13" s="404">
        <v>11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5147</v>
      </c>
      <c r="S14" s="492"/>
      <c r="T14" s="492"/>
      <c r="U14" s="492"/>
      <c r="V14" s="493"/>
      <c r="W14" s="397"/>
      <c r="X14" s="398"/>
      <c r="Y14" s="398"/>
      <c r="Z14" s="398"/>
      <c r="AA14" s="398"/>
      <c r="AB14" s="387"/>
      <c r="AC14" s="494">
        <v>2.8</v>
      </c>
      <c r="AD14" s="495"/>
      <c r="AE14" s="495"/>
      <c r="AF14" s="495"/>
      <c r="AG14" s="496"/>
      <c r="AH14" s="494">
        <v>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33.799999999999997</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5127</v>
      </c>
      <c r="S15" s="492"/>
      <c r="T15" s="492"/>
      <c r="U15" s="492"/>
      <c r="V15" s="493"/>
      <c r="W15" s="423" t="s">
        <v>137</v>
      </c>
      <c r="X15" s="424"/>
      <c r="Y15" s="424"/>
      <c r="Z15" s="424"/>
      <c r="AA15" s="424"/>
      <c r="AB15" s="414"/>
      <c r="AC15" s="458">
        <v>491</v>
      </c>
      <c r="AD15" s="459"/>
      <c r="AE15" s="459"/>
      <c r="AF15" s="459"/>
      <c r="AG15" s="501"/>
      <c r="AH15" s="458">
        <v>486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488195</v>
      </c>
      <c r="BO15" s="371"/>
      <c r="BP15" s="371"/>
      <c r="BQ15" s="371"/>
      <c r="BR15" s="371"/>
      <c r="BS15" s="371"/>
      <c r="BT15" s="371"/>
      <c r="BU15" s="372"/>
      <c r="BV15" s="370">
        <v>478828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24.8</v>
      </c>
      <c r="AD16" s="495"/>
      <c r="AE16" s="495"/>
      <c r="AF16" s="495"/>
      <c r="AG16" s="496"/>
      <c r="AH16" s="494">
        <v>25.9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2915714</v>
      </c>
      <c r="BO16" s="408"/>
      <c r="BP16" s="408"/>
      <c r="BQ16" s="408"/>
      <c r="BR16" s="408"/>
      <c r="BS16" s="408"/>
      <c r="BT16" s="408"/>
      <c r="BU16" s="409"/>
      <c r="BV16" s="407">
        <v>2934065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1432</v>
      </c>
      <c r="AD17" s="459"/>
      <c r="AE17" s="459"/>
      <c r="AF17" s="459"/>
      <c r="AG17" s="501"/>
      <c r="AH17" s="458">
        <v>1335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602906</v>
      </c>
      <c r="BO17" s="408"/>
      <c r="BP17" s="408"/>
      <c r="BQ17" s="408"/>
      <c r="BR17" s="408"/>
      <c r="BS17" s="408"/>
      <c r="BT17" s="408"/>
      <c r="BU17" s="409"/>
      <c r="BV17" s="407">
        <v>594263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14.26</v>
      </c>
      <c r="M18" s="531"/>
      <c r="N18" s="531"/>
      <c r="O18" s="531"/>
      <c r="P18" s="531"/>
      <c r="Q18" s="531"/>
      <c r="R18" s="532"/>
      <c r="S18" s="532"/>
      <c r="T18" s="532"/>
      <c r="U18" s="532"/>
      <c r="V18" s="533"/>
      <c r="W18" s="425"/>
      <c r="X18" s="426"/>
      <c r="Y18" s="426"/>
      <c r="Z18" s="426"/>
      <c r="AA18" s="426"/>
      <c r="AB18" s="417"/>
      <c r="AC18" s="534">
        <v>72.400000000000006</v>
      </c>
      <c r="AD18" s="535"/>
      <c r="AE18" s="535"/>
      <c r="AF18" s="535"/>
      <c r="AG18" s="536"/>
      <c r="AH18" s="534">
        <v>71.099999999999994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2745615</v>
      </c>
      <c r="BO18" s="408"/>
      <c r="BP18" s="408"/>
      <c r="BQ18" s="408"/>
      <c r="BR18" s="408"/>
      <c r="BS18" s="408"/>
      <c r="BT18" s="408"/>
      <c r="BU18" s="409"/>
      <c r="BV18" s="407">
        <v>2694270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351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4280385</v>
      </c>
      <c r="BO19" s="408"/>
      <c r="BP19" s="408"/>
      <c r="BQ19" s="408"/>
      <c r="BR19" s="408"/>
      <c r="BS19" s="408"/>
      <c r="BT19" s="408"/>
      <c r="BU19" s="409"/>
      <c r="BV19" s="407">
        <v>3984712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2040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30951104</v>
      </c>
      <c r="BO22" s="371"/>
      <c r="BP22" s="371"/>
      <c r="BQ22" s="371"/>
      <c r="BR22" s="371"/>
      <c r="BS22" s="371"/>
      <c r="BT22" s="371"/>
      <c r="BU22" s="372"/>
      <c r="BV22" s="370">
        <v>23145496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30042338</v>
      </c>
      <c r="BO23" s="408"/>
      <c r="BP23" s="408"/>
      <c r="BQ23" s="408"/>
      <c r="BR23" s="408"/>
      <c r="BS23" s="408"/>
      <c r="BT23" s="408"/>
      <c r="BU23" s="409"/>
      <c r="BV23" s="407">
        <v>22010597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8240</v>
      </c>
      <c r="R24" s="459"/>
      <c r="S24" s="459"/>
      <c r="T24" s="459"/>
      <c r="U24" s="459"/>
      <c r="V24" s="501"/>
      <c r="W24" s="553"/>
      <c r="X24" s="554"/>
      <c r="Y24" s="555"/>
      <c r="Z24" s="457" t="s">
        <v>162</v>
      </c>
      <c r="AA24" s="437"/>
      <c r="AB24" s="437"/>
      <c r="AC24" s="437"/>
      <c r="AD24" s="437"/>
      <c r="AE24" s="437"/>
      <c r="AF24" s="437"/>
      <c r="AG24" s="438"/>
      <c r="AH24" s="458">
        <v>65</v>
      </c>
      <c r="AI24" s="459"/>
      <c r="AJ24" s="459"/>
      <c r="AK24" s="459"/>
      <c r="AL24" s="501"/>
      <c r="AM24" s="458">
        <v>181675</v>
      </c>
      <c r="AN24" s="459"/>
      <c r="AO24" s="459"/>
      <c r="AP24" s="459"/>
      <c r="AQ24" s="459"/>
      <c r="AR24" s="501"/>
      <c r="AS24" s="458">
        <v>2795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30713655</v>
      </c>
      <c r="BO24" s="408"/>
      <c r="BP24" s="408"/>
      <c r="BQ24" s="408"/>
      <c r="BR24" s="408"/>
      <c r="BS24" s="408"/>
      <c r="BT24" s="408"/>
      <c r="BU24" s="409"/>
      <c r="BV24" s="407">
        <v>22705872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6420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52584</v>
      </c>
      <c r="BO25" s="371"/>
      <c r="BP25" s="371"/>
      <c r="BQ25" s="371"/>
      <c r="BR25" s="371"/>
      <c r="BS25" s="371"/>
      <c r="BT25" s="371"/>
      <c r="BU25" s="372"/>
      <c r="BV25" s="370">
        <v>61186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20529</v>
      </c>
      <c r="AN26" s="459"/>
      <c r="AO26" s="459"/>
      <c r="AP26" s="459"/>
      <c r="AQ26" s="459"/>
      <c r="AR26" s="501"/>
      <c r="AS26" s="458">
        <v>2281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3112</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174</v>
      </c>
      <c r="F28" s="437"/>
      <c r="G28" s="437"/>
      <c r="H28" s="437"/>
      <c r="I28" s="437"/>
      <c r="J28" s="437"/>
      <c r="K28" s="438"/>
      <c r="L28" s="458">
        <v>1</v>
      </c>
      <c r="M28" s="459"/>
      <c r="N28" s="459"/>
      <c r="O28" s="459"/>
      <c r="P28" s="501"/>
      <c r="Q28" s="458">
        <v>2678</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1988365</v>
      </c>
      <c r="BO28" s="371"/>
      <c r="BP28" s="371"/>
      <c r="BQ28" s="371"/>
      <c r="BR28" s="371"/>
      <c r="BS28" s="371"/>
      <c r="BT28" s="371"/>
      <c r="BU28" s="372"/>
      <c r="BV28" s="370">
        <v>2205430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177</v>
      </c>
      <c r="F29" s="437"/>
      <c r="G29" s="437"/>
      <c r="H29" s="437"/>
      <c r="I29" s="437"/>
      <c r="J29" s="437"/>
      <c r="K29" s="438"/>
      <c r="L29" s="458">
        <v>9</v>
      </c>
      <c r="M29" s="459"/>
      <c r="N29" s="459"/>
      <c r="O29" s="459"/>
      <c r="P29" s="501"/>
      <c r="Q29" s="458">
        <v>2466</v>
      </c>
      <c r="R29" s="459"/>
      <c r="S29" s="459"/>
      <c r="T29" s="459"/>
      <c r="U29" s="459"/>
      <c r="V29" s="501"/>
      <c r="W29" s="556"/>
      <c r="X29" s="557"/>
      <c r="Y29" s="558"/>
      <c r="Z29" s="457" t="s">
        <v>178</v>
      </c>
      <c r="AA29" s="437"/>
      <c r="AB29" s="437"/>
      <c r="AC29" s="437"/>
      <c r="AD29" s="437"/>
      <c r="AE29" s="437"/>
      <c r="AF29" s="437"/>
      <c r="AG29" s="438"/>
      <c r="AH29" s="458">
        <v>66</v>
      </c>
      <c r="AI29" s="459"/>
      <c r="AJ29" s="459"/>
      <c r="AK29" s="459"/>
      <c r="AL29" s="501"/>
      <c r="AM29" s="458">
        <v>183940</v>
      </c>
      <c r="AN29" s="459"/>
      <c r="AO29" s="459"/>
      <c r="AP29" s="459"/>
      <c r="AQ29" s="459"/>
      <c r="AR29" s="501"/>
      <c r="AS29" s="458">
        <v>2787</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453977</v>
      </c>
      <c r="BO29" s="408"/>
      <c r="BP29" s="408"/>
      <c r="BQ29" s="408"/>
      <c r="BR29" s="408"/>
      <c r="BS29" s="408"/>
      <c r="BT29" s="408"/>
      <c r="BU29" s="409"/>
      <c r="BV29" s="407">
        <v>453826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91.9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2104171</v>
      </c>
      <c r="BO30" s="527"/>
      <c r="BP30" s="527"/>
      <c r="BQ30" s="527"/>
      <c r="BR30" s="527"/>
      <c r="BS30" s="527"/>
      <c r="BT30" s="527"/>
      <c r="BU30" s="528"/>
      <c r="BV30" s="526">
        <v>2045548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おおとう桜街道</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し尿処理・じん芥処理・埋立処分施設建設事業特別会計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福岡県市町村職員退職手当組合（一般会計）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おおとうニンニク食品</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福岡県市町村職員退職手当組合（基金特別会計）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福岡県自治会館管理組合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福岡県田川地区消防組合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田川郡東部環境衛生施設組合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田川地区斎場組合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福岡県自治振興組合（一般会計）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福岡県自治振興組合（公文書館事業特別会計）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福岡県介護保険広域連合（一般会計）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D2OER4C6g3rjyuRPs1QCOvjU+OjAEUlmKSq+EqdjOrkmlY7Uvui8XSe0HmiR7uLzDnG82KlxG7LrrABHDcMzfw==" saltValue="kOgkqEC6VTD96tqhAJzI9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216</v>
      </c>
      <c r="C5" s="610"/>
      <c r="D5" s="610"/>
      <c r="E5" s="610"/>
      <c r="F5" s="610"/>
      <c r="G5" s="610"/>
      <c r="H5" s="610"/>
      <c r="I5" s="610"/>
      <c r="J5" s="610"/>
      <c r="K5" s="610"/>
      <c r="L5" s="610"/>
      <c r="M5" s="610"/>
      <c r="N5" s="610"/>
      <c r="O5" s="610"/>
      <c r="P5" s="610"/>
      <c r="Q5" s="611"/>
      <c r="R5" s="612">
        <v>451139</v>
      </c>
      <c r="S5" s="613"/>
      <c r="T5" s="613"/>
      <c r="U5" s="613"/>
      <c r="V5" s="613"/>
      <c r="W5" s="613"/>
      <c r="X5" s="613"/>
      <c r="Y5" s="614"/>
      <c r="Z5" s="615">
        <v>2.2000000000000002</v>
      </c>
      <c r="AA5" s="615"/>
      <c r="AB5" s="615"/>
      <c r="AC5" s="615"/>
      <c r="AD5" s="616">
        <v>451139</v>
      </c>
      <c r="AE5" s="616"/>
      <c r="AF5" s="616"/>
      <c r="AG5" s="616"/>
      <c r="AH5" s="616"/>
      <c r="AI5" s="616"/>
      <c r="AJ5" s="616"/>
      <c r="AK5" s="616"/>
      <c r="AL5" s="617">
        <v>14.7</v>
      </c>
      <c r="AM5" s="618"/>
      <c r="AN5" s="618"/>
      <c r="AO5" s="619"/>
      <c r="AP5" s="609" t="s">
        <v>217</v>
      </c>
      <c r="AQ5" s="610"/>
      <c r="AR5" s="610"/>
      <c r="AS5" s="610"/>
      <c r="AT5" s="610"/>
      <c r="AU5" s="610"/>
      <c r="AV5" s="610"/>
      <c r="AW5" s="610"/>
      <c r="AX5" s="610"/>
      <c r="AY5" s="610"/>
      <c r="AZ5" s="610"/>
      <c r="BA5" s="610"/>
      <c r="BB5" s="610"/>
      <c r="BC5" s="610"/>
      <c r="BD5" s="610"/>
      <c r="BE5" s="610"/>
      <c r="BF5" s="611"/>
      <c r="BG5" s="623">
        <v>441578</v>
      </c>
      <c r="BH5" s="624"/>
      <c r="BI5" s="624"/>
      <c r="BJ5" s="624"/>
      <c r="BK5" s="624"/>
      <c r="BL5" s="624"/>
      <c r="BM5" s="624"/>
      <c r="BN5" s="625"/>
      <c r="BO5" s="626">
        <v>97.9</v>
      </c>
      <c r="BP5" s="626"/>
      <c r="BQ5" s="626"/>
      <c r="BR5" s="626"/>
      <c r="BS5" s="627">
        <v>3323</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c r="B6" s="620" t="s">
        <v>221</v>
      </c>
      <c r="C6" s="621"/>
      <c r="D6" s="621"/>
      <c r="E6" s="621"/>
      <c r="F6" s="621"/>
      <c r="G6" s="621"/>
      <c r="H6" s="621"/>
      <c r="I6" s="621"/>
      <c r="J6" s="621"/>
      <c r="K6" s="621"/>
      <c r="L6" s="621"/>
      <c r="M6" s="621"/>
      <c r="N6" s="621"/>
      <c r="O6" s="621"/>
      <c r="P6" s="621"/>
      <c r="Q6" s="622"/>
      <c r="R6" s="623">
        <v>34744</v>
      </c>
      <c r="S6" s="624"/>
      <c r="T6" s="624"/>
      <c r="U6" s="624"/>
      <c r="V6" s="624"/>
      <c r="W6" s="624"/>
      <c r="X6" s="624"/>
      <c r="Y6" s="625"/>
      <c r="Z6" s="626">
        <v>0.2</v>
      </c>
      <c r="AA6" s="626"/>
      <c r="AB6" s="626"/>
      <c r="AC6" s="626"/>
      <c r="AD6" s="627">
        <v>34744</v>
      </c>
      <c r="AE6" s="627"/>
      <c r="AF6" s="627"/>
      <c r="AG6" s="627"/>
      <c r="AH6" s="627"/>
      <c r="AI6" s="627"/>
      <c r="AJ6" s="627"/>
      <c r="AK6" s="627"/>
      <c r="AL6" s="628">
        <v>1.1000000000000001</v>
      </c>
      <c r="AM6" s="629"/>
      <c r="AN6" s="629"/>
      <c r="AO6" s="630"/>
      <c r="AP6" s="620" t="s">
        <v>222</v>
      </c>
      <c r="AQ6" s="621"/>
      <c r="AR6" s="621"/>
      <c r="AS6" s="621"/>
      <c r="AT6" s="621"/>
      <c r="AU6" s="621"/>
      <c r="AV6" s="621"/>
      <c r="AW6" s="621"/>
      <c r="AX6" s="621"/>
      <c r="AY6" s="621"/>
      <c r="AZ6" s="621"/>
      <c r="BA6" s="621"/>
      <c r="BB6" s="621"/>
      <c r="BC6" s="621"/>
      <c r="BD6" s="621"/>
      <c r="BE6" s="621"/>
      <c r="BF6" s="622"/>
      <c r="BG6" s="623">
        <v>441578</v>
      </c>
      <c r="BH6" s="624"/>
      <c r="BI6" s="624"/>
      <c r="BJ6" s="624"/>
      <c r="BK6" s="624"/>
      <c r="BL6" s="624"/>
      <c r="BM6" s="624"/>
      <c r="BN6" s="625"/>
      <c r="BO6" s="626">
        <v>97.9</v>
      </c>
      <c r="BP6" s="626"/>
      <c r="BQ6" s="626"/>
      <c r="BR6" s="626"/>
      <c r="BS6" s="627">
        <v>3323</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69997</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69997</v>
      </c>
      <c r="DR6" s="624"/>
      <c r="DS6" s="624"/>
      <c r="DT6" s="624"/>
      <c r="DU6" s="624"/>
      <c r="DV6" s="624"/>
      <c r="DW6" s="624"/>
      <c r="DX6" s="624"/>
      <c r="DY6" s="624"/>
      <c r="DZ6" s="624"/>
      <c r="EA6" s="624"/>
      <c r="EB6" s="624"/>
      <c r="EC6" s="633"/>
    </row>
    <row r="7" spans="2:143" ht="11.25" customHeight="1">
      <c r="B7" s="620" t="s">
        <v>224</v>
      </c>
      <c r="C7" s="621"/>
      <c r="D7" s="621"/>
      <c r="E7" s="621"/>
      <c r="F7" s="621"/>
      <c r="G7" s="621"/>
      <c r="H7" s="621"/>
      <c r="I7" s="621"/>
      <c r="J7" s="621"/>
      <c r="K7" s="621"/>
      <c r="L7" s="621"/>
      <c r="M7" s="621"/>
      <c r="N7" s="621"/>
      <c r="O7" s="621"/>
      <c r="P7" s="621"/>
      <c r="Q7" s="622"/>
      <c r="R7" s="623">
        <v>96</v>
      </c>
      <c r="S7" s="624"/>
      <c r="T7" s="624"/>
      <c r="U7" s="624"/>
      <c r="V7" s="624"/>
      <c r="W7" s="624"/>
      <c r="X7" s="624"/>
      <c r="Y7" s="625"/>
      <c r="Z7" s="626">
        <v>0</v>
      </c>
      <c r="AA7" s="626"/>
      <c r="AB7" s="626"/>
      <c r="AC7" s="626"/>
      <c r="AD7" s="627">
        <v>96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179213</v>
      </c>
      <c r="BH7" s="624"/>
      <c r="BI7" s="624"/>
      <c r="BJ7" s="624"/>
      <c r="BK7" s="624"/>
      <c r="BL7" s="624"/>
      <c r="BM7" s="624"/>
      <c r="BN7" s="625"/>
      <c r="BO7" s="626">
        <v>39.700000000000003</v>
      </c>
      <c r="BP7" s="626"/>
      <c r="BQ7" s="626"/>
      <c r="BR7" s="626"/>
      <c r="BS7" s="627">
        <v>3323</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757504</v>
      </c>
      <c r="CS7" s="624"/>
      <c r="CT7" s="624"/>
      <c r="CU7" s="624"/>
      <c r="CV7" s="624"/>
      <c r="CW7" s="624"/>
      <c r="CX7" s="624"/>
      <c r="CY7" s="625"/>
      <c r="CZ7" s="626">
        <v>3.9</v>
      </c>
      <c r="DA7" s="626"/>
      <c r="DB7" s="626"/>
      <c r="DC7" s="626"/>
      <c r="DD7" s="632">
        <v>6363</v>
      </c>
      <c r="DE7" s="624"/>
      <c r="DF7" s="624"/>
      <c r="DG7" s="624"/>
      <c r="DH7" s="624"/>
      <c r="DI7" s="624"/>
      <c r="DJ7" s="624"/>
      <c r="DK7" s="624"/>
      <c r="DL7" s="624"/>
      <c r="DM7" s="624"/>
      <c r="DN7" s="624"/>
      <c r="DO7" s="624"/>
      <c r="DP7" s="625"/>
      <c r="DQ7" s="632">
        <v>477847</v>
      </c>
      <c r="DR7" s="624"/>
      <c r="DS7" s="624"/>
      <c r="DT7" s="624"/>
      <c r="DU7" s="624"/>
      <c r="DV7" s="624"/>
      <c r="DW7" s="624"/>
      <c r="DX7" s="624"/>
      <c r="DY7" s="624"/>
      <c r="DZ7" s="624"/>
      <c r="EA7" s="624"/>
      <c r="EB7" s="624"/>
      <c r="EC7" s="633"/>
    </row>
    <row r="8" spans="2:143" ht="11.25" customHeight="1">
      <c r="B8" s="620" t="s">
        <v>227</v>
      </c>
      <c r="C8" s="621"/>
      <c r="D8" s="621"/>
      <c r="E8" s="621"/>
      <c r="F8" s="621"/>
      <c r="G8" s="621"/>
      <c r="H8" s="621"/>
      <c r="I8" s="621"/>
      <c r="J8" s="621"/>
      <c r="K8" s="621"/>
      <c r="L8" s="621"/>
      <c r="M8" s="621"/>
      <c r="N8" s="621"/>
      <c r="O8" s="621"/>
      <c r="P8" s="621"/>
      <c r="Q8" s="622"/>
      <c r="R8" s="623">
        <v>2025</v>
      </c>
      <c r="S8" s="624"/>
      <c r="T8" s="624"/>
      <c r="U8" s="624"/>
      <c r="V8" s="624"/>
      <c r="W8" s="624"/>
      <c r="X8" s="624"/>
      <c r="Y8" s="625"/>
      <c r="Z8" s="626">
        <v>0</v>
      </c>
      <c r="AA8" s="626"/>
      <c r="AB8" s="626"/>
      <c r="AC8" s="626"/>
      <c r="AD8" s="627">
        <v>2025</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7042</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1727588</v>
      </c>
      <c r="CS8" s="624"/>
      <c r="CT8" s="624"/>
      <c r="CU8" s="624"/>
      <c r="CV8" s="624"/>
      <c r="CW8" s="624"/>
      <c r="CX8" s="624"/>
      <c r="CY8" s="625"/>
      <c r="CZ8" s="626">
        <v>8.9</v>
      </c>
      <c r="DA8" s="626"/>
      <c r="DB8" s="626"/>
      <c r="DC8" s="626"/>
      <c r="DD8" s="632">
        <v>13100</v>
      </c>
      <c r="DE8" s="624"/>
      <c r="DF8" s="624"/>
      <c r="DG8" s="624"/>
      <c r="DH8" s="624"/>
      <c r="DI8" s="624"/>
      <c r="DJ8" s="624"/>
      <c r="DK8" s="624"/>
      <c r="DL8" s="624"/>
      <c r="DM8" s="624"/>
      <c r="DN8" s="624"/>
      <c r="DO8" s="624"/>
      <c r="DP8" s="625"/>
      <c r="DQ8" s="632">
        <v>744720</v>
      </c>
      <c r="DR8" s="624"/>
      <c r="DS8" s="624"/>
      <c r="DT8" s="624"/>
      <c r="DU8" s="624"/>
      <c r="DV8" s="624"/>
      <c r="DW8" s="624"/>
      <c r="DX8" s="624"/>
      <c r="DY8" s="624"/>
      <c r="DZ8" s="624"/>
      <c r="EA8" s="624"/>
      <c r="EB8" s="624"/>
      <c r="EC8" s="633"/>
    </row>
    <row r="9" spans="2:143" ht="11.25" customHeight="1">
      <c r="B9" s="620" t="s">
        <v>230</v>
      </c>
      <c r="C9" s="621"/>
      <c r="D9" s="621"/>
      <c r="E9" s="621"/>
      <c r="F9" s="621"/>
      <c r="G9" s="621"/>
      <c r="H9" s="621"/>
      <c r="I9" s="621"/>
      <c r="J9" s="621"/>
      <c r="K9" s="621"/>
      <c r="L9" s="621"/>
      <c r="M9" s="621"/>
      <c r="N9" s="621"/>
      <c r="O9" s="621"/>
      <c r="P9" s="621"/>
      <c r="Q9" s="622"/>
      <c r="R9" s="623">
        <v>2517</v>
      </c>
      <c r="S9" s="624"/>
      <c r="T9" s="624"/>
      <c r="U9" s="624"/>
      <c r="V9" s="624"/>
      <c r="W9" s="624"/>
      <c r="X9" s="624"/>
      <c r="Y9" s="625"/>
      <c r="Z9" s="626">
        <v>0</v>
      </c>
      <c r="AA9" s="626"/>
      <c r="AB9" s="626"/>
      <c r="AC9" s="626"/>
      <c r="AD9" s="627">
        <v>2517</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149303</v>
      </c>
      <c r="BH9" s="624"/>
      <c r="BI9" s="624"/>
      <c r="BJ9" s="624"/>
      <c r="BK9" s="624"/>
      <c r="BL9" s="624"/>
      <c r="BM9" s="624"/>
      <c r="BN9" s="625"/>
      <c r="BO9" s="626">
        <v>33.1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13351182</v>
      </c>
      <c r="CS9" s="624"/>
      <c r="CT9" s="624"/>
      <c r="CU9" s="624"/>
      <c r="CV9" s="624"/>
      <c r="CW9" s="624"/>
      <c r="CX9" s="624"/>
      <c r="CY9" s="625"/>
      <c r="CZ9" s="626">
        <v>68.7</v>
      </c>
      <c r="DA9" s="626"/>
      <c r="DB9" s="626"/>
      <c r="DC9" s="626"/>
      <c r="DD9" s="632">
        <v>13133431</v>
      </c>
      <c r="DE9" s="624"/>
      <c r="DF9" s="624"/>
      <c r="DG9" s="624"/>
      <c r="DH9" s="624"/>
      <c r="DI9" s="624"/>
      <c r="DJ9" s="624"/>
      <c r="DK9" s="624"/>
      <c r="DL9" s="624"/>
      <c r="DM9" s="624"/>
      <c r="DN9" s="624"/>
      <c r="DO9" s="624"/>
      <c r="DP9" s="625"/>
      <c r="DQ9" s="632">
        <v>113374</v>
      </c>
      <c r="DR9" s="624"/>
      <c r="DS9" s="624"/>
      <c r="DT9" s="624"/>
      <c r="DU9" s="624"/>
      <c r="DV9" s="624"/>
      <c r="DW9" s="624"/>
      <c r="DX9" s="624"/>
      <c r="DY9" s="624"/>
      <c r="DZ9" s="624"/>
      <c r="EA9" s="624"/>
      <c r="EB9" s="624"/>
      <c r="EC9" s="633"/>
    </row>
    <row r="10" spans="2:143" ht="11.25" customHeight="1">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11149</v>
      </c>
      <c r="BH10" s="624"/>
      <c r="BI10" s="624"/>
      <c r="BJ10" s="624"/>
      <c r="BK10" s="624"/>
      <c r="BL10" s="624"/>
      <c r="BM10" s="624"/>
      <c r="BN10" s="625"/>
      <c r="BO10" s="626">
        <v>2.5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530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530</v>
      </c>
      <c r="DR10" s="624"/>
      <c r="DS10" s="624"/>
      <c r="DT10" s="624"/>
      <c r="DU10" s="624"/>
      <c r="DV10" s="624"/>
      <c r="DW10" s="624"/>
      <c r="DX10" s="624"/>
      <c r="DY10" s="624"/>
      <c r="DZ10" s="624"/>
      <c r="EA10" s="624"/>
      <c r="EB10" s="624"/>
      <c r="EC10" s="633"/>
    </row>
    <row r="11" spans="2:143" ht="11.25" customHeight="1">
      <c r="B11" s="620" t="s">
        <v>236</v>
      </c>
      <c r="C11" s="621"/>
      <c r="D11" s="621"/>
      <c r="E11" s="621"/>
      <c r="F11" s="621"/>
      <c r="G11" s="621"/>
      <c r="H11" s="621"/>
      <c r="I11" s="621"/>
      <c r="J11" s="621"/>
      <c r="K11" s="621"/>
      <c r="L11" s="621"/>
      <c r="M11" s="621"/>
      <c r="N11" s="621"/>
      <c r="O11" s="621"/>
      <c r="P11" s="621"/>
      <c r="Q11" s="622"/>
      <c r="R11" s="623">
        <v>113743</v>
      </c>
      <c r="S11" s="624"/>
      <c r="T11" s="624"/>
      <c r="U11" s="624"/>
      <c r="V11" s="624"/>
      <c r="W11" s="624"/>
      <c r="X11" s="624"/>
      <c r="Y11" s="625"/>
      <c r="Z11" s="628">
        <v>0.6</v>
      </c>
      <c r="AA11" s="629"/>
      <c r="AB11" s="629"/>
      <c r="AC11" s="635"/>
      <c r="AD11" s="632">
        <v>113743</v>
      </c>
      <c r="AE11" s="624"/>
      <c r="AF11" s="624"/>
      <c r="AG11" s="624"/>
      <c r="AH11" s="624"/>
      <c r="AI11" s="624"/>
      <c r="AJ11" s="624"/>
      <c r="AK11" s="625"/>
      <c r="AL11" s="628">
        <v>3.7</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11719</v>
      </c>
      <c r="BH11" s="624"/>
      <c r="BI11" s="624"/>
      <c r="BJ11" s="624"/>
      <c r="BK11" s="624"/>
      <c r="BL11" s="624"/>
      <c r="BM11" s="624"/>
      <c r="BN11" s="625"/>
      <c r="BO11" s="626">
        <v>2.6</v>
      </c>
      <c r="BP11" s="626"/>
      <c r="BQ11" s="626"/>
      <c r="BR11" s="626"/>
      <c r="BS11" s="627">
        <v>3323</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314304</v>
      </c>
      <c r="CS11" s="624"/>
      <c r="CT11" s="624"/>
      <c r="CU11" s="624"/>
      <c r="CV11" s="624"/>
      <c r="CW11" s="624"/>
      <c r="CX11" s="624"/>
      <c r="CY11" s="625"/>
      <c r="CZ11" s="626">
        <v>1.6</v>
      </c>
      <c r="DA11" s="626"/>
      <c r="DB11" s="626"/>
      <c r="DC11" s="626"/>
      <c r="DD11" s="632">
        <v>192915</v>
      </c>
      <c r="DE11" s="624"/>
      <c r="DF11" s="624"/>
      <c r="DG11" s="624"/>
      <c r="DH11" s="624"/>
      <c r="DI11" s="624"/>
      <c r="DJ11" s="624"/>
      <c r="DK11" s="624"/>
      <c r="DL11" s="624"/>
      <c r="DM11" s="624"/>
      <c r="DN11" s="624"/>
      <c r="DO11" s="624"/>
      <c r="DP11" s="625"/>
      <c r="DQ11" s="632">
        <v>72020</v>
      </c>
      <c r="DR11" s="624"/>
      <c r="DS11" s="624"/>
      <c r="DT11" s="624"/>
      <c r="DU11" s="624"/>
      <c r="DV11" s="624"/>
      <c r="DW11" s="624"/>
      <c r="DX11" s="624"/>
      <c r="DY11" s="624"/>
      <c r="DZ11" s="624"/>
      <c r="EA11" s="624"/>
      <c r="EB11" s="624"/>
      <c r="EC11" s="633"/>
    </row>
    <row r="12" spans="2:143" ht="11.25" customHeight="1">
      <c r="B12" s="620" t="s">
        <v>239</v>
      </c>
      <c r="C12" s="621"/>
      <c r="D12" s="621"/>
      <c r="E12" s="621"/>
      <c r="F12" s="621"/>
      <c r="G12" s="621"/>
      <c r="H12" s="621"/>
      <c r="I12" s="621"/>
      <c r="J12" s="621"/>
      <c r="K12" s="621"/>
      <c r="L12" s="621"/>
      <c r="M12" s="621"/>
      <c r="N12" s="621"/>
      <c r="O12" s="621"/>
      <c r="P12" s="621"/>
      <c r="Q12" s="622"/>
      <c r="R12" s="623">
        <v>12575</v>
      </c>
      <c r="S12" s="624"/>
      <c r="T12" s="624"/>
      <c r="U12" s="624"/>
      <c r="V12" s="624"/>
      <c r="W12" s="624"/>
      <c r="X12" s="624"/>
      <c r="Y12" s="625"/>
      <c r="Z12" s="626">
        <v>0.1</v>
      </c>
      <c r="AA12" s="626"/>
      <c r="AB12" s="626"/>
      <c r="AC12" s="626"/>
      <c r="AD12" s="627">
        <v>12575</v>
      </c>
      <c r="AE12" s="627"/>
      <c r="AF12" s="627"/>
      <c r="AG12" s="627"/>
      <c r="AH12" s="627"/>
      <c r="AI12" s="627"/>
      <c r="AJ12" s="627"/>
      <c r="AK12" s="627"/>
      <c r="AL12" s="628">
        <v>0.4</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202697</v>
      </c>
      <c r="BH12" s="624"/>
      <c r="BI12" s="624"/>
      <c r="BJ12" s="624"/>
      <c r="BK12" s="624"/>
      <c r="BL12" s="624"/>
      <c r="BM12" s="624"/>
      <c r="BN12" s="625"/>
      <c r="BO12" s="626">
        <v>44.9</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6386</v>
      </c>
      <c r="CS12" s="624"/>
      <c r="CT12" s="624"/>
      <c r="CU12" s="624"/>
      <c r="CV12" s="624"/>
      <c r="CW12" s="624"/>
      <c r="CX12" s="624"/>
      <c r="CY12" s="625"/>
      <c r="CZ12" s="626">
        <v>0</v>
      </c>
      <c r="DA12" s="626"/>
      <c r="DB12" s="626"/>
      <c r="DC12" s="626"/>
      <c r="DD12" s="632" t="s">
        <v>122</v>
      </c>
      <c r="DE12" s="624"/>
      <c r="DF12" s="624"/>
      <c r="DG12" s="624"/>
      <c r="DH12" s="624"/>
      <c r="DI12" s="624"/>
      <c r="DJ12" s="624"/>
      <c r="DK12" s="624"/>
      <c r="DL12" s="624"/>
      <c r="DM12" s="624"/>
      <c r="DN12" s="624"/>
      <c r="DO12" s="624"/>
      <c r="DP12" s="625"/>
      <c r="DQ12" s="632">
        <v>3385</v>
      </c>
      <c r="DR12" s="624"/>
      <c r="DS12" s="624"/>
      <c r="DT12" s="624"/>
      <c r="DU12" s="624"/>
      <c r="DV12" s="624"/>
      <c r="DW12" s="624"/>
      <c r="DX12" s="624"/>
      <c r="DY12" s="624"/>
      <c r="DZ12" s="624"/>
      <c r="EA12" s="624"/>
      <c r="EB12" s="624"/>
      <c r="EC12" s="633"/>
    </row>
    <row r="13" spans="2:143" ht="11.25" customHeight="1">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202697</v>
      </c>
      <c r="BH13" s="624"/>
      <c r="BI13" s="624"/>
      <c r="BJ13" s="624"/>
      <c r="BK13" s="624"/>
      <c r="BL13" s="624"/>
      <c r="BM13" s="624"/>
      <c r="BN13" s="625"/>
      <c r="BO13" s="626">
        <v>44.9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554683</v>
      </c>
      <c r="CS13" s="624"/>
      <c r="CT13" s="624"/>
      <c r="CU13" s="624"/>
      <c r="CV13" s="624"/>
      <c r="CW13" s="624"/>
      <c r="CX13" s="624"/>
      <c r="CY13" s="625"/>
      <c r="CZ13" s="626">
        <v>2.9</v>
      </c>
      <c r="DA13" s="626"/>
      <c r="DB13" s="626"/>
      <c r="DC13" s="626"/>
      <c r="DD13" s="632">
        <v>469810</v>
      </c>
      <c r="DE13" s="624"/>
      <c r="DF13" s="624"/>
      <c r="DG13" s="624"/>
      <c r="DH13" s="624"/>
      <c r="DI13" s="624"/>
      <c r="DJ13" s="624"/>
      <c r="DK13" s="624"/>
      <c r="DL13" s="624"/>
      <c r="DM13" s="624"/>
      <c r="DN13" s="624"/>
      <c r="DO13" s="624"/>
      <c r="DP13" s="625"/>
      <c r="DQ13" s="632">
        <v>37086</v>
      </c>
      <c r="DR13" s="624"/>
      <c r="DS13" s="624"/>
      <c r="DT13" s="624"/>
      <c r="DU13" s="624"/>
      <c r="DV13" s="624"/>
      <c r="DW13" s="624"/>
      <c r="DX13" s="624"/>
      <c r="DY13" s="624"/>
      <c r="DZ13" s="624"/>
      <c r="EA13" s="624"/>
      <c r="EB13" s="624"/>
      <c r="EC13" s="633"/>
    </row>
    <row r="14" spans="2:143" ht="11.25" customHeight="1">
      <c r="B14" s="620" t="s">
        <v>245</v>
      </c>
      <c r="C14" s="621"/>
      <c r="D14" s="621"/>
      <c r="E14" s="621"/>
      <c r="F14" s="621"/>
      <c r="G14" s="621"/>
      <c r="H14" s="621"/>
      <c r="I14" s="621"/>
      <c r="J14" s="621"/>
      <c r="K14" s="621"/>
      <c r="L14" s="621"/>
      <c r="M14" s="621"/>
      <c r="N14" s="621"/>
      <c r="O14" s="621"/>
      <c r="P14" s="621"/>
      <c r="Q14" s="622"/>
      <c r="R14" s="623">
        <v>349</v>
      </c>
      <c r="S14" s="624"/>
      <c r="T14" s="624"/>
      <c r="U14" s="624"/>
      <c r="V14" s="624"/>
      <c r="W14" s="624"/>
      <c r="X14" s="624"/>
      <c r="Y14" s="625"/>
      <c r="Z14" s="626">
        <v>0</v>
      </c>
      <c r="AA14" s="626"/>
      <c r="AB14" s="626"/>
      <c r="AC14" s="626"/>
      <c r="AD14" s="627">
        <v>349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21121</v>
      </c>
      <c r="BH14" s="624"/>
      <c r="BI14" s="624"/>
      <c r="BJ14" s="624"/>
      <c r="BK14" s="624"/>
      <c r="BL14" s="624"/>
      <c r="BM14" s="624"/>
      <c r="BN14" s="625"/>
      <c r="BO14" s="626">
        <v>4.7</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116621</v>
      </c>
      <c r="CS14" s="624"/>
      <c r="CT14" s="624"/>
      <c r="CU14" s="624"/>
      <c r="CV14" s="624"/>
      <c r="CW14" s="624"/>
      <c r="CX14" s="624"/>
      <c r="CY14" s="625"/>
      <c r="CZ14" s="626">
        <v>0.6</v>
      </c>
      <c r="DA14" s="626"/>
      <c r="DB14" s="626"/>
      <c r="DC14" s="626"/>
      <c r="DD14" s="632" t="s">
        <v>122</v>
      </c>
      <c r="DE14" s="624"/>
      <c r="DF14" s="624"/>
      <c r="DG14" s="624"/>
      <c r="DH14" s="624"/>
      <c r="DI14" s="624"/>
      <c r="DJ14" s="624"/>
      <c r="DK14" s="624"/>
      <c r="DL14" s="624"/>
      <c r="DM14" s="624"/>
      <c r="DN14" s="624"/>
      <c r="DO14" s="624"/>
      <c r="DP14" s="625"/>
      <c r="DQ14" s="632">
        <v>113538</v>
      </c>
      <c r="DR14" s="624"/>
      <c r="DS14" s="624"/>
      <c r="DT14" s="624"/>
      <c r="DU14" s="624"/>
      <c r="DV14" s="624"/>
      <c r="DW14" s="624"/>
      <c r="DX14" s="624"/>
      <c r="DY14" s="624"/>
      <c r="DZ14" s="624"/>
      <c r="EA14" s="624"/>
      <c r="EB14" s="624"/>
      <c r="EC14" s="633"/>
    </row>
    <row r="15" spans="2:143" ht="11.25" customHeight="1">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38547</v>
      </c>
      <c r="BH15" s="624"/>
      <c r="BI15" s="624"/>
      <c r="BJ15" s="624"/>
      <c r="BK15" s="624"/>
      <c r="BL15" s="624"/>
      <c r="BM15" s="624"/>
      <c r="BN15" s="625"/>
      <c r="BO15" s="626">
        <v>8.5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520024</v>
      </c>
      <c r="CS15" s="624"/>
      <c r="CT15" s="624"/>
      <c r="CU15" s="624"/>
      <c r="CV15" s="624"/>
      <c r="CW15" s="624"/>
      <c r="CX15" s="624"/>
      <c r="CY15" s="625"/>
      <c r="CZ15" s="626">
        <v>2.7</v>
      </c>
      <c r="DA15" s="626"/>
      <c r="DB15" s="626"/>
      <c r="DC15" s="626"/>
      <c r="DD15" s="632">
        <v>240010</v>
      </c>
      <c r="DE15" s="624"/>
      <c r="DF15" s="624"/>
      <c r="DG15" s="624"/>
      <c r="DH15" s="624"/>
      <c r="DI15" s="624"/>
      <c r="DJ15" s="624"/>
      <c r="DK15" s="624"/>
      <c r="DL15" s="624"/>
      <c r="DM15" s="624"/>
      <c r="DN15" s="624"/>
      <c r="DO15" s="624"/>
      <c r="DP15" s="625"/>
      <c r="DQ15" s="632">
        <v>268808</v>
      </c>
      <c r="DR15" s="624"/>
      <c r="DS15" s="624"/>
      <c r="DT15" s="624"/>
      <c r="DU15" s="624"/>
      <c r="DV15" s="624"/>
      <c r="DW15" s="624"/>
      <c r="DX15" s="624"/>
      <c r="DY15" s="624"/>
      <c r="DZ15" s="624"/>
      <c r="EA15" s="624"/>
      <c r="EB15" s="624"/>
      <c r="EC15" s="633"/>
    </row>
    <row r="16" spans="2:143" ht="11.25" customHeight="1">
      <c r="B16" s="620" t="s">
        <v>251</v>
      </c>
      <c r="C16" s="621"/>
      <c r="D16" s="621"/>
      <c r="E16" s="621"/>
      <c r="F16" s="621"/>
      <c r="G16" s="621"/>
      <c r="H16" s="621"/>
      <c r="I16" s="621"/>
      <c r="J16" s="621"/>
      <c r="K16" s="621"/>
      <c r="L16" s="621"/>
      <c r="M16" s="621"/>
      <c r="N16" s="621"/>
      <c r="O16" s="621"/>
      <c r="P16" s="621"/>
      <c r="Q16" s="622"/>
      <c r="R16" s="623">
        <v>6209</v>
      </c>
      <c r="S16" s="624"/>
      <c r="T16" s="624"/>
      <c r="U16" s="624"/>
      <c r="V16" s="624"/>
      <c r="W16" s="624"/>
      <c r="X16" s="624"/>
      <c r="Y16" s="625"/>
      <c r="Z16" s="626">
        <v>0</v>
      </c>
      <c r="AA16" s="626"/>
      <c r="AB16" s="626"/>
      <c r="AC16" s="626"/>
      <c r="AD16" s="627">
        <v>6209</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35546</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35250</v>
      </c>
      <c r="DR16" s="624"/>
      <c r="DS16" s="624"/>
      <c r="DT16" s="624"/>
      <c r="DU16" s="624"/>
      <c r="DV16" s="624"/>
      <c r="DW16" s="624"/>
      <c r="DX16" s="624"/>
      <c r="DY16" s="624"/>
      <c r="DZ16" s="624"/>
      <c r="EA16" s="624"/>
      <c r="EB16" s="624"/>
      <c r="EC16" s="633"/>
    </row>
    <row r="17" spans="2:133" ht="11.25" customHeight="1">
      <c r="B17" s="620" t="s">
        <v>254</v>
      </c>
      <c r="C17" s="621"/>
      <c r="D17" s="621"/>
      <c r="E17" s="621"/>
      <c r="F17" s="621"/>
      <c r="G17" s="621"/>
      <c r="H17" s="621"/>
      <c r="I17" s="621"/>
      <c r="J17" s="621"/>
      <c r="K17" s="621"/>
      <c r="L17" s="621"/>
      <c r="M17" s="621"/>
      <c r="N17" s="621"/>
      <c r="O17" s="621"/>
      <c r="P17" s="621"/>
      <c r="Q17" s="622"/>
      <c r="R17" s="623">
        <v>8793</v>
      </c>
      <c r="S17" s="624"/>
      <c r="T17" s="624"/>
      <c r="U17" s="624"/>
      <c r="V17" s="624"/>
      <c r="W17" s="624"/>
      <c r="X17" s="624"/>
      <c r="Y17" s="625"/>
      <c r="Z17" s="626">
        <v>0</v>
      </c>
      <c r="AA17" s="626"/>
      <c r="AB17" s="626"/>
      <c r="AC17" s="626"/>
      <c r="AD17" s="627">
        <v>8793</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1987303</v>
      </c>
      <c r="CS17" s="624"/>
      <c r="CT17" s="624"/>
      <c r="CU17" s="624"/>
      <c r="CV17" s="624"/>
      <c r="CW17" s="624"/>
      <c r="CX17" s="624"/>
      <c r="CY17" s="625"/>
      <c r="CZ17" s="626">
        <v>10.199999999999999</v>
      </c>
      <c r="DA17" s="626"/>
      <c r="DB17" s="626"/>
      <c r="DC17" s="626"/>
      <c r="DD17" s="632" t="s">
        <v>122</v>
      </c>
      <c r="DE17" s="624"/>
      <c r="DF17" s="624"/>
      <c r="DG17" s="624"/>
      <c r="DH17" s="624"/>
      <c r="DI17" s="624"/>
      <c r="DJ17" s="624"/>
      <c r="DK17" s="624"/>
      <c r="DL17" s="624"/>
      <c r="DM17" s="624"/>
      <c r="DN17" s="624"/>
      <c r="DO17" s="624"/>
      <c r="DP17" s="625"/>
      <c r="DQ17" s="632">
        <v>1637868</v>
      </c>
      <c r="DR17" s="624"/>
      <c r="DS17" s="624"/>
      <c r="DT17" s="624"/>
      <c r="DU17" s="624"/>
      <c r="DV17" s="624"/>
      <c r="DW17" s="624"/>
      <c r="DX17" s="624"/>
      <c r="DY17" s="624"/>
      <c r="DZ17" s="624"/>
      <c r="EA17" s="624"/>
      <c r="EB17" s="624"/>
      <c r="EC17" s="633"/>
    </row>
    <row r="18" spans="2:133" ht="11.25" customHeight="1">
      <c r="B18" s="620" t="s">
        <v>257</v>
      </c>
      <c r="C18" s="621"/>
      <c r="D18" s="621"/>
      <c r="E18" s="621"/>
      <c r="F18" s="621"/>
      <c r="G18" s="621"/>
      <c r="H18" s="621"/>
      <c r="I18" s="621"/>
      <c r="J18" s="621"/>
      <c r="K18" s="621"/>
      <c r="L18" s="621"/>
      <c r="M18" s="621"/>
      <c r="N18" s="621"/>
      <c r="O18" s="621"/>
      <c r="P18" s="621"/>
      <c r="Q18" s="622"/>
      <c r="R18" s="623">
        <v>2116</v>
      </c>
      <c r="S18" s="624"/>
      <c r="T18" s="624"/>
      <c r="U18" s="624"/>
      <c r="V18" s="624"/>
      <c r="W18" s="624"/>
      <c r="X18" s="624"/>
      <c r="Y18" s="625"/>
      <c r="Z18" s="626">
        <v>0</v>
      </c>
      <c r="AA18" s="626"/>
      <c r="AB18" s="626"/>
      <c r="AC18" s="626"/>
      <c r="AD18" s="627">
        <v>2116</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260</v>
      </c>
      <c r="C19" s="621"/>
      <c r="D19" s="621"/>
      <c r="E19" s="621"/>
      <c r="F19" s="621"/>
      <c r="G19" s="621"/>
      <c r="H19" s="621"/>
      <c r="I19" s="621"/>
      <c r="J19" s="621"/>
      <c r="K19" s="621"/>
      <c r="L19" s="621"/>
      <c r="M19" s="621"/>
      <c r="N19" s="621"/>
      <c r="O19" s="621"/>
      <c r="P19" s="621"/>
      <c r="Q19" s="622"/>
      <c r="R19" s="623">
        <v>2116</v>
      </c>
      <c r="S19" s="624"/>
      <c r="T19" s="624"/>
      <c r="U19" s="624"/>
      <c r="V19" s="624"/>
      <c r="W19" s="624"/>
      <c r="X19" s="624"/>
      <c r="Y19" s="625"/>
      <c r="Z19" s="626">
        <v>0</v>
      </c>
      <c r="AA19" s="626"/>
      <c r="AB19" s="626"/>
      <c r="AC19" s="626"/>
      <c r="AD19" s="627">
        <v>2116</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9561</v>
      </c>
      <c r="BH19" s="624"/>
      <c r="BI19" s="624"/>
      <c r="BJ19" s="624"/>
      <c r="BK19" s="624"/>
      <c r="BL19" s="624"/>
      <c r="BM19" s="624"/>
      <c r="BN19" s="625"/>
      <c r="BO19" s="626">
        <v>2.1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9561</v>
      </c>
      <c r="BH20" s="624"/>
      <c r="BI20" s="624"/>
      <c r="BJ20" s="624"/>
      <c r="BK20" s="624"/>
      <c r="BL20" s="624"/>
      <c r="BM20" s="624"/>
      <c r="BN20" s="625"/>
      <c r="BO20" s="626">
        <v>2.1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19441668</v>
      </c>
      <c r="CS20" s="624"/>
      <c r="CT20" s="624"/>
      <c r="CU20" s="624"/>
      <c r="CV20" s="624"/>
      <c r="CW20" s="624"/>
      <c r="CX20" s="624"/>
      <c r="CY20" s="625"/>
      <c r="CZ20" s="626">
        <v>100</v>
      </c>
      <c r="DA20" s="626"/>
      <c r="DB20" s="626"/>
      <c r="DC20" s="626"/>
      <c r="DD20" s="632">
        <v>14055629</v>
      </c>
      <c r="DE20" s="624"/>
      <c r="DF20" s="624"/>
      <c r="DG20" s="624"/>
      <c r="DH20" s="624"/>
      <c r="DI20" s="624"/>
      <c r="DJ20" s="624"/>
      <c r="DK20" s="624"/>
      <c r="DL20" s="624"/>
      <c r="DM20" s="624"/>
      <c r="DN20" s="624"/>
      <c r="DO20" s="624"/>
      <c r="DP20" s="625"/>
      <c r="DQ20" s="632">
        <v>3574423</v>
      </c>
      <c r="DR20" s="624"/>
      <c r="DS20" s="624"/>
      <c r="DT20" s="624"/>
      <c r="DU20" s="624"/>
      <c r="DV20" s="624"/>
      <c r="DW20" s="624"/>
      <c r="DX20" s="624"/>
      <c r="DY20" s="624"/>
      <c r="DZ20" s="624"/>
      <c r="EA20" s="624"/>
      <c r="EB20" s="624"/>
      <c r="EC20" s="633"/>
    </row>
    <row r="21" spans="2:133" ht="11.25" customHeight="1">
      <c r="B21" s="620" t="s">
        <v>266</v>
      </c>
      <c r="C21" s="621"/>
      <c r="D21" s="621"/>
      <c r="E21" s="621"/>
      <c r="F21" s="621"/>
      <c r="G21" s="621"/>
      <c r="H21" s="621"/>
      <c r="I21" s="621"/>
      <c r="J21" s="621"/>
      <c r="K21" s="621"/>
      <c r="L21" s="621"/>
      <c r="M21" s="621"/>
      <c r="N21" s="621"/>
      <c r="O21" s="621"/>
      <c r="P21" s="621"/>
      <c r="Q21" s="622"/>
      <c r="R21" s="623">
        <v>2697369</v>
      </c>
      <c r="S21" s="624"/>
      <c r="T21" s="624"/>
      <c r="U21" s="624"/>
      <c r="V21" s="624"/>
      <c r="W21" s="624"/>
      <c r="X21" s="624"/>
      <c r="Y21" s="625"/>
      <c r="Z21" s="626">
        <v>13.4</v>
      </c>
      <c r="AA21" s="626"/>
      <c r="AB21" s="626"/>
      <c r="AC21" s="626"/>
      <c r="AD21" s="627">
        <v>2426001</v>
      </c>
      <c r="AE21" s="627"/>
      <c r="AF21" s="627"/>
      <c r="AG21" s="627"/>
      <c r="AH21" s="627"/>
      <c r="AI21" s="627"/>
      <c r="AJ21" s="627"/>
      <c r="AK21" s="627"/>
      <c r="AL21" s="628">
        <v>79</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9561</v>
      </c>
      <c r="BH21" s="624"/>
      <c r="BI21" s="624"/>
      <c r="BJ21" s="624"/>
      <c r="BK21" s="624"/>
      <c r="BL21" s="624"/>
      <c r="BM21" s="624"/>
      <c r="BN21" s="625"/>
      <c r="BO21" s="626">
        <v>2.1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268</v>
      </c>
      <c r="C22" s="621"/>
      <c r="D22" s="621"/>
      <c r="E22" s="621"/>
      <c r="F22" s="621"/>
      <c r="G22" s="621"/>
      <c r="H22" s="621"/>
      <c r="I22" s="621"/>
      <c r="J22" s="621"/>
      <c r="K22" s="621"/>
      <c r="L22" s="621"/>
      <c r="M22" s="621"/>
      <c r="N22" s="621"/>
      <c r="O22" s="621"/>
      <c r="P22" s="621"/>
      <c r="Q22" s="622"/>
      <c r="R22" s="623">
        <v>2426001</v>
      </c>
      <c r="S22" s="624"/>
      <c r="T22" s="624"/>
      <c r="U22" s="624"/>
      <c r="V22" s="624"/>
      <c r="W22" s="624"/>
      <c r="X22" s="624"/>
      <c r="Y22" s="625"/>
      <c r="Z22" s="626">
        <v>12</v>
      </c>
      <c r="AA22" s="626"/>
      <c r="AB22" s="626"/>
      <c r="AC22" s="626"/>
      <c r="AD22" s="627">
        <v>2426001</v>
      </c>
      <c r="AE22" s="627"/>
      <c r="AF22" s="627"/>
      <c r="AG22" s="627"/>
      <c r="AH22" s="627"/>
      <c r="AI22" s="627"/>
      <c r="AJ22" s="627"/>
      <c r="AK22" s="627"/>
      <c r="AL22" s="628">
        <v>79</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271</v>
      </c>
      <c r="C23" s="621"/>
      <c r="D23" s="621"/>
      <c r="E23" s="621"/>
      <c r="F23" s="621"/>
      <c r="G23" s="621"/>
      <c r="H23" s="621"/>
      <c r="I23" s="621"/>
      <c r="J23" s="621"/>
      <c r="K23" s="621"/>
      <c r="L23" s="621"/>
      <c r="M23" s="621"/>
      <c r="N23" s="621"/>
      <c r="O23" s="621"/>
      <c r="P23" s="621"/>
      <c r="Q23" s="622"/>
      <c r="R23" s="623">
        <v>271368</v>
      </c>
      <c r="S23" s="624"/>
      <c r="T23" s="624"/>
      <c r="U23" s="624"/>
      <c r="V23" s="624"/>
      <c r="W23" s="624"/>
      <c r="X23" s="624"/>
      <c r="Y23" s="625"/>
      <c r="Z23" s="626">
        <v>1.3</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3646267</v>
      </c>
      <c r="CS24" s="613"/>
      <c r="CT24" s="613"/>
      <c r="CU24" s="613"/>
      <c r="CV24" s="613"/>
      <c r="CW24" s="613"/>
      <c r="CX24" s="613"/>
      <c r="CY24" s="614"/>
      <c r="CZ24" s="617">
        <v>18.8</v>
      </c>
      <c r="DA24" s="618"/>
      <c r="DB24" s="618"/>
      <c r="DC24" s="634"/>
      <c r="DD24" s="653">
        <v>2530191</v>
      </c>
      <c r="DE24" s="613"/>
      <c r="DF24" s="613"/>
      <c r="DG24" s="613"/>
      <c r="DH24" s="613"/>
      <c r="DI24" s="613"/>
      <c r="DJ24" s="613"/>
      <c r="DK24" s="614"/>
      <c r="DL24" s="653">
        <v>2029282</v>
      </c>
      <c r="DM24" s="613"/>
      <c r="DN24" s="613"/>
      <c r="DO24" s="613"/>
      <c r="DP24" s="613"/>
      <c r="DQ24" s="613"/>
      <c r="DR24" s="613"/>
      <c r="DS24" s="613"/>
      <c r="DT24" s="613"/>
      <c r="DU24" s="613"/>
      <c r="DV24" s="614"/>
      <c r="DW24" s="617">
        <v>65.900000000000006</v>
      </c>
      <c r="DX24" s="618"/>
      <c r="DY24" s="618"/>
      <c r="DZ24" s="618"/>
      <c r="EA24" s="618"/>
      <c r="EB24" s="618"/>
      <c r="EC24" s="619"/>
    </row>
    <row r="25" spans="2:133" ht="11.25" customHeight="1">
      <c r="B25" s="620" t="s">
        <v>281</v>
      </c>
      <c r="C25" s="621"/>
      <c r="D25" s="621"/>
      <c r="E25" s="621"/>
      <c r="F25" s="621"/>
      <c r="G25" s="621"/>
      <c r="H25" s="621"/>
      <c r="I25" s="621"/>
      <c r="J25" s="621"/>
      <c r="K25" s="621"/>
      <c r="L25" s="621"/>
      <c r="M25" s="621"/>
      <c r="N25" s="621"/>
      <c r="O25" s="621"/>
      <c r="P25" s="621"/>
      <c r="Q25" s="622"/>
      <c r="R25" s="623">
        <v>3331675</v>
      </c>
      <c r="S25" s="624"/>
      <c r="T25" s="624"/>
      <c r="U25" s="624"/>
      <c r="V25" s="624"/>
      <c r="W25" s="624"/>
      <c r="X25" s="624"/>
      <c r="Y25" s="625"/>
      <c r="Z25" s="626">
        <v>16.5</v>
      </c>
      <c r="AA25" s="626"/>
      <c r="AB25" s="626"/>
      <c r="AC25" s="626"/>
      <c r="AD25" s="627">
        <v>3060307</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618045</v>
      </c>
      <c r="CS25" s="656"/>
      <c r="CT25" s="656"/>
      <c r="CU25" s="656"/>
      <c r="CV25" s="656"/>
      <c r="CW25" s="656"/>
      <c r="CX25" s="656"/>
      <c r="CY25" s="657"/>
      <c r="CZ25" s="628">
        <v>3.2</v>
      </c>
      <c r="DA25" s="654"/>
      <c r="DB25" s="654"/>
      <c r="DC25" s="658"/>
      <c r="DD25" s="632">
        <v>528765</v>
      </c>
      <c r="DE25" s="656"/>
      <c r="DF25" s="656"/>
      <c r="DG25" s="656"/>
      <c r="DH25" s="656"/>
      <c r="DI25" s="656"/>
      <c r="DJ25" s="656"/>
      <c r="DK25" s="657"/>
      <c r="DL25" s="632">
        <v>506014</v>
      </c>
      <c r="DM25" s="656"/>
      <c r="DN25" s="656"/>
      <c r="DO25" s="656"/>
      <c r="DP25" s="656"/>
      <c r="DQ25" s="656"/>
      <c r="DR25" s="656"/>
      <c r="DS25" s="656"/>
      <c r="DT25" s="656"/>
      <c r="DU25" s="656"/>
      <c r="DV25" s="657"/>
      <c r="DW25" s="628">
        <v>16.399999999999999</v>
      </c>
      <c r="DX25" s="654"/>
      <c r="DY25" s="654"/>
      <c r="DZ25" s="654"/>
      <c r="EA25" s="654"/>
      <c r="EB25" s="654"/>
      <c r="EC25" s="655"/>
    </row>
    <row r="26" spans="2:133" ht="11.25" customHeight="1">
      <c r="B26" s="620" t="s">
        <v>284</v>
      </c>
      <c r="C26" s="621"/>
      <c r="D26" s="621"/>
      <c r="E26" s="621"/>
      <c r="F26" s="621"/>
      <c r="G26" s="621"/>
      <c r="H26" s="621"/>
      <c r="I26" s="621"/>
      <c r="J26" s="621"/>
      <c r="K26" s="621"/>
      <c r="L26" s="621"/>
      <c r="M26" s="621"/>
      <c r="N26" s="621"/>
      <c r="O26" s="621"/>
      <c r="P26" s="621"/>
      <c r="Q26" s="622"/>
      <c r="R26" s="623">
        <v>1149</v>
      </c>
      <c r="S26" s="624"/>
      <c r="T26" s="624"/>
      <c r="U26" s="624"/>
      <c r="V26" s="624"/>
      <c r="W26" s="624"/>
      <c r="X26" s="624"/>
      <c r="Y26" s="625"/>
      <c r="Z26" s="626">
        <v>0</v>
      </c>
      <c r="AA26" s="626"/>
      <c r="AB26" s="626"/>
      <c r="AC26" s="626"/>
      <c r="AD26" s="627">
        <v>1149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387103</v>
      </c>
      <c r="CS26" s="624"/>
      <c r="CT26" s="624"/>
      <c r="CU26" s="624"/>
      <c r="CV26" s="624"/>
      <c r="CW26" s="624"/>
      <c r="CX26" s="624"/>
      <c r="CY26" s="625"/>
      <c r="CZ26" s="628">
        <v>2</v>
      </c>
      <c r="DA26" s="654"/>
      <c r="DB26" s="654"/>
      <c r="DC26" s="658"/>
      <c r="DD26" s="632">
        <v>305776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c r="B27" s="620" t="s">
        <v>287</v>
      </c>
      <c r="C27" s="621"/>
      <c r="D27" s="621"/>
      <c r="E27" s="621"/>
      <c r="F27" s="621"/>
      <c r="G27" s="621"/>
      <c r="H27" s="621"/>
      <c r="I27" s="621"/>
      <c r="J27" s="621"/>
      <c r="K27" s="621"/>
      <c r="L27" s="621"/>
      <c r="M27" s="621"/>
      <c r="N27" s="621"/>
      <c r="O27" s="621"/>
      <c r="P27" s="621"/>
      <c r="Q27" s="622"/>
      <c r="R27" s="623">
        <v>568024</v>
      </c>
      <c r="S27" s="624"/>
      <c r="T27" s="624"/>
      <c r="U27" s="624"/>
      <c r="V27" s="624"/>
      <c r="W27" s="624"/>
      <c r="X27" s="624"/>
      <c r="Y27" s="625"/>
      <c r="Z27" s="626">
        <v>2.8</v>
      </c>
      <c r="AA27" s="626"/>
      <c r="AB27" s="626"/>
      <c r="AC27" s="626"/>
      <c r="AD27" s="627">
        <v>107</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451139</v>
      </c>
      <c r="BH27" s="624"/>
      <c r="BI27" s="624"/>
      <c r="BJ27" s="624"/>
      <c r="BK27" s="624"/>
      <c r="BL27" s="624"/>
      <c r="BM27" s="624"/>
      <c r="BN27" s="625"/>
      <c r="BO27" s="626">
        <v>100</v>
      </c>
      <c r="BP27" s="626"/>
      <c r="BQ27" s="626"/>
      <c r="BR27" s="626"/>
      <c r="BS27" s="627">
        <v>3323</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1040919</v>
      </c>
      <c r="CS27" s="656"/>
      <c r="CT27" s="656"/>
      <c r="CU27" s="656"/>
      <c r="CV27" s="656"/>
      <c r="CW27" s="656"/>
      <c r="CX27" s="656"/>
      <c r="CY27" s="657"/>
      <c r="CZ27" s="628">
        <v>5.4</v>
      </c>
      <c r="DA27" s="654"/>
      <c r="DB27" s="654"/>
      <c r="DC27" s="658"/>
      <c r="DD27" s="632">
        <v>363558</v>
      </c>
      <c r="DE27" s="656"/>
      <c r="DF27" s="656"/>
      <c r="DG27" s="656"/>
      <c r="DH27" s="656"/>
      <c r="DI27" s="656"/>
      <c r="DJ27" s="656"/>
      <c r="DK27" s="657"/>
      <c r="DL27" s="632">
        <v>281474</v>
      </c>
      <c r="DM27" s="656"/>
      <c r="DN27" s="656"/>
      <c r="DO27" s="656"/>
      <c r="DP27" s="656"/>
      <c r="DQ27" s="656"/>
      <c r="DR27" s="656"/>
      <c r="DS27" s="656"/>
      <c r="DT27" s="656"/>
      <c r="DU27" s="656"/>
      <c r="DV27" s="657"/>
      <c r="DW27" s="628">
        <v>9.1</v>
      </c>
      <c r="DX27" s="654"/>
      <c r="DY27" s="654"/>
      <c r="DZ27" s="654"/>
      <c r="EA27" s="654"/>
      <c r="EB27" s="654"/>
      <c r="EC27" s="655"/>
    </row>
    <row r="28" spans="2:133" ht="11.25" customHeight="1">
      <c r="B28" s="620" t="s">
        <v>290</v>
      </c>
      <c r="C28" s="621"/>
      <c r="D28" s="621"/>
      <c r="E28" s="621"/>
      <c r="F28" s="621"/>
      <c r="G28" s="621"/>
      <c r="H28" s="621"/>
      <c r="I28" s="621"/>
      <c r="J28" s="621"/>
      <c r="K28" s="621"/>
      <c r="L28" s="621"/>
      <c r="M28" s="621"/>
      <c r="N28" s="621"/>
      <c r="O28" s="621"/>
      <c r="P28" s="621"/>
      <c r="Q28" s="622"/>
      <c r="R28" s="623">
        <v>122578</v>
      </c>
      <c r="S28" s="624"/>
      <c r="T28" s="624"/>
      <c r="U28" s="624"/>
      <c r="V28" s="624"/>
      <c r="W28" s="624"/>
      <c r="X28" s="624"/>
      <c r="Y28" s="625"/>
      <c r="Z28" s="626">
        <v>0.6</v>
      </c>
      <c r="AA28" s="626"/>
      <c r="AB28" s="626"/>
      <c r="AC28" s="626"/>
      <c r="AD28" s="627">
        <v>2531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1987303</v>
      </c>
      <c r="CS28" s="624"/>
      <c r="CT28" s="624"/>
      <c r="CU28" s="624"/>
      <c r="CV28" s="624"/>
      <c r="CW28" s="624"/>
      <c r="CX28" s="624"/>
      <c r="CY28" s="625"/>
      <c r="CZ28" s="628">
        <v>10.199999999999999</v>
      </c>
      <c r="DA28" s="654"/>
      <c r="DB28" s="654"/>
      <c r="DC28" s="658"/>
      <c r="DD28" s="632">
        <v>1637868</v>
      </c>
      <c r="DE28" s="624"/>
      <c r="DF28" s="624"/>
      <c r="DG28" s="624"/>
      <c r="DH28" s="624"/>
      <c r="DI28" s="624"/>
      <c r="DJ28" s="624"/>
      <c r="DK28" s="625"/>
      <c r="DL28" s="632">
        <v>1241794</v>
      </c>
      <c r="DM28" s="624"/>
      <c r="DN28" s="624"/>
      <c r="DO28" s="624"/>
      <c r="DP28" s="624"/>
      <c r="DQ28" s="624"/>
      <c r="DR28" s="624"/>
      <c r="DS28" s="624"/>
      <c r="DT28" s="624"/>
      <c r="DU28" s="624"/>
      <c r="DV28" s="625"/>
      <c r="DW28" s="628">
        <v>40.299999999999997</v>
      </c>
      <c r="DX28" s="654"/>
      <c r="DY28" s="654"/>
      <c r="DZ28" s="654"/>
      <c r="EA28" s="654"/>
      <c r="EB28" s="654"/>
      <c r="EC28" s="655"/>
    </row>
    <row r="29" spans="2:133" ht="11.25" customHeight="1">
      <c r="B29" s="620" t="s">
        <v>292</v>
      </c>
      <c r="C29" s="621"/>
      <c r="D29" s="621"/>
      <c r="E29" s="621"/>
      <c r="F29" s="621"/>
      <c r="G29" s="621"/>
      <c r="H29" s="621"/>
      <c r="I29" s="621"/>
      <c r="J29" s="621"/>
      <c r="K29" s="621"/>
      <c r="L29" s="621"/>
      <c r="M29" s="621"/>
      <c r="N29" s="621"/>
      <c r="O29" s="621"/>
      <c r="P29" s="621"/>
      <c r="Q29" s="622"/>
      <c r="R29" s="623">
        <v>10684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1985510</v>
      </c>
      <c r="CS29" s="656"/>
      <c r="CT29" s="656"/>
      <c r="CU29" s="656"/>
      <c r="CV29" s="656"/>
      <c r="CW29" s="656"/>
      <c r="CX29" s="656"/>
      <c r="CY29" s="657"/>
      <c r="CZ29" s="628">
        <v>10.199999999999999</v>
      </c>
      <c r="DA29" s="654"/>
      <c r="DB29" s="654"/>
      <c r="DC29" s="658"/>
      <c r="DD29" s="632">
        <v>1636075</v>
      </c>
      <c r="DE29" s="656"/>
      <c r="DF29" s="656"/>
      <c r="DG29" s="656"/>
      <c r="DH29" s="656"/>
      <c r="DI29" s="656"/>
      <c r="DJ29" s="656"/>
      <c r="DK29" s="657"/>
      <c r="DL29" s="632">
        <v>1240001</v>
      </c>
      <c r="DM29" s="656"/>
      <c r="DN29" s="656"/>
      <c r="DO29" s="656"/>
      <c r="DP29" s="656"/>
      <c r="DQ29" s="656"/>
      <c r="DR29" s="656"/>
      <c r="DS29" s="656"/>
      <c r="DT29" s="656"/>
      <c r="DU29" s="656"/>
      <c r="DV29" s="657"/>
      <c r="DW29" s="628">
        <v>40.200000000000003</v>
      </c>
      <c r="DX29" s="654"/>
      <c r="DY29" s="654"/>
      <c r="DZ29" s="654"/>
      <c r="EA29" s="654"/>
      <c r="EB29" s="654"/>
      <c r="EC29" s="655"/>
    </row>
    <row r="30" spans="2:133" ht="11.25" customHeight="1">
      <c r="B30" s="620" t="s">
        <v>294</v>
      </c>
      <c r="C30" s="621"/>
      <c r="D30" s="621"/>
      <c r="E30" s="621"/>
      <c r="F30" s="621"/>
      <c r="G30" s="621"/>
      <c r="H30" s="621"/>
      <c r="I30" s="621"/>
      <c r="J30" s="621"/>
      <c r="K30" s="621"/>
      <c r="L30" s="621"/>
      <c r="M30" s="621"/>
      <c r="N30" s="621"/>
      <c r="O30" s="621"/>
      <c r="P30" s="621"/>
      <c r="Q30" s="622"/>
      <c r="R30" s="623">
        <v>5195393</v>
      </c>
      <c r="S30" s="624"/>
      <c r="T30" s="624"/>
      <c r="U30" s="624"/>
      <c r="V30" s="624"/>
      <c r="W30" s="624"/>
      <c r="X30" s="624"/>
      <c r="Y30" s="625"/>
      <c r="Z30" s="626">
        <v>25.8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1932371</v>
      </c>
      <c r="CS30" s="624"/>
      <c r="CT30" s="624"/>
      <c r="CU30" s="624"/>
      <c r="CV30" s="624"/>
      <c r="CW30" s="624"/>
      <c r="CX30" s="624"/>
      <c r="CY30" s="625"/>
      <c r="CZ30" s="628">
        <v>9.9</v>
      </c>
      <c r="DA30" s="654"/>
      <c r="DB30" s="654"/>
      <c r="DC30" s="658"/>
      <c r="DD30" s="632">
        <v>1582936</v>
      </c>
      <c r="DE30" s="624"/>
      <c r="DF30" s="624"/>
      <c r="DG30" s="624"/>
      <c r="DH30" s="624"/>
      <c r="DI30" s="624"/>
      <c r="DJ30" s="624"/>
      <c r="DK30" s="625"/>
      <c r="DL30" s="632">
        <v>1186862</v>
      </c>
      <c r="DM30" s="624"/>
      <c r="DN30" s="624"/>
      <c r="DO30" s="624"/>
      <c r="DP30" s="624"/>
      <c r="DQ30" s="624"/>
      <c r="DR30" s="624"/>
      <c r="DS30" s="624"/>
      <c r="DT30" s="624"/>
      <c r="DU30" s="624"/>
      <c r="DV30" s="625"/>
      <c r="DW30" s="628">
        <v>38.5</v>
      </c>
      <c r="DX30" s="654"/>
      <c r="DY30" s="654"/>
      <c r="DZ30" s="654"/>
      <c r="EA30" s="654"/>
      <c r="EB30" s="654"/>
      <c r="EC30" s="655"/>
    </row>
    <row r="31" spans="2:133" ht="11.25" customHeight="1">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98.1</v>
      </c>
      <c r="BH31" s="667"/>
      <c r="BI31" s="667"/>
      <c r="BJ31" s="667"/>
      <c r="BK31" s="667"/>
      <c r="BL31" s="667"/>
      <c r="BM31" s="618">
        <v>94.8</v>
      </c>
      <c r="BN31" s="667"/>
      <c r="BO31" s="667"/>
      <c r="BP31" s="667"/>
      <c r="BQ31" s="668"/>
      <c r="BR31" s="679">
        <v>97.9</v>
      </c>
      <c r="BS31" s="667"/>
      <c r="BT31" s="667"/>
      <c r="BU31" s="667"/>
      <c r="BV31" s="667"/>
      <c r="BW31" s="667"/>
      <c r="BX31" s="618">
        <v>94.9</v>
      </c>
      <c r="BY31" s="667"/>
      <c r="BZ31" s="667"/>
      <c r="CA31" s="667"/>
      <c r="CB31" s="668"/>
      <c r="CD31" s="661"/>
      <c r="CE31" s="662"/>
      <c r="CF31" s="620" t="s">
        <v>301</v>
      </c>
      <c r="CG31" s="621"/>
      <c r="CH31" s="621"/>
      <c r="CI31" s="621"/>
      <c r="CJ31" s="621"/>
      <c r="CK31" s="621"/>
      <c r="CL31" s="621"/>
      <c r="CM31" s="621"/>
      <c r="CN31" s="621"/>
      <c r="CO31" s="621"/>
      <c r="CP31" s="621"/>
      <c r="CQ31" s="622"/>
      <c r="CR31" s="623">
        <v>53139</v>
      </c>
      <c r="CS31" s="656"/>
      <c r="CT31" s="656"/>
      <c r="CU31" s="656"/>
      <c r="CV31" s="656"/>
      <c r="CW31" s="656"/>
      <c r="CX31" s="656"/>
      <c r="CY31" s="657"/>
      <c r="CZ31" s="628">
        <v>0.3</v>
      </c>
      <c r="DA31" s="654"/>
      <c r="DB31" s="654"/>
      <c r="DC31" s="658"/>
      <c r="DD31" s="632">
        <v>53139</v>
      </c>
      <c r="DE31" s="656"/>
      <c r="DF31" s="656"/>
      <c r="DG31" s="656"/>
      <c r="DH31" s="656"/>
      <c r="DI31" s="656"/>
      <c r="DJ31" s="656"/>
      <c r="DK31" s="657"/>
      <c r="DL31" s="632">
        <v>53139</v>
      </c>
      <c r="DM31" s="656"/>
      <c r="DN31" s="656"/>
      <c r="DO31" s="656"/>
      <c r="DP31" s="656"/>
      <c r="DQ31" s="656"/>
      <c r="DR31" s="656"/>
      <c r="DS31" s="656"/>
      <c r="DT31" s="656"/>
      <c r="DU31" s="656"/>
      <c r="DV31" s="657"/>
      <c r="DW31" s="628">
        <v>1.7</v>
      </c>
      <c r="DX31" s="654"/>
      <c r="DY31" s="654"/>
      <c r="DZ31" s="654"/>
      <c r="EA31" s="654"/>
      <c r="EB31" s="654"/>
      <c r="EC31" s="655"/>
    </row>
    <row r="32" spans="2:133" ht="11.25" customHeight="1">
      <c r="B32" s="620" t="s">
        <v>302</v>
      </c>
      <c r="C32" s="621"/>
      <c r="D32" s="621"/>
      <c r="E32" s="621"/>
      <c r="F32" s="621"/>
      <c r="G32" s="621"/>
      <c r="H32" s="621"/>
      <c r="I32" s="621"/>
      <c r="J32" s="621"/>
      <c r="K32" s="621"/>
      <c r="L32" s="621"/>
      <c r="M32" s="621"/>
      <c r="N32" s="621"/>
      <c r="O32" s="621"/>
      <c r="P32" s="621"/>
      <c r="Q32" s="622"/>
      <c r="R32" s="623">
        <v>320871</v>
      </c>
      <c r="S32" s="624"/>
      <c r="T32" s="624"/>
      <c r="U32" s="624"/>
      <c r="V32" s="624"/>
      <c r="W32" s="624"/>
      <c r="X32" s="624"/>
      <c r="Y32" s="625"/>
      <c r="Z32" s="626">
        <v>1.6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98.4</v>
      </c>
      <c r="BH32" s="656"/>
      <c r="BI32" s="656"/>
      <c r="BJ32" s="656"/>
      <c r="BK32" s="656"/>
      <c r="BL32" s="656"/>
      <c r="BM32" s="629">
        <v>97.2</v>
      </c>
      <c r="BN32" s="656"/>
      <c r="BO32" s="656"/>
      <c r="BP32" s="656"/>
      <c r="BQ32" s="678"/>
      <c r="BR32" s="680">
        <v>97.9</v>
      </c>
      <c r="BS32" s="656"/>
      <c r="BT32" s="656"/>
      <c r="BU32" s="656"/>
      <c r="BV32" s="656"/>
      <c r="BW32" s="656"/>
      <c r="BX32" s="629">
        <v>97</v>
      </c>
      <c r="BY32" s="656"/>
      <c r="BZ32" s="656"/>
      <c r="CA32" s="656"/>
      <c r="CB32" s="678"/>
      <c r="CD32" s="663"/>
      <c r="CE32" s="664"/>
      <c r="CF32" s="620" t="s">
        <v>305</v>
      </c>
      <c r="CG32" s="621"/>
      <c r="CH32" s="621"/>
      <c r="CI32" s="621"/>
      <c r="CJ32" s="621"/>
      <c r="CK32" s="621"/>
      <c r="CL32" s="621"/>
      <c r="CM32" s="621"/>
      <c r="CN32" s="621"/>
      <c r="CO32" s="621"/>
      <c r="CP32" s="621"/>
      <c r="CQ32" s="622"/>
      <c r="CR32" s="623">
        <v>1793</v>
      </c>
      <c r="CS32" s="624"/>
      <c r="CT32" s="624"/>
      <c r="CU32" s="624"/>
      <c r="CV32" s="624"/>
      <c r="CW32" s="624"/>
      <c r="CX32" s="624"/>
      <c r="CY32" s="625"/>
      <c r="CZ32" s="628">
        <v>0</v>
      </c>
      <c r="DA32" s="654"/>
      <c r="DB32" s="654"/>
      <c r="DC32" s="658"/>
      <c r="DD32" s="632">
        <v>1793</v>
      </c>
      <c r="DE32" s="624"/>
      <c r="DF32" s="624"/>
      <c r="DG32" s="624"/>
      <c r="DH32" s="624"/>
      <c r="DI32" s="624"/>
      <c r="DJ32" s="624"/>
      <c r="DK32" s="625"/>
      <c r="DL32" s="632">
        <v>1793</v>
      </c>
      <c r="DM32" s="624"/>
      <c r="DN32" s="624"/>
      <c r="DO32" s="624"/>
      <c r="DP32" s="624"/>
      <c r="DQ32" s="624"/>
      <c r="DR32" s="624"/>
      <c r="DS32" s="624"/>
      <c r="DT32" s="624"/>
      <c r="DU32" s="624"/>
      <c r="DV32" s="625"/>
      <c r="DW32" s="628">
        <v>0.1</v>
      </c>
      <c r="DX32" s="654"/>
      <c r="DY32" s="654"/>
      <c r="DZ32" s="654"/>
      <c r="EA32" s="654"/>
      <c r="EB32" s="654"/>
      <c r="EC32" s="655"/>
    </row>
    <row r="33" spans="2:133" ht="11.25" customHeight="1">
      <c r="B33" s="620" t="s">
        <v>306</v>
      </c>
      <c r="C33" s="621"/>
      <c r="D33" s="621"/>
      <c r="E33" s="621"/>
      <c r="F33" s="621"/>
      <c r="G33" s="621"/>
      <c r="H33" s="621"/>
      <c r="I33" s="621"/>
      <c r="J33" s="621"/>
      <c r="K33" s="621"/>
      <c r="L33" s="621"/>
      <c r="M33" s="621"/>
      <c r="N33" s="621"/>
      <c r="O33" s="621"/>
      <c r="P33" s="621"/>
      <c r="Q33" s="622"/>
      <c r="R33" s="623">
        <v>43873</v>
      </c>
      <c r="S33" s="624"/>
      <c r="T33" s="624"/>
      <c r="U33" s="624"/>
      <c r="V33" s="624"/>
      <c r="W33" s="624"/>
      <c r="X33" s="624"/>
      <c r="Y33" s="625"/>
      <c r="Z33" s="626">
        <v>0.2</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97.4</v>
      </c>
      <c r="BH33" s="682"/>
      <c r="BI33" s="682"/>
      <c r="BJ33" s="682"/>
      <c r="BK33" s="682"/>
      <c r="BL33" s="682"/>
      <c r="BM33" s="683">
        <v>92</v>
      </c>
      <c r="BN33" s="682"/>
      <c r="BO33" s="682"/>
      <c r="BP33" s="682"/>
      <c r="BQ33" s="684"/>
      <c r="BR33" s="681">
        <v>97.5</v>
      </c>
      <c r="BS33" s="682"/>
      <c r="BT33" s="682"/>
      <c r="BU33" s="682"/>
      <c r="BV33" s="682"/>
      <c r="BW33" s="682"/>
      <c r="BX33" s="683">
        <v>92.3</v>
      </c>
      <c r="BY33" s="682"/>
      <c r="BZ33" s="682"/>
      <c r="CA33" s="682"/>
      <c r="CB33" s="684"/>
      <c r="CD33" s="620" t="s">
        <v>308</v>
      </c>
      <c r="CE33" s="621"/>
      <c r="CF33" s="621"/>
      <c r="CG33" s="621"/>
      <c r="CH33" s="621"/>
      <c r="CI33" s="621"/>
      <c r="CJ33" s="621"/>
      <c r="CK33" s="621"/>
      <c r="CL33" s="621"/>
      <c r="CM33" s="621"/>
      <c r="CN33" s="621"/>
      <c r="CO33" s="621"/>
      <c r="CP33" s="621"/>
      <c r="CQ33" s="622"/>
      <c r="CR33" s="623">
        <v>1704226</v>
      </c>
      <c r="CS33" s="656"/>
      <c r="CT33" s="656"/>
      <c r="CU33" s="656"/>
      <c r="CV33" s="656"/>
      <c r="CW33" s="656"/>
      <c r="CX33" s="656"/>
      <c r="CY33" s="657"/>
      <c r="CZ33" s="628">
        <v>8.8000000000000007</v>
      </c>
      <c r="DA33" s="654"/>
      <c r="DB33" s="654"/>
      <c r="DC33" s="658"/>
      <c r="DD33" s="632">
        <v>941101</v>
      </c>
      <c r="DE33" s="656"/>
      <c r="DF33" s="656"/>
      <c r="DG33" s="656"/>
      <c r="DH33" s="656"/>
      <c r="DI33" s="656"/>
      <c r="DJ33" s="656"/>
      <c r="DK33" s="657"/>
      <c r="DL33" s="632">
        <v>716333</v>
      </c>
      <c r="DM33" s="656"/>
      <c r="DN33" s="656"/>
      <c r="DO33" s="656"/>
      <c r="DP33" s="656"/>
      <c r="DQ33" s="656"/>
      <c r="DR33" s="656"/>
      <c r="DS33" s="656"/>
      <c r="DT33" s="656"/>
      <c r="DU33" s="656"/>
      <c r="DV33" s="657"/>
      <c r="DW33" s="628">
        <v>23.2</v>
      </c>
      <c r="DX33" s="654"/>
      <c r="DY33" s="654"/>
      <c r="DZ33" s="654"/>
      <c r="EA33" s="654"/>
      <c r="EB33" s="654"/>
      <c r="EC33" s="655"/>
    </row>
    <row r="34" spans="2:133" ht="11.25" customHeight="1">
      <c r="B34" s="620" t="s">
        <v>309</v>
      </c>
      <c r="C34" s="621"/>
      <c r="D34" s="621"/>
      <c r="E34" s="621"/>
      <c r="F34" s="621"/>
      <c r="G34" s="621"/>
      <c r="H34" s="621"/>
      <c r="I34" s="621"/>
      <c r="J34" s="621"/>
      <c r="K34" s="621"/>
      <c r="L34" s="621"/>
      <c r="M34" s="621"/>
      <c r="N34" s="621"/>
      <c r="O34" s="621"/>
      <c r="P34" s="621"/>
      <c r="Q34" s="622"/>
      <c r="R34" s="623">
        <v>122764</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609437</v>
      </c>
      <c r="CS34" s="624"/>
      <c r="CT34" s="624"/>
      <c r="CU34" s="624"/>
      <c r="CV34" s="624"/>
      <c r="CW34" s="624"/>
      <c r="CX34" s="624"/>
      <c r="CY34" s="625"/>
      <c r="CZ34" s="628">
        <v>3.1</v>
      </c>
      <c r="DA34" s="654"/>
      <c r="DB34" s="654"/>
      <c r="DC34" s="658"/>
      <c r="DD34" s="632">
        <v>314360</v>
      </c>
      <c r="DE34" s="624"/>
      <c r="DF34" s="624"/>
      <c r="DG34" s="624"/>
      <c r="DH34" s="624"/>
      <c r="DI34" s="624"/>
      <c r="DJ34" s="624"/>
      <c r="DK34" s="625"/>
      <c r="DL34" s="632">
        <v>247127</v>
      </c>
      <c r="DM34" s="624"/>
      <c r="DN34" s="624"/>
      <c r="DO34" s="624"/>
      <c r="DP34" s="624"/>
      <c r="DQ34" s="624"/>
      <c r="DR34" s="624"/>
      <c r="DS34" s="624"/>
      <c r="DT34" s="624"/>
      <c r="DU34" s="624"/>
      <c r="DV34" s="625"/>
      <c r="DW34" s="628">
        <v>8</v>
      </c>
      <c r="DX34" s="654"/>
      <c r="DY34" s="654"/>
      <c r="DZ34" s="654"/>
      <c r="EA34" s="654"/>
      <c r="EB34" s="654"/>
      <c r="EC34" s="655"/>
    </row>
    <row r="35" spans="2:133" ht="11.25" customHeight="1">
      <c r="B35" s="620" t="s">
        <v>311</v>
      </c>
      <c r="C35" s="621"/>
      <c r="D35" s="621"/>
      <c r="E35" s="621"/>
      <c r="F35" s="621"/>
      <c r="G35" s="621"/>
      <c r="H35" s="621"/>
      <c r="I35" s="621"/>
      <c r="J35" s="621"/>
      <c r="K35" s="621"/>
      <c r="L35" s="621"/>
      <c r="M35" s="621"/>
      <c r="N35" s="621"/>
      <c r="O35" s="621"/>
      <c r="P35" s="621"/>
      <c r="Q35" s="622"/>
      <c r="R35" s="623">
        <v>383525</v>
      </c>
      <c r="S35" s="624"/>
      <c r="T35" s="624"/>
      <c r="U35" s="624"/>
      <c r="V35" s="624"/>
      <c r="W35" s="624"/>
      <c r="X35" s="624"/>
      <c r="Y35" s="625"/>
      <c r="Z35" s="626">
        <v>1.9</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16859</v>
      </c>
      <c r="CS35" s="656"/>
      <c r="CT35" s="656"/>
      <c r="CU35" s="656"/>
      <c r="CV35" s="656"/>
      <c r="CW35" s="656"/>
      <c r="CX35" s="656"/>
      <c r="CY35" s="657"/>
      <c r="CZ35" s="628">
        <v>0.1</v>
      </c>
      <c r="DA35" s="654"/>
      <c r="DB35" s="654"/>
      <c r="DC35" s="658"/>
      <c r="DD35" s="632">
        <v>8566</v>
      </c>
      <c r="DE35" s="656"/>
      <c r="DF35" s="656"/>
      <c r="DG35" s="656"/>
      <c r="DH35" s="656"/>
      <c r="DI35" s="656"/>
      <c r="DJ35" s="656"/>
      <c r="DK35" s="657"/>
      <c r="DL35" s="632">
        <v>6611</v>
      </c>
      <c r="DM35" s="656"/>
      <c r="DN35" s="656"/>
      <c r="DO35" s="656"/>
      <c r="DP35" s="656"/>
      <c r="DQ35" s="656"/>
      <c r="DR35" s="656"/>
      <c r="DS35" s="656"/>
      <c r="DT35" s="656"/>
      <c r="DU35" s="656"/>
      <c r="DV35" s="657"/>
      <c r="DW35" s="628">
        <v>0.2</v>
      </c>
      <c r="DX35" s="654"/>
      <c r="DY35" s="654"/>
      <c r="DZ35" s="654"/>
      <c r="EA35" s="654"/>
      <c r="EB35" s="654"/>
      <c r="EC35" s="655"/>
    </row>
    <row r="36" spans="2:133" ht="11.25" customHeight="1">
      <c r="B36" s="620" t="s">
        <v>315</v>
      </c>
      <c r="C36" s="621"/>
      <c r="D36" s="621"/>
      <c r="E36" s="621"/>
      <c r="F36" s="621"/>
      <c r="G36" s="621"/>
      <c r="H36" s="621"/>
      <c r="I36" s="621"/>
      <c r="J36" s="621"/>
      <c r="K36" s="621"/>
      <c r="L36" s="621"/>
      <c r="M36" s="621"/>
      <c r="N36" s="621"/>
      <c r="O36" s="621"/>
      <c r="P36" s="621"/>
      <c r="Q36" s="622"/>
      <c r="R36" s="623">
        <v>200137</v>
      </c>
      <c r="S36" s="624"/>
      <c r="T36" s="624"/>
      <c r="U36" s="624"/>
      <c r="V36" s="624"/>
      <c r="W36" s="624"/>
      <c r="X36" s="624"/>
      <c r="Y36" s="625"/>
      <c r="Z36" s="626">
        <v>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213637</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27111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700053</v>
      </c>
      <c r="CS36" s="624"/>
      <c r="CT36" s="624"/>
      <c r="CU36" s="624"/>
      <c r="CV36" s="624"/>
      <c r="CW36" s="624"/>
      <c r="CX36" s="624"/>
      <c r="CY36" s="625"/>
      <c r="CZ36" s="628">
        <v>3.6</v>
      </c>
      <c r="DA36" s="654"/>
      <c r="DB36" s="654"/>
      <c r="DC36" s="658"/>
      <c r="DD36" s="632">
        <v>393574</v>
      </c>
      <c r="DE36" s="624"/>
      <c r="DF36" s="624"/>
      <c r="DG36" s="624"/>
      <c r="DH36" s="624"/>
      <c r="DI36" s="624"/>
      <c r="DJ36" s="624"/>
      <c r="DK36" s="625"/>
      <c r="DL36" s="632">
        <v>297400</v>
      </c>
      <c r="DM36" s="624"/>
      <c r="DN36" s="624"/>
      <c r="DO36" s="624"/>
      <c r="DP36" s="624"/>
      <c r="DQ36" s="624"/>
      <c r="DR36" s="624"/>
      <c r="DS36" s="624"/>
      <c r="DT36" s="624"/>
      <c r="DU36" s="624"/>
      <c r="DV36" s="625"/>
      <c r="DW36" s="628">
        <v>9.6999999999999993</v>
      </c>
      <c r="DX36" s="654"/>
      <c r="DY36" s="654"/>
      <c r="DZ36" s="654"/>
      <c r="EA36" s="654"/>
      <c r="EB36" s="654"/>
      <c r="EC36" s="655"/>
    </row>
    <row r="37" spans="2:133" ht="11.25" customHeight="1">
      <c r="B37" s="620" t="s">
        <v>319</v>
      </c>
      <c r="C37" s="621"/>
      <c r="D37" s="621"/>
      <c r="E37" s="621"/>
      <c r="F37" s="621"/>
      <c r="G37" s="621"/>
      <c r="H37" s="621"/>
      <c r="I37" s="621"/>
      <c r="J37" s="621"/>
      <c r="K37" s="621"/>
      <c r="L37" s="621"/>
      <c r="M37" s="621"/>
      <c r="N37" s="621"/>
      <c r="O37" s="621"/>
      <c r="P37" s="621"/>
      <c r="Q37" s="622"/>
      <c r="R37" s="623">
        <v>108978</v>
      </c>
      <c r="S37" s="624"/>
      <c r="T37" s="624"/>
      <c r="U37" s="624"/>
      <c r="V37" s="624"/>
      <c r="W37" s="624"/>
      <c r="X37" s="624"/>
      <c r="Y37" s="625"/>
      <c r="Z37" s="626">
        <v>0.5</v>
      </c>
      <c r="AA37" s="626"/>
      <c r="AB37" s="626"/>
      <c r="AC37" s="626"/>
      <c r="AD37" s="627">
        <v>5492</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994</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15596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304051</v>
      </c>
      <c r="CS37" s="656"/>
      <c r="CT37" s="656"/>
      <c r="CU37" s="656"/>
      <c r="CV37" s="656"/>
      <c r="CW37" s="656"/>
      <c r="CX37" s="656"/>
      <c r="CY37" s="657"/>
      <c r="CZ37" s="628">
        <v>1.6</v>
      </c>
      <c r="DA37" s="654"/>
      <c r="DB37" s="654"/>
      <c r="DC37" s="658"/>
      <c r="DD37" s="632">
        <v>258276</v>
      </c>
      <c r="DE37" s="656"/>
      <c r="DF37" s="656"/>
      <c r="DG37" s="656"/>
      <c r="DH37" s="656"/>
      <c r="DI37" s="656"/>
      <c r="DJ37" s="656"/>
      <c r="DK37" s="657"/>
      <c r="DL37" s="632">
        <v>209113</v>
      </c>
      <c r="DM37" s="656"/>
      <c r="DN37" s="656"/>
      <c r="DO37" s="656"/>
      <c r="DP37" s="656"/>
      <c r="DQ37" s="656"/>
      <c r="DR37" s="656"/>
      <c r="DS37" s="656"/>
      <c r="DT37" s="656"/>
      <c r="DU37" s="656"/>
      <c r="DV37" s="657"/>
      <c r="DW37" s="628">
        <v>6.8</v>
      </c>
      <c r="DX37" s="654"/>
      <c r="DY37" s="654"/>
      <c r="DZ37" s="654"/>
      <c r="EA37" s="654"/>
      <c r="EB37" s="654"/>
      <c r="EC37" s="655"/>
    </row>
    <row r="38" spans="2:133" ht="11.25" customHeight="1">
      <c r="B38" s="620" t="s">
        <v>323</v>
      </c>
      <c r="C38" s="621"/>
      <c r="D38" s="621"/>
      <c r="E38" s="621"/>
      <c r="F38" s="621"/>
      <c r="G38" s="621"/>
      <c r="H38" s="621"/>
      <c r="I38" s="621"/>
      <c r="J38" s="621"/>
      <c r="K38" s="621"/>
      <c r="L38" s="621"/>
      <c r="M38" s="621"/>
      <c r="N38" s="621"/>
      <c r="O38" s="621"/>
      <c r="P38" s="621"/>
      <c r="Q38" s="622"/>
      <c r="R38" s="623">
        <v>9737979</v>
      </c>
      <c r="S38" s="624"/>
      <c r="T38" s="624"/>
      <c r="U38" s="624"/>
      <c r="V38" s="624"/>
      <c r="W38" s="624"/>
      <c r="X38" s="624"/>
      <c r="Y38" s="625"/>
      <c r="Z38" s="626">
        <v>48.3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701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212643</v>
      </c>
      <c r="CS38" s="624"/>
      <c r="CT38" s="624"/>
      <c r="CU38" s="624"/>
      <c r="CV38" s="624"/>
      <c r="CW38" s="624"/>
      <c r="CX38" s="624"/>
      <c r="CY38" s="625"/>
      <c r="CZ38" s="628">
        <v>1.1000000000000001</v>
      </c>
      <c r="DA38" s="654"/>
      <c r="DB38" s="654"/>
      <c r="DC38" s="658"/>
      <c r="DD38" s="632">
        <v>165195</v>
      </c>
      <c r="DE38" s="624"/>
      <c r="DF38" s="624"/>
      <c r="DG38" s="624"/>
      <c r="DH38" s="624"/>
      <c r="DI38" s="624"/>
      <c r="DJ38" s="624"/>
      <c r="DK38" s="625"/>
      <c r="DL38" s="632">
        <v>165195</v>
      </c>
      <c r="DM38" s="624"/>
      <c r="DN38" s="624"/>
      <c r="DO38" s="624"/>
      <c r="DP38" s="624"/>
      <c r="DQ38" s="624"/>
      <c r="DR38" s="624"/>
      <c r="DS38" s="624"/>
      <c r="DT38" s="624"/>
      <c r="DU38" s="624"/>
      <c r="DV38" s="625"/>
      <c r="DW38" s="628">
        <v>5.4</v>
      </c>
      <c r="DX38" s="654"/>
      <c r="DY38" s="654"/>
      <c r="DZ38" s="654"/>
      <c r="EA38" s="654"/>
      <c r="EB38" s="654"/>
      <c r="EC38" s="655"/>
    </row>
    <row r="39" spans="2:133" ht="11.25" customHeight="1">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1070</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165234</v>
      </c>
      <c r="CS39" s="656"/>
      <c r="CT39" s="656"/>
      <c r="CU39" s="656"/>
      <c r="CV39" s="656"/>
      <c r="CW39" s="656"/>
      <c r="CX39" s="656"/>
      <c r="CY39" s="657"/>
      <c r="CZ39" s="628">
        <v>0.8</v>
      </c>
      <c r="DA39" s="654"/>
      <c r="DB39" s="654"/>
      <c r="DC39" s="658"/>
      <c r="DD39" s="632">
        <v>59406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c r="B40" s="620" t="s">
        <v>331</v>
      </c>
      <c r="C40" s="621"/>
      <c r="D40" s="621"/>
      <c r="E40" s="621"/>
      <c r="F40" s="621"/>
      <c r="G40" s="621"/>
      <c r="H40" s="621"/>
      <c r="I40" s="621"/>
      <c r="J40" s="621"/>
      <c r="K40" s="621"/>
      <c r="L40" s="621"/>
      <c r="M40" s="621"/>
      <c r="N40" s="621"/>
      <c r="O40" s="621"/>
      <c r="P40" s="621"/>
      <c r="Q40" s="622"/>
      <c r="R40" s="623">
        <v>11979</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82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4"/>
      <c r="DB40" s="654"/>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c r="B41" s="644" t="s">
        <v>336</v>
      </c>
      <c r="C41" s="645"/>
      <c r="D41" s="645"/>
      <c r="E41" s="645"/>
      <c r="F41" s="645"/>
      <c r="G41" s="645"/>
      <c r="H41" s="645"/>
      <c r="I41" s="645"/>
      <c r="J41" s="645"/>
      <c r="K41" s="645"/>
      <c r="L41" s="645"/>
      <c r="M41" s="645"/>
      <c r="N41" s="645"/>
      <c r="O41" s="645"/>
      <c r="P41" s="645"/>
      <c r="Q41" s="646"/>
      <c r="R41" s="695">
        <v>20147630</v>
      </c>
      <c r="S41" s="696"/>
      <c r="T41" s="696"/>
      <c r="U41" s="696"/>
      <c r="V41" s="696"/>
      <c r="W41" s="696"/>
      <c r="X41" s="696"/>
      <c r="Y41" s="700"/>
      <c r="Z41" s="701">
        <v>100</v>
      </c>
      <c r="AA41" s="701"/>
      <c r="AB41" s="701"/>
      <c r="AC41" s="701"/>
      <c r="AD41" s="702">
        <v>3069586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67440</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340</v>
      </c>
      <c r="AR42" s="693"/>
      <c r="AS42" s="693"/>
      <c r="AT42" s="693"/>
      <c r="AU42" s="693"/>
      <c r="AV42" s="693"/>
      <c r="AW42" s="693"/>
      <c r="AX42" s="693"/>
      <c r="AY42" s="694"/>
      <c r="AZ42" s="695">
        <v>145203</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393</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14091175</v>
      </c>
      <c r="CS42" s="656"/>
      <c r="CT42" s="656"/>
      <c r="CU42" s="656"/>
      <c r="CV42" s="656"/>
      <c r="CW42" s="656"/>
      <c r="CX42" s="656"/>
      <c r="CY42" s="657"/>
      <c r="CZ42" s="628">
        <v>72.5</v>
      </c>
      <c r="DA42" s="654"/>
      <c r="DB42" s="654"/>
      <c r="DC42" s="658"/>
      <c r="DD42" s="632">
        <v>103131</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343</v>
      </c>
      <c r="CD43" s="620" t="s">
        <v>344</v>
      </c>
      <c r="CE43" s="621"/>
      <c r="CF43" s="621"/>
      <c r="CG43" s="621"/>
      <c r="CH43" s="621"/>
      <c r="CI43" s="621"/>
      <c r="CJ43" s="621"/>
      <c r="CK43" s="621"/>
      <c r="CL43" s="621"/>
      <c r="CM43" s="621"/>
      <c r="CN43" s="621"/>
      <c r="CO43" s="621"/>
      <c r="CP43" s="621"/>
      <c r="CQ43" s="622"/>
      <c r="CR43" s="623">
        <v>51920</v>
      </c>
      <c r="CS43" s="656"/>
      <c r="CT43" s="656"/>
      <c r="CU43" s="656"/>
      <c r="CV43" s="656"/>
      <c r="CW43" s="656"/>
      <c r="CX43" s="656"/>
      <c r="CY43" s="657"/>
      <c r="CZ43" s="628">
        <v>0.3</v>
      </c>
      <c r="DA43" s="654"/>
      <c r="DB43" s="654"/>
      <c r="DC43" s="658"/>
      <c r="DD43" s="632">
        <v>51920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14055629</v>
      </c>
      <c r="CS44" s="624"/>
      <c r="CT44" s="624"/>
      <c r="CU44" s="624"/>
      <c r="CV44" s="624"/>
      <c r="CW44" s="624"/>
      <c r="CX44" s="624"/>
      <c r="CY44" s="625"/>
      <c r="CZ44" s="628">
        <v>72.3</v>
      </c>
      <c r="DA44" s="629"/>
      <c r="DB44" s="629"/>
      <c r="DC44" s="635"/>
      <c r="DD44" s="632">
        <v>67881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10690927</v>
      </c>
      <c r="CS45" s="656"/>
      <c r="CT45" s="656"/>
      <c r="CU45" s="656"/>
      <c r="CV45" s="656"/>
      <c r="CW45" s="656"/>
      <c r="CX45" s="656"/>
      <c r="CY45" s="657"/>
      <c r="CZ45" s="628">
        <v>55</v>
      </c>
      <c r="DA45" s="654"/>
      <c r="DB45" s="654"/>
      <c r="DC45" s="658"/>
      <c r="DD45" s="632">
        <v>33509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349</v>
      </c>
      <c r="CG46" s="621"/>
      <c r="CH46" s="621"/>
      <c r="CI46" s="621"/>
      <c r="CJ46" s="621"/>
      <c r="CK46" s="621"/>
      <c r="CL46" s="621"/>
      <c r="CM46" s="621"/>
      <c r="CN46" s="621"/>
      <c r="CO46" s="621"/>
      <c r="CP46" s="621"/>
      <c r="CQ46" s="622"/>
      <c r="CR46" s="623">
        <v>3364702</v>
      </c>
      <c r="CS46" s="624"/>
      <c r="CT46" s="624"/>
      <c r="CU46" s="624"/>
      <c r="CV46" s="624"/>
      <c r="CW46" s="624"/>
      <c r="CX46" s="624"/>
      <c r="CY46" s="625"/>
      <c r="CZ46" s="628">
        <v>17.3</v>
      </c>
      <c r="DA46" s="629"/>
      <c r="DB46" s="629"/>
      <c r="DC46" s="635"/>
      <c r="DD46" s="632">
        <v>34372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350</v>
      </c>
      <c r="CG47" s="621"/>
      <c r="CH47" s="621"/>
      <c r="CI47" s="621"/>
      <c r="CJ47" s="621"/>
      <c r="CK47" s="621"/>
      <c r="CL47" s="621"/>
      <c r="CM47" s="621"/>
      <c r="CN47" s="621"/>
      <c r="CO47" s="621"/>
      <c r="CP47" s="621"/>
      <c r="CQ47" s="622"/>
      <c r="CR47" s="623">
        <v>35546</v>
      </c>
      <c r="CS47" s="656"/>
      <c r="CT47" s="656"/>
      <c r="CU47" s="656"/>
      <c r="CV47" s="656"/>
      <c r="CW47" s="656"/>
      <c r="CX47" s="656"/>
      <c r="CY47" s="657"/>
      <c r="CZ47" s="628">
        <v>0.2</v>
      </c>
      <c r="DA47" s="654"/>
      <c r="DB47" s="654"/>
      <c r="DC47" s="658"/>
      <c r="DD47" s="632">
        <v>35250</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352</v>
      </c>
      <c r="CE49" s="645"/>
      <c r="CF49" s="645"/>
      <c r="CG49" s="645"/>
      <c r="CH49" s="645"/>
      <c r="CI49" s="645"/>
      <c r="CJ49" s="645"/>
      <c r="CK49" s="645"/>
      <c r="CL49" s="645"/>
      <c r="CM49" s="645"/>
      <c r="CN49" s="645"/>
      <c r="CO49" s="645"/>
      <c r="CP49" s="645"/>
      <c r="CQ49" s="646"/>
      <c r="CR49" s="695">
        <v>19441668</v>
      </c>
      <c r="CS49" s="682"/>
      <c r="CT49" s="682"/>
      <c r="CU49" s="682"/>
      <c r="CV49" s="682"/>
      <c r="CW49" s="682"/>
      <c r="CX49" s="682"/>
      <c r="CY49" s="711"/>
      <c r="CZ49" s="703">
        <v>100</v>
      </c>
      <c r="DA49" s="712"/>
      <c r="DB49" s="712"/>
      <c r="DC49" s="713"/>
      <c r="DD49" s="714">
        <v>3574423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nDzxsWQ8jZvx2ilp2CKXkgpPSjeHAYewq05dMNctUOF8iXPM29mXGYWjVlH88caoH5IzGscMbuYPh3irofHKA==" saltValue="nxf0dIBP6KjKudatBtvl4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375</v>
      </c>
      <c r="C7" s="750"/>
      <c r="D7" s="750"/>
      <c r="E7" s="750"/>
      <c r="F7" s="750"/>
      <c r="G7" s="750"/>
      <c r="H7" s="750"/>
      <c r="I7" s="750"/>
      <c r="J7" s="750"/>
      <c r="K7" s="750"/>
      <c r="L7" s="750"/>
      <c r="M7" s="750"/>
      <c r="N7" s="750"/>
      <c r="O7" s="750"/>
      <c r="P7" s="751"/>
      <c r="Q7" s="752">
        <v>6032</v>
      </c>
      <c r="R7" s="753"/>
      <c r="S7" s="753"/>
      <c r="T7" s="753"/>
      <c r="U7" s="753"/>
      <c r="V7" s="753">
        <v>5626</v>
      </c>
      <c r="W7" s="753"/>
      <c r="X7" s="753"/>
      <c r="Y7" s="753"/>
      <c r="Z7" s="753"/>
      <c r="AA7" s="753">
        <v>406</v>
      </c>
      <c r="AB7" s="753"/>
      <c r="AC7" s="753"/>
      <c r="AD7" s="753"/>
      <c r="AE7" s="754"/>
      <c r="AF7" s="755">
        <v>390</v>
      </c>
      <c r="AG7" s="756"/>
      <c r="AH7" s="756"/>
      <c r="AI7" s="756"/>
      <c r="AJ7" s="757"/>
      <c r="AK7" s="758" t="s">
        <v>568</v>
      </c>
      <c r="AL7" s="759"/>
      <c r="AM7" s="759"/>
      <c r="AN7" s="759"/>
      <c r="AO7" s="759"/>
      <c r="AP7" s="759">
        <v>5675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542</v>
      </c>
      <c r="BT7" s="747"/>
      <c r="BU7" s="747"/>
      <c r="BV7" s="747"/>
      <c r="BW7" s="747"/>
      <c r="BX7" s="747"/>
      <c r="BY7" s="747"/>
      <c r="BZ7" s="747"/>
      <c r="CA7" s="747"/>
      <c r="CB7" s="747"/>
      <c r="CC7" s="747"/>
      <c r="CD7" s="747"/>
      <c r="CE7" s="747"/>
      <c r="CF7" s="747"/>
      <c r="CG7" s="762"/>
      <c r="CH7" s="743">
        <v>11</v>
      </c>
      <c r="CI7" s="744"/>
      <c r="CJ7" s="744"/>
      <c r="CK7" s="744"/>
      <c r="CL7" s="745"/>
      <c r="CM7" s="743">
        <v>20</v>
      </c>
      <c r="CN7" s="744"/>
      <c r="CO7" s="744"/>
      <c r="CP7" s="744"/>
      <c r="CQ7" s="745"/>
      <c r="CR7" s="743" t="s">
        <v>544</v>
      </c>
      <c r="CS7" s="744"/>
      <c r="CT7" s="744"/>
      <c r="CU7" s="744"/>
      <c r="CV7" s="745"/>
      <c r="CW7" s="743" t="s">
        <v>544</v>
      </c>
      <c r="CX7" s="744"/>
      <c r="CY7" s="744"/>
      <c r="CZ7" s="744"/>
      <c r="DA7" s="745"/>
      <c r="DB7" s="743" t="s">
        <v>544</v>
      </c>
      <c r="DC7" s="744"/>
      <c r="DD7" s="744"/>
      <c r="DE7" s="744"/>
      <c r="DF7" s="745"/>
      <c r="DG7" s="743" t="s">
        <v>544</v>
      </c>
      <c r="DH7" s="744"/>
      <c r="DI7" s="744"/>
      <c r="DJ7" s="744"/>
      <c r="DK7" s="745"/>
      <c r="DL7" s="743" t="s">
        <v>544</v>
      </c>
      <c r="DM7" s="744"/>
      <c r="DN7" s="744"/>
      <c r="DO7" s="744"/>
      <c r="DP7" s="745"/>
      <c r="DQ7" s="743" t="s">
        <v>544</v>
      </c>
      <c r="DR7" s="744"/>
      <c r="DS7" s="744"/>
      <c r="DT7" s="744"/>
      <c r="DU7" s="745"/>
      <c r="DV7" s="746"/>
      <c r="DW7" s="747"/>
      <c r="DX7" s="747"/>
      <c r="DY7" s="747"/>
      <c r="DZ7" s="748"/>
      <c r="EA7" s="234"/>
    </row>
    <row r="8" spans="1:131" s="235" customFormat="1" ht="26.25" customHeight="1">
      <c r="A8" s="238">
        <v>2</v>
      </c>
      <c r="B8" s="780" t="s">
        <v>376</v>
      </c>
      <c r="C8" s="781"/>
      <c r="D8" s="781"/>
      <c r="E8" s="781"/>
      <c r="F8" s="781"/>
      <c r="G8" s="781"/>
      <c r="H8" s="781"/>
      <c r="I8" s="781"/>
      <c r="J8" s="781"/>
      <c r="K8" s="781"/>
      <c r="L8" s="781"/>
      <c r="M8" s="781"/>
      <c r="N8" s="781"/>
      <c r="O8" s="781"/>
      <c r="P8" s="782"/>
      <c r="Q8" s="783">
        <v>14196</v>
      </c>
      <c r="R8" s="784"/>
      <c r="S8" s="784"/>
      <c r="T8" s="784"/>
      <c r="U8" s="784"/>
      <c r="V8" s="784">
        <v>13896</v>
      </c>
      <c r="W8" s="784"/>
      <c r="X8" s="784"/>
      <c r="Y8" s="784"/>
      <c r="Z8" s="784"/>
      <c r="AA8" s="784">
        <v>300</v>
      </c>
      <c r="AB8" s="784"/>
      <c r="AC8" s="784"/>
      <c r="AD8" s="784"/>
      <c r="AE8" s="785"/>
      <c r="AF8" s="786">
        <v>300</v>
      </c>
      <c r="AG8" s="787"/>
      <c r="AH8" s="787"/>
      <c r="AI8" s="787"/>
      <c r="AJ8" s="788"/>
      <c r="AK8" s="769" t="s">
        <v>568</v>
      </c>
      <c r="AL8" s="770"/>
      <c r="AM8" s="770"/>
      <c r="AN8" s="770"/>
      <c r="AO8" s="770"/>
      <c r="AP8" s="770">
        <v>25276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543</v>
      </c>
      <c r="BT8" s="774"/>
      <c r="BU8" s="774"/>
      <c r="BV8" s="774"/>
      <c r="BW8" s="774"/>
      <c r="BX8" s="774"/>
      <c r="BY8" s="774"/>
      <c r="BZ8" s="774"/>
      <c r="CA8" s="774"/>
      <c r="CB8" s="774"/>
      <c r="CC8" s="774"/>
      <c r="CD8" s="774"/>
      <c r="CE8" s="774"/>
      <c r="CF8" s="774"/>
      <c r="CG8" s="775"/>
      <c r="CH8" s="776">
        <v>6</v>
      </c>
      <c r="CI8" s="777"/>
      <c r="CJ8" s="777"/>
      <c r="CK8" s="777"/>
      <c r="CL8" s="778"/>
      <c r="CM8" s="776">
        <v>18</v>
      </c>
      <c r="CN8" s="777"/>
      <c r="CO8" s="777"/>
      <c r="CP8" s="777"/>
      <c r="CQ8" s="778"/>
      <c r="CR8" s="776" t="s">
        <v>544</v>
      </c>
      <c r="CS8" s="777"/>
      <c r="CT8" s="777"/>
      <c r="CU8" s="777"/>
      <c r="CV8" s="778"/>
      <c r="CW8" s="776" t="s">
        <v>544</v>
      </c>
      <c r="CX8" s="777"/>
      <c r="CY8" s="777"/>
      <c r="CZ8" s="777"/>
      <c r="DA8" s="778"/>
      <c r="DB8" s="776" t="s">
        <v>544</v>
      </c>
      <c r="DC8" s="777"/>
      <c r="DD8" s="777"/>
      <c r="DE8" s="777"/>
      <c r="DF8" s="778"/>
      <c r="DG8" s="776" t="s">
        <v>544</v>
      </c>
      <c r="DH8" s="777"/>
      <c r="DI8" s="777"/>
      <c r="DJ8" s="777"/>
      <c r="DK8" s="778"/>
      <c r="DL8" s="776" t="s">
        <v>544</v>
      </c>
      <c r="DM8" s="777"/>
      <c r="DN8" s="777"/>
      <c r="DO8" s="777"/>
      <c r="DP8" s="778"/>
      <c r="DQ8" s="776" t="s">
        <v>544</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378</v>
      </c>
      <c r="B23" s="789" t="s">
        <v>379</v>
      </c>
      <c r="C23" s="790"/>
      <c r="D23" s="790"/>
      <c r="E23" s="790"/>
      <c r="F23" s="790"/>
      <c r="G23" s="790"/>
      <c r="H23" s="790"/>
      <c r="I23" s="790"/>
      <c r="J23" s="790"/>
      <c r="K23" s="790"/>
      <c r="L23" s="790"/>
      <c r="M23" s="790"/>
      <c r="N23" s="790"/>
      <c r="O23" s="790"/>
      <c r="P23" s="791"/>
      <c r="Q23" s="792">
        <v>20148</v>
      </c>
      <c r="R23" s="793"/>
      <c r="S23" s="793"/>
      <c r="T23" s="793"/>
      <c r="U23" s="793"/>
      <c r="V23" s="793">
        <v>19442</v>
      </c>
      <c r="W23" s="793"/>
      <c r="X23" s="793"/>
      <c r="Y23" s="793"/>
      <c r="Z23" s="793"/>
      <c r="AA23" s="793">
        <f>SUM(AA7:AE8)</f>
        <v>706</v>
      </c>
      <c r="AB23" s="793"/>
      <c r="AC23" s="793"/>
      <c r="AD23" s="793"/>
      <c r="AE23" s="794"/>
      <c r="AF23" s="795">
        <v>691</v>
      </c>
      <c r="AG23" s="793"/>
      <c r="AH23" s="793"/>
      <c r="AI23" s="793"/>
      <c r="AJ23" s="796"/>
      <c r="AK23" s="797"/>
      <c r="AL23" s="798"/>
      <c r="AM23" s="798"/>
      <c r="AN23" s="798"/>
      <c r="AO23" s="798"/>
      <c r="AP23" s="793">
        <f>SUM(AP7:AT8)</f>
        <v>30951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390</v>
      </c>
      <c r="C28" s="750"/>
      <c r="D28" s="750"/>
      <c r="E28" s="750"/>
      <c r="F28" s="750"/>
      <c r="G28" s="750"/>
      <c r="H28" s="750"/>
      <c r="I28" s="750"/>
      <c r="J28" s="750"/>
      <c r="K28" s="750"/>
      <c r="L28" s="750"/>
      <c r="M28" s="750"/>
      <c r="N28" s="750"/>
      <c r="O28" s="750"/>
      <c r="P28" s="751"/>
      <c r="Q28" s="822">
        <v>622</v>
      </c>
      <c r="R28" s="823"/>
      <c r="S28" s="823"/>
      <c r="T28" s="823"/>
      <c r="U28" s="823"/>
      <c r="V28" s="823">
        <v>595</v>
      </c>
      <c r="W28" s="823"/>
      <c r="X28" s="823"/>
      <c r="Y28" s="823"/>
      <c r="Z28" s="823"/>
      <c r="AA28" s="823">
        <v>27</v>
      </c>
      <c r="AB28" s="823"/>
      <c r="AC28" s="823"/>
      <c r="AD28" s="823"/>
      <c r="AE28" s="824"/>
      <c r="AF28" s="825">
        <v>27</v>
      </c>
      <c r="AG28" s="823"/>
      <c r="AH28" s="823"/>
      <c r="AI28" s="823"/>
      <c r="AJ28" s="826"/>
      <c r="AK28" s="827">
        <v>67</v>
      </c>
      <c r="AL28" s="828"/>
      <c r="AM28" s="828"/>
      <c r="AN28" s="828"/>
      <c r="AO28" s="828"/>
      <c r="AP28" s="828" t="s">
        <v>568</v>
      </c>
      <c r="AQ28" s="828"/>
      <c r="AR28" s="828"/>
      <c r="AS28" s="828"/>
      <c r="AT28" s="828"/>
      <c r="AU28" s="828" t="s">
        <v>568</v>
      </c>
      <c r="AV28" s="828"/>
      <c r="AW28" s="828"/>
      <c r="AX28" s="828"/>
      <c r="AY28" s="828"/>
      <c r="AZ28" s="829" t="s">
        <v>568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391</v>
      </c>
      <c r="C29" s="781"/>
      <c r="D29" s="781"/>
      <c r="E29" s="781"/>
      <c r="F29" s="781"/>
      <c r="G29" s="781"/>
      <c r="H29" s="781"/>
      <c r="I29" s="781"/>
      <c r="J29" s="781"/>
      <c r="K29" s="781"/>
      <c r="L29" s="781"/>
      <c r="M29" s="781"/>
      <c r="N29" s="781"/>
      <c r="O29" s="781"/>
      <c r="P29" s="782"/>
      <c r="Q29" s="783">
        <v>87</v>
      </c>
      <c r="R29" s="784"/>
      <c r="S29" s="784"/>
      <c r="T29" s="784"/>
      <c r="U29" s="784"/>
      <c r="V29" s="784">
        <v>86</v>
      </c>
      <c r="W29" s="784"/>
      <c r="X29" s="784"/>
      <c r="Y29" s="784"/>
      <c r="Z29" s="784"/>
      <c r="AA29" s="784">
        <v>1</v>
      </c>
      <c r="AB29" s="784"/>
      <c r="AC29" s="784"/>
      <c r="AD29" s="784"/>
      <c r="AE29" s="785"/>
      <c r="AF29" s="786">
        <v>1</v>
      </c>
      <c r="AG29" s="787"/>
      <c r="AH29" s="787"/>
      <c r="AI29" s="787"/>
      <c r="AJ29" s="788"/>
      <c r="AK29" s="834">
        <v>32</v>
      </c>
      <c r="AL29" s="830"/>
      <c r="AM29" s="830"/>
      <c r="AN29" s="830"/>
      <c r="AO29" s="830"/>
      <c r="AP29" s="830" t="s">
        <v>568</v>
      </c>
      <c r="AQ29" s="830"/>
      <c r="AR29" s="830"/>
      <c r="AS29" s="830"/>
      <c r="AT29" s="830"/>
      <c r="AU29" s="830" t="s">
        <v>568</v>
      </c>
      <c r="AV29" s="830"/>
      <c r="AW29" s="830"/>
      <c r="AX29" s="830"/>
      <c r="AY29" s="830"/>
      <c r="AZ29" s="831" t="s">
        <v>568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392</v>
      </c>
      <c r="C30" s="781"/>
      <c r="D30" s="781"/>
      <c r="E30" s="781"/>
      <c r="F30" s="781"/>
      <c r="G30" s="781"/>
      <c r="H30" s="781"/>
      <c r="I30" s="781"/>
      <c r="J30" s="781"/>
      <c r="K30" s="781"/>
      <c r="L30" s="781"/>
      <c r="M30" s="781"/>
      <c r="N30" s="781"/>
      <c r="O30" s="781"/>
      <c r="P30" s="782"/>
      <c r="Q30" s="783">
        <v>144</v>
      </c>
      <c r="R30" s="784"/>
      <c r="S30" s="784"/>
      <c r="T30" s="784"/>
      <c r="U30" s="784"/>
      <c r="V30" s="784">
        <v>133</v>
      </c>
      <c r="W30" s="784"/>
      <c r="X30" s="784"/>
      <c r="Y30" s="784"/>
      <c r="Z30" s="784"/>
      <c r="AA30" s="784">
        <v>11</v>
      </c>
      <c r="AB30" s="784"/>
      <c r="AC30" s="784"/>
      <c r="AD30" s="784"/>
      <c r="AE30" s="785"/>
      <c r="AF30" s="786">
        <v>197</v>
      </c>
      <c r="AG30" s="787"/>
      <c r="AH30" s="787"/>
      <c r="AI30" s="787"/>
      <c r="AJ30" s="788"/>
      <c r="AK30" s="834" t="s">
        <v>568</v>
      </c>
      <c r="AL30" s="830"/>
      <c r="AM30" s="830"/>
      <c r="AN30" s="830"/>
      <c r="AO30" s="830"/>
      <c r="AP30" s="830">
        <v>1618</v>
      </c>
      <c r="AQ30" s="830"/>
      <c r="AR30" s="830"/>
      <c r="AS30" s="830"/>
      <c r="AT30" s="830"/>
      <c r="AU30" s="830">
        <v>466</v>
      </c>
      <c r="AV30" s="830"/>
      <c r="AW30" s="830"/>
      <c r="AX30" s="830"/>
      <c r="AY30" s="830"/>
      <c r="AZ30" s="831" t="s">
        <v>568</v>
      </c>
      <c r="BA30" s="831"/>
      <c r="BB30" s="831"/>
      <c r="BC30" s="831"/>
      <c r="BD30" s="831"/>
      <c r="BE30" s="832" t="s">
        <v>393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378</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225</v>
      </c>
      <c r="AG63" s="844"/>
      <c r="AH63" s="844"/>
      <c r="AI63" s="844"/>
      <c r="AJ63" s="845"/>
      <c r="AK63" s="846"/>
      <c r="AL63" s="841"/>
      <c r="AM63" s="841"/>
      <c r="AN63" s="841"/>
      <c r="AO63" s="841"/>
      <c r="AP63" s="844">
        <v>1618</v>
      </c>
      <c r="AQ63" s="844"/>
      <c r="AR63" s="844"/>
      <c r="AS63" s="844"/>
      <c r="AT63" s="844"/>
      <c r="AU63" s="844">
        <v>466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397</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550</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565</v>
      </c>
      <c r="AL68" s="866"/>
      <c r="AM68" s="866"/>
      <c r="AN68" s="866"/>
      <c r="AO68" s="866"/>
      <c r="AP68" s="866" t="s">
        <v>568</v>
      </c>
      <c r="AQ68" s="866"/>
      <c r="AR68" s="866"/>
      <c r="AS68" s="866"/>
      <c r="AT68" s="866"/>
      <c r="AU68" s="866" t="s">
        <v>568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551</v>
      </c>
      <c r="C69" s="874"/>
      <c r="D69" s="874"/>
      <c r="E69" s="874"/>
      <c r="F69" s="874"/>
      <c r="G69" s="874"/>
      <c r="H69" s="874"/>
      <c r="I69" s="874"/>
      <c r="J69" s="874"/>
      <c r="K69" s="874"/>
      <c r="L69" s="874"/>
      <c r="M69" s="874"/>
      <c r="N69" s="874"/>
      <c r="O69" s="874"/>
      <c r="P69" s="875"/>
      <c r="Q69" s="876">
        <v>7658</v>
      </c>
      <c r="R69" s="830"/>
      <c r="S69" s="830"/>
      <c r="T69" s="830"/>
      <c r="U69" s="830"/>
      <c r="V69" s="830">
        <v>7653</v>
      </c>
      <c r="W69" s="830"/>
      <c r="X69" s="830"/>
      <c r="Y69" s="830"/>
      <c r="Z69" s="830"/>
      <c r="AA69" s="830">
        <v>5</v>
      </c>
      <c r="AB69" s="830"/>
      <c r="AC69" s="830"/>
      <c r="AD69" s="830"/>
      <c r="AE69" s="830"/>
      <c r="AF69" s="830">
        <v>5</v>
      </c>
      <c r="AG69" s="830"/>
      <c r="AH69" s="830"/>
      <c r="AI69" s="830"/>
      <c r="AJ69" s="830"/>
      <c r="AK69" s="830" t="s">
        <v>566</v>
      </c>
      <c r="AL69" s="830"/>
      <c r="AM69" s="830"/>
      <c r="AN69" s="830"/>
      <c r="AO69" s="830"/>
      <c r="AP69" s="830" t="s">
        <v>568</v>
      </c>
      <c r="AQ69" s="830"/>
      <c r="AR69" s="830"/>
      <c r="AS69" s="830"/>
      <c r="AT69" s="830"/>
      <c r="AU69" s="830" t="s">
        <v>568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552</v>
      </c>
      <c r="C70" s="874"/>
      <c r="D70" s="874"/>
      <c r="E70" s="874"/>
      <c r="F70" s="874"/>
      <c r="G70" s="874"/>
      <c r="H70" s="874"/>
      <c r="I70" s="874"/>
      <c r="J70" s="874"/>
      <c r="K70" s="874"/>
      <c r="L70" s="874"/>
      <c r="M70" s="874"/>
      <c r="N70" s="874"/>
      <c r="O70" s="874"/>
      <c r="P70" s="875"/>
      <c r="Q70" s="876">
        <v>96</v>
      </c>
      <c r="R70" s="830"/>
      <c r="S70" s="830"/>
      <c r="T70" s="830"/>
      <c r="U70" s="830"/>
      <c r="V70" s="830">
        <v>96</v>
      </c>
      <c r="W70" s="830"/>
      <c r="X70" s="830"/>
      <c r="Y70" s="830"/>
      <c r="Z70" s="830"/>
      <c r="AA70" s="830" t="s">
        <v>564</v>
      </c>
      <c r="AB70" s="830"/>
      <c r="AC70" s="830"/>
      <c r="AD70" s="830"/>
      <c r="AE70" s="830"/>
      <c r="AF70" s="830" t="s">
        <v>568</v>
      </c>
      <c r="AG70" s="830"/>
      <c r="AH70" s="830"/>
      <c r="AI70" s="830"/>
      <c r="AJ70" s="830"/>
      <c r="AK70" s="830" t="s">
        <v>565</v>
      </c>
      <c r="AL70" s="830"/>
      <c r="AM70" s="830"/>
      <c r="AN70" s="830"/>
      <c r="AO70" s="830"/>
      <c r="AP70" s="830" t="s">
        <v>568</v>
      </c>
      <c r="AQ70" s="830"/>
      <c r="AR70" s="830"/>
      <c r="AS70" s="830"/>
      <c r="AT70" s="830"/>
      <c r="AU70" s="830" t="s">
        <v>568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553</v>
      </c>
      <c r="C71" s="874"/>
      <c r="D71" s="874"/>
      <c r="E71" s="874"/>
      <c r="F71" s="874"/>
      <c r="G71" s="874"/>
      <c r="H71" s="874"/>
      <c r="I71" s="874"/>
      <c r="J71" s="874"/>
      <c r="K71" s="874"/>
      <c r="L71" s="874"/>
      <c r="M71" s="874"/>
      <c r="N71" s="874"/>
      <c r="O71" s="874"/>
      <c r="P71" s="875"/>
      <c r="Q71" s="876">
        <v>202</v>
      </c>
      <c r="R71" s="830"/>
      <c r="S71" s="830"/>
      <c r="T71" s="830"/>
      <c r="U71" s="830"/>
      <c r="V71" s="830">
        <v>187</v>
      </c>
      <c r="W71" s="830"/>
      <c r="X71" s="830"/>
      <c r="Y71" s="830"/>
      <c r="Z71" s="830"/>
      <c r="AA71" s="830">
        <v>15</v>
      </c>
      <c r="AB71" s="830"/>
      <c r="AC71" s="830"/>
      <c r="AD71" s="830"/>
      <c r="AE71" s="830"/>
      <c r="AF71" s="830">
        <v>15</v>
      </c>
      <c r="AG71" s="830"/>
      <c r="AH71" s="830"/>
      <c r="AI71" s="830"/>
      <c r="AJ71" s="830"/>
      <c r="AK71" s="830" t="s">
        <v>565</v>
      </c>
      <c r="AL71" s="830"/>
      <c r="AM71" s="830"/>
      <c r="AN71" s="830"/>
      <c r="AO71" s="830"/>
      <c r="AP71" s="830" t="s">
        <v>568</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554</v>
      </c>
      <c r="C72" s="874"/>
      <c r="D72" s="874"/>
      <c r="E72" s="874"/>
      <c r="F72" s="874"/>
      <c r="G72" s="874"/>
      <c r="H72" s="874"/>
      <c r="I72" s="874"/>
      <c r="J72" s="874"/>
      <c r="K72" s="874"/>
      <c r="L72" s="874"/>
      <c r="M72" s="874"/>
      <c r="N72" s="874"/>
      <c r="O72" s="874"/>
      <c r="P72" s="875"/>
      <c r="Q72" s="876">
        <v>2049</v>
      </c>
      <c r="R72" s="830"/>
      <c r="S72" s="830"/>
      <c r="T72" s="830"/>
      <c r="U72" s="830"/>
      <c r="V72" s="830">
        <v>1824</v>
      </c>
      <c r="W72" s="830"/>
      <c r="X72" s="830"/>
      <c r="Y72" s="830"/>
      <c r="Z72" s="830"/>
      <c r="AA72" s="830">
        <v>225</v>
      </c>
      <c r="AB72" s="830"/>
      <c r="AC72" s="830"/>
      <c r="AD72" s="830"/>
      <c r="AE72" s="830"/>
      <c r="AF72" s="830">
        <v>77</v>
      </c>
      <c r="AG72" s="830"/>
      <c r="AH72" s="830"/>
      <c r="AI72" s="830"/>
      <c r="AJ72" s="830"/>
      <c r="AK72" s="830">
        <v>166</v>
      </c>
      <c r="AL72" s="830"/>
      <c r="AM72" s="830"/>
      <c r="AN72" s="830"/>
      <c r="AO72" s="830"/>
      <c r="AP72" s="830">
        <v>1104</v>
      </c>
      <c r="AQ72" s="830"/>
      <c r="AR72" s="830"/>
      <c r="AS72" s="830"/>
      <c r="AT72" s="830"/>
      <c r="AU72" s="830">
        <v>62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555</v>
      </c>
      <c r="C73" s="874"/>
      <c r="D73" s="874"/>
      <c r="E73" s="874"/>
      <c r="F73" s="874"/>
      <c r="G73" s="874"/>
      <c r="H73" s="874"/>
      <c r="I73" s="874"/>
      <c r="J73" s="874"/>
      <c r="K73" s="874"/>
      <c r="L73" s="874"/>
      <c r="M73" s="874"/>
      <c r="N73" s="874"/>
      <c r="O73" s="874"/>
      <c r="P73" s="875"/>
      <c r="Q73" s="876">
        <v>527</v>
      </c>
      <c r="R73" s="830"/>
      <c r="S73" s="830"/>
      <c r="T73" s="830"/>
      <c r="U73" s="830"/>
      <c r="V73" s="830">
        <v>480</v>
      </c>
      <c r="W73" s="830"/>
      <c r="X73" s="830"/>
      <c r="Y73" s="830"/>
      <c r="Z73" s="830"/>
      <c r="AA73" s="830">
        <v>47</v>
      </c>
      <c r="AB73" s="830"/>
      <c r="AC73" s="830"/>
      <c r="AD73" s="830"/>
      <c r="AE73" s="830"/>
      <c r="AF73" s="830">
        <v>47</v>
      </c>
      <c r="AG73" s="830"/>
      <c r="AH73" s="830"/>
      <c r="AI73" s="830"/>
      <c r="AJ73" s="830"/>
      <c r="AK73" s="830" t="s">
        <v>565</v>
      </c>
      <c r="AL73" s="830"/>
      <c r="AM73" s="830"/>
      <c r="AN73" s="830"/>
      <c r="AO73" s="830"/>
      <c r="AP73" s="830" t="s">
        <v>568</v>
      </c>
      <c r="AQ73" s="830"/>
      <c r="AR73" s="830"/>
      <c r="AS73" s="830"/>
      <c r="AT73" s="830"/>
      <c r="AU73" s="830" t="s">
        <v>568</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556</v>
      </c>
      <c r="C74" s="874"/>
      <c r="D74" s="874"/>
      <c r="E74" s="874"/>
      <c r="F74" s="874"/>
      <c r="G74" s="874"/>
      <c r="H74" s="874"/>
      <c r="I74" s="874"/>
      <c r="J74" s="874"/>
      <c r="K74" s="874"/>
      <c r="L74" s="874"/>
      <c r="M74" s="874"/>
      <c r="N74" s="874"/>
      <c r="O74" s="874"/>
      <c r="P74" s="875"/>
      <c r="Q74" s="876">
        <v>208</v>
      </c>
      <c r="R74" s="830"/>
      <c r="S74" s="830"/>
      <c r="T74" s="830"/>
      <c r="U74" s="830"/>
      <c r="V74" s="830">
        <v>183</v>
      </c>
      <c r="W74" s="830"/>
      <c r="X74" s="830"/>
      <c r="Y74" s="830"/>
      <c r="Z74" s="830"/>
      <c r="AA74" s="830">
        <v>25</v>
      </c>
      <c r="AB74" s="830"/>
      <c r="AC74" s="830"/>
      <c r="AD74" s="830"/>
      <c r="AE74" s="830"/>
      <c r="AF74" s="830">
        <v>25</v>
      </c>
      <c r="AG74" s="830"/>
      <c r="AH74" s="830"/>
      <c r="AI74" s="830"/>
      <c r="AJ74" s="830"/>
      <c r="AK74" s="830" t="s">
        <v>565</v>
      </c>
      <c r="AL74" s="830"/>
      <c r="AM74" s="830"/>
      <c r="AN74" s="830"/>
      <c r="AO74" s="830"/>
      <c r="AP74" s="830" t="s">
        <v>568</v>
      </c>
      <c r="AQ74" s="830"/>
      <c r="AR74" s="830"/>
      <c r="AS74" s="830"/>
      <c r="AT74" s="830"/>
      <c r="AU74" s="830" t="s">
        <v>568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557</v>
      </c>
      <c r="C75" s="874"/>
      <c r="D75" s="874"/>
      <c r="E75" s="874"/>
      <c r="F75" s="874"/>
      <c r="G75" s="874"/>
      <c r="H75" s="874"/>
      <c r="I75" s="874"/>
      <c r="J75" s="874"/>
      <c r="K75" s="874"/>
      <c r="L75" s="874"/>
      <c r="M75" s="874"/>
      <c r="N75" s="874"/>
      <c r="O75" s="874"/>
      <c r="P75" s="875"/>
      <c r="Q75" s="877">
        <v>211</v>
      </c>
      <c r="R75" s="878"/>
      <c r="S75" s="878"/>
      <c r="T75" s="878"/>
      <c r="U75" s="834"/>
      <c r="V75" s="879">
        <v>206</v>
      </c>
      <c r="W75" s="878"/>
      <c r="X75" s="878"/>
      <c r="Y75" s="878"/>
      <c r="Z75" s="834"/>
      <c r="AA75" s="879">
        <v>5</v>
      </c>
      <c r="AB75" s="878"/>
      <c r="AC75" s="878"/>
      <c r="AD75" s="878"/>
      <c r="AE75" s="834"/>
      <c r="AF75" s="879">
        <v>5</v>
      </c>
      <c r="AG75" s="878"/>
      <c r="AH75" s="878"/>
      <c r="AI75" s="878"/>
      <c r="AJ75" s="834"/>
      <c r="AK75" s="879">
        <v>15</v>
      </c>
      <c r="AL75" s="878"/>
      <c r="AM75" s="878"/>
      <c r="AN75" s="878"/>
      <c r="AO75" s="834"/>
      <c r="AP75" s="879" t="s">
        <v>568</v>
      </c>
      <c r="AQ75" s="878"/>
      <c r="AR75" s="878"/>
      <c r="AS75" s="878"/>
      <c r="AT75" s="834"/>
      <c r="AU75" s="879" t="s">
        <v>568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558</v>
      </c>
      <c r="C76" s="874"/>
      <c r="D76" s="874"/>
      <c r="E76" s="874"/>
      <c r="F76" s="874"/>
      <c r="G76" s="874"/>
      <c r="H76" s="874"/>
      <c r="I76" s="874"/>
      <c r="J76" s="874"/>
      <c r="K76" s="874"/>
      <c r="L76" s="874"/>
      <c r="M76" s="874"/>
      <c r="N76" s="874"/>
      <c r="O76" s="874"/>
      <c r="P76" s="875"/>
      <c r="Q76" s="877">
        <v>70</v>
      </c>
      <c r="R76" s="878"/>
      <c r="S76" s="878"/>
      <c r="T76" s="878"/>
      <c r="U76" s="834"/>
      <c r="V76" s="879">
        <v>70</v>
      </c>
      <c r="W76" s="878"/>
      <c r="X76" s="878"/>
      <c r="Y76" s="878"/>
      <c r="Z76" s="834"/>
      <c r="AA76" s="879" t="s">
        <v>565</v>
      </c>
      <c r="AB76" s="878"/>
      <c r="AC76" s="878"/>
      <c r="AD76" s="878"/>
      <c r="AE76" s="834"/>
      <c r="AF76" s="879" t="s">
        <v>568</v>
      </c>
      <c r="AG76" s="878"/>
      <c r="AH76" s="878"/>
      <c r="AI76" s="878"/>
      <c r="AJ76" s="834"/>
      <c r="AK76" s="879" t="s">
        <v>565</v>
      </c>
      <c r="AL76" s="878"/>
      <c r="AM76" s="878"/>
      <c r="AN76" s="878"/>
      <c r="AO76" s="834"/>
      <c r="AP76" s="879" t="s">
        <v>568</v>
      </c>
      <c r="AQ76" s="878"/>
      <c r="AR76" s="878"/>
      <c r="AS76" s="878"/>
      <c r="AT76" s="834"/>
      <c r="AU76" s="879" t="s">
        <v>568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559</v>
      </c>
      <c r="C77" s="874"/>
      <c r="D77" s="874"/>
      <c r="E77" s="874"/>
      <c r="F77" s="874"/>
      <c r="G77" s="874"/>
      <c r="H77" s="874"/>
      <c r="I77" s="874"/>
      <c r="J77" s="874"/>
      <c r="K77" s="874"/>
      <c r="L77" s="874"/>
      <c r="M77" s="874"/>
      <c r="N77" s="874"/>
      <c r="O77" s="874"/>
      <c r="P77" s="875"/>
      <c r="Q77" s="877">
        <v>1881</v>
      </c>
      <c r="R77" s="878"/>
      <c r="S77" s="878"/>
      <c r="T77" s="878"/>
      <c r="U77" s="834"/>
      <c r="V77" s="879">
        <v>1841</v>
      </c>
      <c r="W77" s="878"/>
      <c r="X77" s="878"/>
      <c r="Y77" s="878"/>
      <c r="Z77" s="834"/>
      <c r="AA77" s="879">
        <v>40</v>
      </c>
      <c r="AB77" s="878"/>
      <c r="AC77" s="878"/>
      <c r="AD77" s="878"/>
      <c r="AE77" s="834"/>
      <c r="AF77" s="879">
        <v>40</v>
      </c>
      <c r="AG77" s="878"/>
      <c r="AH77" s="878"/>
      <c r="AI77" s="878"/>
      <c r="AJ77" s="834"/>
      <c r="AK77" s="879" t="s">
        <v>567</v>
      </c>
      <c r="AL77" s="878"/>
      <c r="AM77" s="878"/>
      <c r="AN77" s="878"/>
      <c r="AO77" s="834"/>
      <c r="AP77" s="879" t="s">
        <v>568</v>
      </c>
      <c r="AQ77" s="878"/>
      <c r="AR77" s="878"/>
      <c r="AS77" s="878"/>
      <c r="AT77" s="834"/>
      <c r="AU77" s="879" t="s">
        <v>568</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560</v>
      </c>
      <c r="C78" s="874"/>
      <c r="D78" s="874"/>
      <c r="E78" s="874"/>
      <c r="F78" s="874"/>
      <c r="G78" s="874"/>
      <c r="H78" s="874"/>
      <c r="I78" s="874"/>
      <c r="J78" s="874"/>
      <c r="K78" s="874"/>
      <c r="L78" s="874"/>
      <c r="M78" s="874"/>
      <c r="N78" s="874"/>
      <c r="O78" s="874"/>
      <c r="P78" s="875"/>
      <c r="Q78" s="876">
        <v>74476</v>
      </c>
      <c r="R78" s="830"/>
      <c r="S78" s="830"/>
      <c r="T78" s="830"/>
      <c r="U78" s="830"/>
      <c r="V78" s="830">
        <v>71449</v>
      </c>
      <c r="W78" s="830"/>
      <c r="X78" s="830"/>
      <c r="Y78" s="830"/>
      <c r="Z78" s="830"/>
      <c r="AA78" s="830">
        <v>3027</v>
      </c>
      <c r="AB78" s="830"/>
      <c r="AC78" s="830"/>
      <c r="AD78" s="830"/>
      <c r="AE78" s="830"/>
      <c r="AF78" s="830">
        <v>3027</v>
      </c>
      <c r="AG78" s="830"/>
      <c r="AH78" s="830"/>
      <c r="AI78" s="830"/>
      <c r="AJ78" s="830"/>
      <c r="AK78" s="830">
        <v>1043</v>
      </c>
      <c r="AL78" s="830"/>
      <c r="AM78" s="830"/>
      <c r="AN78" s="830"/>
      <c r="AO78" s="830"/>
      <c r="AP78" s="830" t="s">
        <v>568</v>
      </c>
      <c r="AQ78" s="830"/>
      <c r="AR78" s="830"/>
      <c r="AS78" s="830"/>
      <c r="AT78" s="830"/>
      <c r="AU78" s="830" t="s">
        <v>568</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561</v>
      </c>
      <c r="C79" s="874"/>
      <c r="D79" s="874"/>
      <c r="E79" s="874"/>
      <c r="F79" s="874"/>
      <c r="G79" s="874"/>
      <c r="H79" s="874"/>
      <c r="I79" s="874"/>
      <c r="J79" s="874"/>
      <c r="K79" s="874"/>
      <c r="L79" s="874"/>
      <c r="M79" s="874"/>
      <c r="N79" s="874"/>
      <c r="O79" s="874"/>
      <c r="P79" s="875"/>
      <c r="Q79" s="876">
        <v>204</v>
      </c>
      <c r="R79" s="830"/>
      <c r="S79" s="830"/>
      <c r="T79" s="830"/>
      <c r="U79" s="830"/>
      <c r="V79" s="830">
        <v>176</v>
      </c>
      <c r="W79" s="830"/>
      <c r="X79" s="830"/>
      <c r="Y79" s="830"/>
      <c r="Z79" s="830"/>
      <c r="AA79" s="830">
        <v>28</v>
      </c>
      <c r="AB79" s="830"/>
      <c r="AC79" s="830"/>
      <c r="AD79" s="830"/>
      <c r="AE79" s="830"/>
      <c r="AF79" s="830">
        <v>28</v>
      </c>
      <c r="AG79" s="830"/>
      <c r="AH79" s="830"/>
      <c r="AI79" s="830"/>
      <c r="AJ79" s="830"/>
      <c r="AK79" s="830" t="s">
        <v>565</v>
      </c>
      <c r="AL79" s="830"/>
      <c r="AM79" s="830"/>
      <c r="AN79" s="830"/>
      <c r="AO79" s="830"/>
      <c r="AP79" s="830" t="s">
        <v>568</v>
      </c>
      <c r="AQ79" s="830"/>
      <c r="AR79" s="830"/>
      <c r="AS79" s="830"/>
      <c r="AT79" s="830"/>
      <c r="AU79" s="830" t="s">
        <v>568</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562</v>
      </c>
      <c r="C80" s="874"/>
      <c r="D80" s="874"/>
      <c r="E80" s="874"/>
      <c r="F80" s="874"/>
      <c r="G80" s="874"/>
      <c r="H80" s="874"/>
      <c r="I80" s="874"/>
      <c r="J80" s="874"/>
      <c r="K80" s="874"/>
      <c r="L80" s="874"/>
      <c r="M80" s="874"/>
      <c r="N80" s="874"/>
      <c r="O80" s="874"/>
      <c r="P80" s="875"/>
      <c r="Q80" s="876">
        <v>854731</v>
      </c>
      <c r="R80" s="830"/>
      <c r="S80" s="830"/>
      <c r="T80" s="830"/>
      <c r="U80" s="830"/>
      <c r="V80" s="830">
        <v>844450</v>
      </c>
      <c r="W80" s="830"/>
      <c r="X80" s="830"/>
      <c r="Y80" s="830"/>
      <c r="Z80" s="830"/>
      <c r="AA80" s="830">
        <v>10282</v>
      </c>
      <c r="AB80" s="830"/>
      <c r="AC80" s="830"/>
      <c r="AD80" s="830"/>
      <c r="AE80" s="830"/>
      <c r="AF80" s="830">
        <v>10056</v>
      </c>
      <c r="AG80" s="830"/>
      <c r="AH80" s="830"/>
      <c r="AI80" s="830"/>
      <c r="AJ80" s="830"/>
      <c r="AK80" s="830" t="s">
        <v>565</v>
      </c>
      <c r="AL80" s="830"/>
      <c r="AM80" s="830"/>
      <c r="AN80" s="830"/>
      <c r="AO80" s="830"/>
      <c r="AP80" s="830" t="s">
        <v>568</v>
      </c>
      <c r="AQ80" s="830"/>
      <c r="AR80" s="830"/>
      <c r="AS80" s="830"/>
      <c r="AT80" s="830"/>
      <c r="AU80" s="830" t="s">
        <v>568</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t="s">
        <v>563</v>
      </c>
      <c r="C81" s="874"/>
      <c r="D81" s="874"/>
      <c r="E81" s="874"/>
      <c r="F81" s="874"/>
      <c r="G81" s="874"/>
      <c r="H81" s="874"/>
      <c r="I81" s="874"/>
      <c r="J81" s="874"/>
      <c r="K81" s="874"/>
      <c r="L81" s="874"/>
      <c r="M81" s="874"/>
      <c r="N81" s="874"/>
      <c r="O81" s="874"/>
      <c r="P81" s="875"/>
      <c r="Q81" s="876">
        <v>517</v>
      </c>
      <c r="R81" s="830"/>
      <c r="S81" s="830"/>
      <c r="T81" s="830"/>
      <c r="U81" s="830"/>
      <c r="V81" s="830">
        <v>440</v>
      </c>
      <c r="W81" s="830"/>
      <c r="X81" s="830"/>
      <c r="Y81" s="830"/>
      <c r="Z81" s="830"/>
      <c r="AA81" s="830">
        <v>78</v>
      </c>
      <c r="AB81" s="830"/>
      <c r="AC81" s="830"/>
      <c r="AD81" s="830"/>
      <c r="AE81" s="830"/>
      <c r="AF81" s="830">
        <v>78</v>
      </c>
      <c r="AG81" s="830"/>
      <c r="AH81" s="830"/>
      <c r="AI81" s="830"/>
      <c r="AJ81" s="830"/>
      <c r="AK81" s="830" t="s">
        <v>565</v>
      </c>
      <c r="AL81" s="830"/>
      <c r="AM81" s="830"/>
      <c r="AN81" s="830"/>
      <c r="AO81" s="830"/>
      <c r="AP81" s="830" t="s">
        <v>568</v>
      </c>
      <c r="AQ81" s="830"/>
      <c r="AR81" s="830"/>
      <c r="AS81" s="830"/>
      <c r="AT81" s="830"/>
      <c r="AU81" s="830" t="s">
        <v>568</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378</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SUM(AF68:AJ81)</f>
        <v>13405</v>
      </c>
      <c r="AG88" s="844"/>
      <c r="AH88" s="844"/>
      <c r="AI88" s="844"/>
      <c r="AJ88" s="844"/>
      <c r="AK88" s="841"/>
      <c r="AL88" s="841"/>
      <c r="AM88" s="841"/>
      <c r="AN88" s="841"/>
      <c r="AO88" s="841"/>
      <c r="AP88" s="844">
        <f>SUM(AP68:AT81)</f>
        <v>1104</v>
      </c>
      <c r="AQ88" s="844"/>
      <c r="AR88" s="844"/>
      <c r="AS88" s="844"/>
      <c r="AT88" s="844"/>
      <c r="AU88" s="844">
        <f>SUM(AU68:AY81)</f>
        <v>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t="s">
        <v>568</v>
      </c>
      <c r="CS102" s="852"/>
      <c r="CT102" s="852"/>
      <c r="CU102" s="852"/>
      <c r="CV102" s="891"/>
      <c r="CW102" s="890" t="s">
        <v>568</v>
      </c>
      <c r="CX102" s="852"/>
      <c r="CY102" s="852"/>
      <c r="CZ102" s="852"/>
      <c r="DA102" s="891"/>
      <c r="DB102" s="890" t="s">
        <v>568</v>
      </c>
      <c r="DC102" s="852"/>
      <c r="DD102" s="852"/>
      <c r="DE102" s="852"/>
      <c r="DF102" s="891"/>
      <c r="DG102" s="890" t="s">
        <v>568</v>
      </c>
      <c r="DH102" s="852"/>
      <c r="DI102" s="852"/>
      <c r="DJ102" s="852"/>
      <c r="DK102" s="891"/>
      <c r="DL102" s="890" t="s">
        <v>568</v>
      </c>
      <c r="DM102" s="852"/>
      <c r="DN102" s="852"/>
      <c r="DO102" s="852"/>
      <c r="DP102" s="891"/>
      <c r="DQ102" s="890" t="s">
        <v>568</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1251326</v>
      </c>
      <c r="AB110" s="900"/>
      <c r="AC110" s="900"/>
      <c r="AD110" s="900"/>
      <c r="AE110" s="901"/>
      <c r="AF110" s="902">
        <v>1428132</v>
      </c>
      <c r="AG110" s="900"/>
      <c r="AH110" s="900"/>
      <c r="AI110" s="900"/>
      <c r="AJ110" s="901"/>
      <c r="AK110" s="902">
        <v>1589436</v>
      </c>
      <c r="AL110" s="900"/>
      <c r="AM110" s="900"/>
      <c r="AN110" s="900"/>
      <c r="AO110" s="901"/>
      <c r="AP110" s="903">
        <v>79.5</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20127948</v>
      </c>
      <c r="BR110" s="931"/>
      <c r="BS110" s="931"/>
      <c r="BT110" s="931"/>
      <c r="BU110" s="931"/>
      <c r="BV110" s="931">
        <v>23145496</v>
      </c>
      <c r="BW110" s="931"/>
      <c r="BX110" s="931"/>
      <c r="BY110" s="931"/>
      <c r="BZ110" s="931"/>
      <c r="CA110" s="931">
        <v>30951104</v>
      </c>
      <c r="CB110" s="931"/>
      <c r="CC110" s="931"/>
      <c r="CD110" s="931"/>
      <c r="CE110" s="931"/>
      <c r="CF110" s="944">
        <v>1549</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743832</v>
      </c>
      <c r="BR112" s="926"/>
      <c r="BS112" s="926"/>
      <c r="BT112" s="926"/>
      <c r="BU112" s="926"/>
      <c r="BV112" s="926">
        <v>534772</v>
      </c>
      <c r="BW112" s="926"/>
      <c r="BX112" s="926"/>
      <c r="BY112" s="926"/>
      <c r="BZ112" s="926"/>
      <c r="CA112" s="926">
        <v>466024</v>
      </c>
      <c r="CB112" s="926"/>
      <c r="CC112" s="926"/>
      <c r="CD112" s="926"/>
      <c r="CE112" s="926"/>
      <c r="CF112" s="920">
        <v>23.3</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33405</v>
      </c>
      <c r="AB113" s="938"/>
      <c r="AC113" s="938"/>
      <c r="AD113" s="938"/>
      <c r="AE113" s="939"/>
      <c r="AF113" s="940">
        <v>21243</v>
      </c>
      <c r="AG113" s="938"/>
      <c r="AH113" s="938"/>
      <c r="AI113" s="938"/>
      <c r="AJ113" s="939"/>
      <c r="AK113" s="940" t="s">
        <v>122</v>
      </c>
      <c r="AL113" s="938"/>
      <c r="AM113" s="938"/>
      <c r="AN113" s="938"/>
      <c r="AO113" s="939"/>
      <c r="AP113" s="941" t="s">
        <v>122</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77597</v>
      </c>
      <c r="BR113" s="926"/>
      <c r="BS113" s="926"/>
      <c r="BT113" s="926"/>
      <c r="BU113" s="926"/>
      <c r="BV113" s="926">
        <v>67901</v>
      </c>
      <c r="BW113" s="926"/>
      <c r="BX113" s="926"/>
      <c r="BY113" s="926"/>
      <c r="BZ113" s="926"/>
      <c r="CA113" s="926">
        <v>61802</v>
      </c>
      <c r="CB113" s="926"/>
      <c r="CC113" s="926"/>
      <c r="CD113" s="926"/>
      <c r="CE113" s="926"/>
      <c r="CF113" s="920">
        <v>3.1</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14099</v>
      </c>
      <c r="AB114" s="959"/>
      <c r="AC114" s="959"/>
      <c r="AD114" s="959"/>
      <c r="AE114" s="960"/>
      <c r="AF114" s="961">
        <v>16411</v>
      </c>
      <c r="AG114" s="959"/>
      <c r="AH114" s="959"/>
      <c r="AI114" s="959"/>
      <c r="AJ114" s="960"/>
      <c r="AK114" s="961">
        <v>15317</v>
      </c>
      <c r="AL114" s="959"/>
      <c r="AM114" s="959"/>
      <c r="AN114" s="959"/>
      <c r="AO114" s="960"/>
      <c r="AP114" s="962">
        <v>0.8</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614240</v>
      </c>
      <c r="BR114" s="926"/>
      <c r="BS114" s="926"/>
      <c r="BT114" s="926"/>
      <c r="BU114" s="926"/>
      <c r="BV114" s="926">
        <v>614598</v>
      </c>
      <c r="BW114" s="926"/>
      <c r="BX114" s="926"/>
      <c r="BY114" s="926"/>
      <c r="BZ114" s="926"/>
      <c r="CA114" s="926">
        <v>616789</v>
      </c>
      <c r="CB114" s="926"/>
      <c r="CC114" s="926"/>
      <c r="CD114" s="926"/>
      <c r="CE114" s="926"/>
      <c r="CF114" s="920">
        <v>30.9</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1298830</v>
      </c>
      <c r="AB117" s="979"/>
      <c r="AC117" s="979"/>
      <c r="AD117" s="979"/>
      <c r="AE117" s="980"/>
      <c r="AF117" s="981">
        <v>1465786</v>
      </c>
      <c r="AG117" s="979"/>
      <c r="AH117" s="979"/>
      <c r="AI117" s="979"/>
      <c r="AJ117" s="980"/>
      <c r="AK117" s="981">
        <v>1604753</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21563617</v>
      </c>
      <c r="BR119" s="1000"/>
      <c r="BS119" s="1000"/>
      <c r="BT119" s="1000"/>
      <c r="BU119" s="1000"/>
      <c r="BV119" s="1000">
        <v>24362767</v>
      </c>
      <c r="BW119" s="1000"/>
      <c r="BX119" s="1000"/>
      <c r="BY119" s="1000"/>
      <c r="BZ119" s="1000"/>
      <c r="CA119" s="1000">
        <v>32095719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4054337</v>
      </c>
      <c r="BR120" s="931"/>
      <c r="BS120" s="931"/>
      <c r="BT120" s="931"/>
      <c r="BU120" s="931"/>
      <c r="BV120" s="931">
        <v>4702781</v>
      </c>
      <c r="BW120" s="931"/>
      <c r="BX120" s="931"/>
      <c r="BY120" s="931"/>
      <c r="BZ120" s="931"/>
      <c r="CA120" s="931">
        <v>4544990</v>
      </c>
      <c r="CB120" s="931"/>
      <c r="CC120" s="931"/>
      <c r="CD120" s="931"/>
      <c r="CE120" s="931"/>
      <c r="CF120" s="944">
        <v>227.5</v>
      </c>
      <c r="CG120" s="945"/>
      <c r="CH120" s="945"/>
      <c r="CI120" s="945"/>
      <c r="CJ120" s="945"/>
      <c r="CK120" s="1006" t="s">
        <v>444</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743832</v>
      </c>
      <c r="DH120" s="931"/>
      <c r="DI120" s="931"/>
      <c r="DJ120" s="931"/>
      <c r="DK120" s="931"/>
      <c r="DL120" s="931">
        <v>534772</v>
      </c>
      <c r="DM120" s="931"/>
      <c r="DN120" s="931"/>
      <c r="DO120" s="931"/>
      <c r="DP120" s="931"/>
      <c r="DQ120" s="931">
        <v>466024</v>
      </c>
      <c r="DR120" s="931"/>
      <c r="DS120" s="931"/>
      <c r="DT120" s="931"/>
      <c r="DU120" s="931"/>
      <c r="DV120" s="932">
        <v>23.3</v>
      </c>
      <c r="DW120" s="932"/>
      <c r="DX120" s="932"/>
      <c r="DY120" s="932"/>
      <c r="DZ120" s="933"/>
    </row>
    <row r="121" spans="1:130" s="230" customFormat="1" ht="26.25" customHeight="1">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4316184</v>
      </c>
      <c r="BR121" s="926"/>
      <c r="BS121" s="926"/>
      <c r="BT121" s="926"/>
      <c r="BU121" s="926"/>
      <c r="BV121" s="926">
        <v>4230177</v>
      </c>
      <c r="BW121" s="926"/>
      <c r="BX121" s="926"/>
      <c r="BY121" s="926"/>
      <c r="BZ121" s="926"/>
      <c r="CA121" s="926">
        <v>5031556</v>
      </c>
      <c r="CB121" s="926"/>
      <c r="CC121" s="926"/>
      <c r="CD121" s="926"/>
      <c r="CE121" s="926"/>
      <c r="CF121" s="920">
        <v>251.8</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13763539</v>
      </c>
      <c r="BR122" s="1000"/>
      <c r="BS122" s="1000"/>
      <c r="BT122" s="1000"/>
      <c r="BU122" s="1000"/>
      <c r="BV122" s="1000">
        <v>16192753</v>
      </c>
      <c r="BW122" s="1000"/>
      <c r="BX122" s="1000"/>
      <c r="BY122" s="1000"/>
      <c r="BZ122" s="1000"/>
      <c r="CA122" s="1000">
        <v>21842442</v>
      </c>
      <c r="CB122" s="1000"/>
      <c r="CC122" s="1000"/>
      <c r="CD122" s="1000"/>
      <c r="CE122" s="1000"/>
      <c r="CF122" s="1017">
        <v>1093.0999999999999</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22134060</v>
      </c>
      <c r="BR123" s="1064"/>
      <c r="BS123" s="1064"/>
      <c r="BT123" s="1064"/>
      <c r="BU123" s="1064"/>
      <c r="BV123" s="1064">
        <v>25125711</v>
      </c>
      <c r="BW123" s="1064"/>
      <c r="BX123" s="1064"/>
      <c r="BY123" s="1064"/>
      <c r="BZ123" s="1064"/>
      <c r="CA123" s="1064">
        <v>31418988</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v>33.799999999999997</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292279</v>
      </c>
      <c r="AB128" s="1046"/>
      <c r="AC128" s="1046"/>
      <c r="AD128" s="1046"/>
      <c r="AE128" s="1047"/>
      <c r="AF128" s="1048">
        <v>244584</v>
      </c>
      <c r="AG128" s="1046"/>
      <c r="AH128" s="1046"/>
      <c r="AI128" s="1046"/>
      <c r="AJ128" s="1047"/>
      <c r="AK128" s="1048">
        <v>349435</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2740283</v>
      </c>
      <c r="AB129" s="959"/>
      <c r="AC129" s="959"/>
      <c r="AD129" s="959"/>
      <c r="AE129" s="960"/>
      <c r="AF129" s="961">
        <v>3077013</v>
      </c>
      <c r="AG129" s="959"/>
      <c r="AH129" s="959"/>
      <c r="AI129" s="959"/>
      <c r="AJ129" s="960"/>
      <c r="AK129" s="961">
        <v>3040886</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771236</v>
      </c>
      <c r="AB130" s="959"/>
      <c r="AC130" s="959"/>
      <c r="AD130" s="959"/>
      <c r="AE130" s="960"/>
      <c r="AF130" s="961">
        <v>1102304</v>
      </c>
      <c r="AG130" s="959"/>
      <c r="AH130" s="959"/>
      <c r="AI130" s="959"/>
      <c r="AJ130" s="960"/>
      <c r="AK130" s="961">
        <v>1042695</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9.5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1969047</v>
      </c>
      <c r="AB131" s="986"/>
      <c r="AC131" s="986"/>
      <c r="AD131" s="986"/>
      <c r="AE131" s="987"/>
      <c r="AF131" s="985">
        <v>1974709</v>
      </c>
      <c r="AG131" s="986"/>
      <c r="AH131" s="986"/>
      <c r="AI131" s="986"/>
      <c r="AJ131" s="987"/>
      <c r="AK131" s="985">
        <v>1998191</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33.799999999999997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11.95070509</v>
      </c>
      <c r="AB132" s="1097"/>
      <c r="AC132" s="1097"/>
      <c r="AD132" s="1097"/>
      <c r="AE132" s="1098"/>
      <c r="AF132" s="1099">
        <v>6.0210390489999996</v>
      </c>
      <c r="AG132" s="1097"/>
      <c r="AH132" s="1097"/>
      <c r="AI132" s="1097"/>
      <c r="AJ132" s="1098"/>
      <c r="AK132" s="1099">
        <v>10.64077458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15.1</v>
      </c>
      <c r="AB133" s="1080"/>
      <c r="AC133" s="1080"/>
      <c r="AD133" s="1080"/>
      <c r="AE133" s="1081"/>
      <c r="AF133" s="1079">
        <v>11</v>
      </c>
      <c r="AG133" s="1080"/>
      <c r="AH133" s="1080"/>
      <c r="AI133" s="1080"/>
      <c r="AJ133" s="1081"/>
      <c r="AK133" s="1079">
        <v>9.5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z9jhZ6NCeal90DZGpVDwI6xNddgS2HucyEOXMKSLGC/Luwu4ZlM8neI0daIbe8f1JyxNpvKnMFXfPMqTLv9qA==" saltValue="JCENtvrSSrpFmX88nwyF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474</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Yd7IdEpoWgrkrD9VShg3fOZqHnAzh+HuG7QdWvIH3FY9VR7Cf8Yt3OlQbbLqRWTrcQO8KABJcMJzbm9X+cQ58Q==" saltValue="bHGqkLcQdfgPrI+ONkPat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KA27kLNfiAqociNJjvrGwFSSfCl1ttT0s2BmXuX970gWw1xNbrySNF1tpjVpKeZBhH8M9zzw3QxDKbjyV9eqQ==" saltValue="7Zyp//QWF3GHhraag938vQ=="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618045</v>
      </c>
      <c r="AP9" s="281">
        <v>122095</v>
      </c>
      <c r="AQ9" s="282">
        <v>143407</v>
      </c>
      <c r="AR9" s="283">
        <v>-14.9</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93606</v>
      </c>
      <c r="AP10" s="284">
        <v>18492</v>
      </c>
      <c r="AQ10" s="285">
        <v>20271</v>
      </c>
      <c r="AR10" s="286">
        <v>-8.8000000000000007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860</v>
      </c>
      <c r="AP11" s="284">
        <v>170</v>
      </c>
      <c r="AQ11" s="285">
        <v>1412</v>
      </c>
      <c r="AR11" s="286">
        <v>-88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t="s">
        <v>486</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18297</v>
      </c>
      <c r="AP13" s="284">
        <v>3615</v>
      </c>
      <c r="AQ13" s="285">
        <v>5234</v>
      </c>
      <c r="AR13" s="286">
        <v>-30.9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51920</v>
      </c>
      <c r="AP14" s="284">
        <v>10257</v>
      </c>
      <c r="AQ14" s="285">
        <v>3337</v>
      </c>
      <c r="AR14" s="286">
        <v>207.4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-34748</v>
      </c>
      <c r="AP15" s="284">
        <v>-6864</v>
      </c>
      <c r="AQ15" s="285">
        <v>-9830</v>
      </c>
      <c r="AR15" s="286">
        <v>-30.2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747980</v>
      </c>
      <c r="AP16" s="284">
        <v>147764</v>
      </c>
      <c r="AQ16" s="285">
        <v>163831</v>
      </c>
      <c r="AR16" s="286">
        <v>-9.8000000000000007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13.04</v>
      </c>
      <c r="AP21" s="298">
        <v>14.18</v>
      </c>
      <c r="AQ21" s="299">
        <v>-1.1399999999999999</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91.9</v>
      </c>
      <c r="AP22" s="303">
        <v>95.4</v>
      </c>
      <c r="AQ22" s="304">
        <v>-3.5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1589436</v>
      </c>
      <c r="AP32" s="312">
        <v>313994</v>
      </c>
      <c r="AQ32" s="313">
        <v>86321</v>
      </c>
      <c r="AR32" s="314">
        <v>263.8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t="s">
        <v>486</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t="s">
        <v>486</v>
      </c>
      <c r="AP35" s="312" t="s">
        <v>486</v>
      </c>
      <c r="AQ35" s="313">
        <v>18581</v>
      </c>
      <c r="AR35" s="314" t="s">
        <v>486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15317</v>
      </c>
      <c r="AP36" s="312">
        <v>3026</v>
      </c>
      <c r="AQ36" s="313">
        <v>4521</v>
      </c>
      <c r="AR36" s="314">
        <v>-33.1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486</v>
      </c>
      <c r="AP37" s="312" t="s">
        <v>486</v>
      </c>
      <c r="AQ37" s="313">
        <v>983</v>
      </c>
      <c r="AR37" s="314" t="s">
        <v>486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20</v>
      </c>
      <c r="AR38" s="304" t="s">
        <v>486</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-349435</v>
      </c>
      <c r="AP39" s="312">
        <v>-69031</v>
      </c>
      <c r="AQ39" s="313">
        <v>-4212</v>
      </c>
      <c r="AR39" s="314">
        <v>1538.9</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-1042695</v>
      </c>
      <c r="AP40" s="312">
        <v>-205985</v>
      </c>
      <c r="AQ40" s="313">
        <v>-70783</v>
      </c>
      <c r="AR40" s="314">
        <v>191</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212623</v>
      </c>
      <c r="AP41" s="312">
        <v>42004</v>
      </c>
      <c r="AQ41" s="313">
        <v>35432</v>
      </c>
      <c r="AR41" s="314">
        <v>18.5</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6276134</v>
      </c>
      <c r="AN51" s="334">
        <v>1192048</v>
      </c>
      <c r="AO51" s="335">
        <v>35.6</v>
      </c>
      <c r="AP51" s="336">
        <v>145139</v>
      </c>
      <c r="AQ51" s="337">
        <v>19.5</v>
      </c>
      <c r="AR51" s="338">
        <v>16.100000000000001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1831846</v>
      </c>
      <c r="AN52" s="342">
        <v>347929</v>
      </c>
      <c r="AO52" s="343">
        <v>38.799999999999997</v>
      </c>
      <c r="AP52" s="344">
        <v>83762</v>
      </c>
      <c r="AQ52" s="345">
        <v>33.1</v>
      </c>
      <c r="AR52" s="346">
        <v>5.7</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4941900</v>
      </c>
      <c r="AN53" s="334">
        <v>946543</v>
      </c>
      <c r="AO53" s="335">
        <v>-20.6</v>
      </c>
      <c r="AP53" s="336">
        <v>125391</v>
      </c>
      <c r="AQ53" s="337">
        <v>-13.6</v>
      </c>
      <c r="AR53" s="338">
        <v>-7</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1692569</v>
      </c>
      <c r="AN54" s="342">
        <v>324185</v>
      </c>
      <c r="AO54" s="343">
        <v>-6.8</v>
      </c>
      <c r="AP54" s="344">
        <v>68516</v>
      </c>
      <c r="AQ54" s="345">
        <v>-18.2</v>
      </c>
      <c r="AR54" s="346">
        <v>11.4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2346410</v>
      </c>
      <c r="AN55" s="334">
        <v>450973</v>
      </c>
      <c r="AO55" s="335">
        <v>-52.4</v>
      </c>
      <c r="AP55" s="336">
        <v>138402</v>
      </c>
      <c r="AQ55" s="337">
        <v>10.4</v>
      </c>
      <c r="AR55" s="338">
        <v>-62.8</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1179575</v>
      </c>
      <c r="AN56" s="342">
        <v>226711</v>
      </c>
      <c r="AO56" s="343">
        <v>-30.1</v>
      </c>
      <c r="AP56" s="344">
        <v>70652</v>
      </c>
      <c r="AQ56" s="345">
        <v>3.1</v>
      </c>
      <c r="AR56" s="346">
        <v>-33.200000000000003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5811002</v>
      </c>
      <c r="AN57" s="334">
        <v>1129008</v>
      </c>
      <c r="AO57" s="335">
        <v>150.30000000000001</v>
      </c>
      <c r="AP57" s="336">
        <v>146367</v>
      </c>
      <c r="AQ57" s="337">
        <v>5.8</v>
      </c>
      <c r="AR57" s="338">
        <v>144.5</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2033296</v>
      </c>
      <c r="AN58" s="342">
        <v>395045</v>
      </c>
      <c r="AO58" s="343">
        <v>74.3</v>
      </c>
      <c r="AP58" s="344">
        <v>79441</v>
      </c>
      <c r="AQ58" s="345">
        <v>12.4</v>
      </c>
      <c r="AR58" s="346">
        <v>61.9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14055629</v>
      </c>
      <c r="AN59" s="334">
        <v>2776695</v>
      </c>
      <c r="AO59" s="335">
        <v>145.9</v>
      </c>
      <c r="AP59" s="336">
        <v>165181</v>
      </c>
      <c r="AQ59" s="337">
        <v>12.9</v>
      </c>
      <c r="AR59" s="338">
        <v>133</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3364702</v>
      </c>
      <c r="AN60" s="342">
        <v>664698</v>
      </c>
      <c r="AO60" s="343">
        <v>68.3</v>
      </c>
      <c r="AP60" s="344">
        <v>82246</v>
      </c>
      <c r="AQ60" s="345">
        <v>3.5</v>
      </c>
      <c r="AR60" s="346">
        <v>64.8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6686215</v>
      </c>
      <c r="AN61" s="349">
        <v>1299053</v>
      </c>
      <c r="AO61" s="350">
        <v>51.8</v>
      </c>
      <c r="AP61" s="351">
        <v>144096</v>
      </c>
      <c r="AQ61" s="352">
        <v>7</v>
      </c>
      <c r="AR61" s="338">
        <v>44.8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2020398</v>
      </c>
      <c r="AN62" s="342">
        <v>391714</v>
      </c>
      <c r="AO62" s="343">
        <v>28.9</v>
      </c>
      <c r="AP62" s="344">
        <v>76923</v>
      </c>
      <c r="AQ62" s="345">
        <v>6.8</v>
      </c>
      <c r="AR62" s="346">
        <v>22.1</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PPcQihkq6W31SI7jyZjNk9DyJw4tjvDQYMAcFvrcVBGVXWh1tmcBQqXqaNXF/GlN5wkh7LNyKREhJ5gfgHDMg==" saltValue="//heBGfPQZi43GLWuOn5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0" spans="125:125" ht="13.5" hidden="1" customHeight="1"/>
    <row r="121" spans="125:125" ht="13.5" hidden="1" customHeight="1">
      <c r="DU121" s="259"/>
    </row>
  </sheetData>
  <sheetProtection algorithmName="SHA-512" hashValue="oZ2boMFUG5XpCztJNmuRdtCKSaHez7hLGtdIIqW0kTtVuc7EOmnKBZu2B/fPTdC/B8oDB//rrpqRdoiY/3h/rA==" saltValue="T0aePrI4VMmZpETZvOaGw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dOD6N3NIfupVh+noY/RD+bEYvtoOTMW6Gy9UK8ZC5LSQYyUyexmTKSWZA1r9pCIBcw8gVxNslRJbw60N4NEzGQ==" saltValue="0013QnbWuubItvMXXqrie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9" t="s">
        <v>3</v>
      </c>
      <c r="D47" s="1139"/>
      <c r="E47" s="1140"/>
      <c r="F47" s="11">
        <v>42.6</v>
      </c>
      <c r="G47" s="12">
        <v>38.96</v>
      </c>
      <c r="H47" s="12">
        <v>60.69</v>
      </c>
      <c r="I47" s="12">
        <v>71.67</v>
      </c>
      <c r="J47" s="13">
        <v>65.39</v>
      </c>
    </row>
    <row r="48" spans="2:10" ht="57.75" customHeight="1">
      <c r="B48" s="14"/>
      <c r="C48" s="1141" t="s">
        <v>4</v>
      </c>
      <c r="D48" s="1141"/>
      <c r="E48" s="1142"/>
      <c r="F48" s="15">
        <v>20.66</v>
      </c>
      <c r="G48" s="16">
        <v>32.119999999999997</v>
      </c>
      <c r="H48" s="16">
        <v>21.44</v>
      </c>
      <c r="I48" s="16">
        <v>7.14</v>
      </c>
      <c r="J48" s="17">
        <v>22.71</v>
      </c>
    </row>
    <row r="49" spans="2:10" ht="57.75" customHeight="1" thickBot="1">
      <c r="B49" s="18"/>
      <c r="C49" s="1143" t="s">
        <v>5</v>
      </c>
      <c r="D49" s="1143"/>
      <c r="E49" s="1144"/>
      <c r="F49" s="19" t="s">
        <v>529</v>
      </c>
      <c r="G49" s="20">
        <v>12.24</v>
      </c>
      <c r="H49" s="20">
        <v>17.05</v>
      </c>
      <c r="I49" s="20">
        <v>11.91</v>
      </c>
      <c r="J49" s="21">
        <v>19.399999999999999</v>
      </c>
    </row>
    <row r="50" spans="2:10"/>
  </sheetData>
  <sheetProtection algorithmName="SHA-512" hashValue="PY9TApj+fmTcMjJdcJbpau0TMXspTInadTgf0nPz76+33Xr5QS8CJgs+lEbeBj5f+2OybxL4b2j+bRmb+Fcv9w==" saltValue="jp1OqUrpqfCxyJM/MnXxm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1" t="s">
        <v>530</v>
      </c>
      <c r="D34" s="1151"/>
      <c r="E34" s="1152"/>
      <c r="F34" s="32">
        <v>12.95</v>
      </c>
      <c r="G34" s="33">
        <v>15.22</v>
      </c>
      <c r="H34" s="33">
        <v>15.14</v>
      </c>
      <c r="I34" s="33">
        <v>5.29</v>
      </c>
      <c r="J34" s="34">
        <v>12.82</v>
      </c>
      <c r="K34" s="22"/>
      <c r="L34" s="22"/>
      <c r="M34" s="22"/>
      <c r="N34" s="22"/>
      <c r="O34" s="22"/>
      <c r="P34" s="22"/>
    </row>
    <row r="35" spans="1:16" ht="39" customHeight="1">
      <c r="A35" s="22"/>
      <c r="B35" s="35"/>
      <c r="C35" s="1145" t="s">
        <v>531</v>
      </c>
      <c r="D35" s="1146"/>
      <c r="E35" s="1147"/>
      <c r="F35" s="36">
        <v>7.7</v>
      </c>
      <c r="G35" s="37">
        <v>16.89</v>
      </c>
      <c r="H35" s="37">
        <v>6.29</v>
      </c>
      <c r="I35" s="37">
        <v>1.85</v>
      </c>
      <c r="J35" s="38">
        <v>9.8699999999999992</v>
      </c>
      <c r="K35" s="22"/>
      <c r="L35" s="22"/>
      <c r="M35" s="22"/>
      <c r="N35" s="22"/>
      <c r="O35" s="22"/>
      <c r="P35" s="22"/>
    </row>
    <row r="36" spans="1:16" ht="39" customHeight="1">
      <c r="A36" s="22"/>
      <c r="B36" s="35"/>
      <c r="C36" s="1145" t="s">
        <v>532</v>
      </c>
      <c r="D36" s="1146"/>
      <c r="E36" s="1147"/>
      <c r="F36" s="36">
        <v>8.43</v>
      </c>
      <c r="G36" s="37">
        <v>9.7100000000000009</v>
      </c>
      <c r="H36" s="37">
        <v>7.74</v>
      </c>
      <c r="I36" s="37">
        <v>8.6</v>
      </c>
      <c r="J36" s="38">
        <v>6.47</v>
      </c>
      <c r="K36" s="22"/>
      <c r="L36" s="22"/>
      <c r="M36" s="22"/>
      <c r="N36" s="22"/>
      <c r="O36" s="22"/>
      <c r="P36" s="22"/>
    </row>
    <row r="37" spans="1:16" ht="39" customHeight="1">
      <c r="A37" s="22"/>
      <c r="B37" s="35"/>
      <c r="C37" s="1145" t="s">
        <v>533</v>
      </c>
      <c r="D37" s="1146"/>
      <c r="E37" s="1147"/>
      <c r="F37" s="36">
        <v>1.87</v>
      </c>
      <c r="G37" s="37">
        <v>0.6</v>
      </c>
      <c r="H37" s="37">
        <v>1.1299999999999999</v>
      </c>
      <c r="I37" s="37">
        <v>0.47</v>
      </c>
      <c r="J37" s="38">
        <v>0.89</v>
      </c>
      <c r="K37" s="22"/>
      <c r="L37" s="22"/>
      <c r="M37" s="22"/>
      <c r="N37" s="22"/>
      <c r="O37" s="22"/>
      <c r="P37" s="22"/>
    </row>
    <row r="38" spans="1:16" ht="39" customHeight="1">
      <c r="A38" s="22"/>
      <c r="B38" s="35"/>
      <c r="C38" s="1145" t="s">
        <v>534</v>
      </c>
      <c r="D38" s="1146"/>
      <c r="E38" s="1147"/>
      <c r="F38" s="36">
        <v>0.01</v>
      </c>
      <c r="G38" s="37">
        <v>0.01</v>
      </c>
      <c r="H38" s="37">
        <v>0.01</v>
      </c>
      <c r="I38" s="37">
        <v>0.02</v>
      </c>
      <c r="J38" s="38">
        <v>0.03</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535</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536</v>
      </c>
      <c r="D43" s="1149"/>
      <c r="E43" s="1150"/>
      <c r="F43" s="41" t="s">
        <v>486</v>
      </c>
      <c r="G43" s="42" t="s">
        <v>486</v>
      </c>
      <c r="H43" s="42" t="s">
        <v>486</v>
      </c>
      <c r="I43" s="42" t="s">
        <v>486</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6H4D0hmZWuGug7AXsJtHVWnenO05aFv4HXLtutOF6V4ARrMyJppw4yerN59WO5CY6Z9FkSCdyLUAyCokQtEUA==" saltValue="8mUc9eZ2JBg/KPuFjFoy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3" t="s">
        <v>9</v>
      </c>
      <c r="C45" s="1154"/>
      <c r="D45" s="58"/>
      <c r="E45" s="1159" t="s">
        <v>10</v>
      </c>
      <c r="F45" s="1159"/>
      <c r="G45" s="1159"/>
      <c r="H45" s="1159"/>
      <c r="I45" s="1159"/>
      <c r="J45" s="1160"/>
      <c r="K45" s="59">
        <v>1141</v>
      </c>
      <c r="L45" s="60">
        <v>1145</v>
      </c>
      <c r="M45" s="60">
        <v>1251</v>
      </c>
      <c r="N45" s="60">
        <v>1428</v>
      </c>
      <c r="O45" s="61">
        <v>1589</v>
      </c>
      <c r="P45" s="48"/>
      <c r="Q45" s="48"/>
      <c r="R45" s="48"/>
      <c r="S45" s="48"/>
      <c r="T45" s="48"/>
      <c r="U45" s="48"/>
    </row>
    <row r="46" spans="1:21" ht="30.75" customHeight="1">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c r="A48" s="48"/>
      <c r="B48" s="1155"/>
      <c r="C48" s="1156"/>
      <c r="D48" s="62"/>
      <c r="E48" s="1161" t="s">
        <v>13</v>
      </c>
      <c r="F48" s="1161"/>
      <c r="G48" s="1161"/>
      <c r="H48" s="1161"/>
      <c r="I48" s="1161"/>
      <c r="J48" s="1162"/>
      <c r="K48" s="63">
        <v>38</v>
      </c>
      <c r="L48" s="64">
        <v>7</v>
      </c>
      <c r="M48" s="64">
        <v>33</v>
      </c>
      <c r="N48" s="64">
        <v>21</v>
      </c>
      <c r="O48" s="65" t="s">
        <v>486</v>
      </c>
      <c r="P48" s="48"/>
      <c r="Q48" s="48"/>
      <c r="R48" s="48"/>
      <c r="S48" s="48"/>
      <c r="T48" s="48"/>
      <c r="U48" s="48"/>
    </row>
    <row r="49" spans="1:21" ht="30.75" customHeight="1">
      <c r="A49" s="48"/>
      <c r="B49" s="1155"/>
      <c r="C49" s="1156"/>
      <c r="D49" s="62"/>
      <c r="E49" s="1161" t="s">
        <v>14</v>
      </c>
      <c r="F49" s="1161"/>
      <c r="G49" s="1161"/>
      <c r="H49" s="1161"/>
      <c r="I49" s="1161"/>
      <c r="J49" s="1162"/>
      <c r="K49" s="63">
        <v>9</v>
      </c>
      <c r="L49" s="64">
        <v>12</v>
      </c>
      <c r="M49" s="64">
        <v>14</v>
      </c>
      <c r="N49" s="64">
        <v>16</v>
      </c>
      <c r="O49" s="65">
        <v>15</v>
      </c>
      <c r="P49" s="48"/>
      <c r="Q49" s="48"/>
      <c r="R49" s="48"/>
      <c r="S49" s="48"/>
      <c r="T49" s="48"/>
      <c r="U49" s="48"/>
    </row>
    <row r="50" spans="1:21" ht="30.75" customHeight="1">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c r="A52" s="48"/>
      <c r="B52" s="1163" t="s">
        <v>17</v>
      </c>
      <c r="C52" s="1164"/>
      <c r="D52" s="66"/>
      <c r="E52" s="1161" t="s">
        <v>18</v>
      </c>
      <c r="F52" s="1161"/>
      <c r="G52" s="1161"/>
      <c r="H52" s="1161"/>
      <c r="I52" s="1161"/>
      <c r="J52" s="1162"/>
      <c r="K52" s="63">
        <v>889</v>
      </c>
      <c r="L52" s="64">
        <v>895</v>
      </c>
      <c r="M52" s="64">
        <v>1063</v>
      </c>
      <c r="N52" s="64">
        <v>1348</v>
      </c>
      <c r="O52" s="65">
        <v>1392</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299</v>
      </c>
      <c r="L53" s="69">
        <v>269</v>
      </c>
      <c r="M53" s="69">
        <v>235</v>
      </c>
      <c r="N53" s="69">
        <v>117</v>
      </c>
      <c r="O53" s="70">
        <v>212</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ZsntMCgVIvRZhyg+zK41Owd2bjWuq2cTDqoFczSrz5CI4noMaKug1IXX6jVtq+2DsW9ykkV5CkBsJIvRS2tVA==" saltValue="S+kVb5NqGkpt+DGvjZ42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84" t="s">
        <v>30</v>
      </c>
      <c r="C41" s="1185"/>
      <c r="D41" s="105"/>
      <c r="E41" s="1190" t="s">
        <v>31</v>
      </c>
      <c r="F41" s="1190"/>
      <c r="G41" s="1190"/>
      <c r="H41" s="1191"/>
      <c r="I41" s="355">
        <v>17294</v>
      </c>
      <c r="J41" s="356">
        <v>20049</v>
      </c>
      <c r="K41" s="356">
        <v>20128</v>
      </c>
      <c r="L41" s="356">
        <v>23145</v>
      </c>
      <c r="M41" s="357">
        <v>30951</v>
      </c>
    </row>
    <row r="42" spans="2:13" ht="27.75" customHeight="1">
      <c r="B42" s="1186"/>
      <c r="C42" s="1187"/>
      <c r="D42" s="106"/>
      <c r="E42" s="1192" t="s">
        <v>32</v>
      </c>
      <c r="F42" s="1192"/>
      <c r="G42" s="1192"/>
      <c r="H42" s="1193"/>
      <c r="I42" s="358" t="s">
        <v>486</v>
      </c>
      <c r="J42" s="359" t="s">
        <v>486</v>
      </c>
      <c r="K42" s="359" t="s">
        <v>486</v>
      </c>
      <c r="L42" s="359" t="s">
        <v>486</v>
      </c>
      <c r="M42" s="360" t="s">
        <v>486</v>
      </c>
    </row>
    <row r="43" spans="2:13" ht="27.75" customHeight="1">
      <c r="B43" s="1186"/>
      <c r="C43" s="1187"/>
      <c r="D43" s="106"/>
      <c r="E43" s="1192" t="s">
        <v>33</v>
      </c>
      <c r="F43" s="1192"/>
      <c r="G43" s="1192"/>
      <c r="H43" s="1193"/>
      <c r="I43" s="358">
        <v>747</v>
      </c>
      <c r="J43" s="359">
        <v>727</v>
      </c>
      <c r="K43" s="359">
        <v>744</v>
      </c>
      <c r="L43" s="359">
        <v>535</v>
      </c>
      <c r="M43" s="360">
        <v>466</v>
      </c>
    </row>
    <row r="44" spans="2:13" ht="27.75" customHeight="1">
      <c r="B44" s="1186"/>
      <c r="C44" s="1187"/>
      <c r="D44" s="106"/>
      <c r="E44" s="1192" t="s">
        <v>34</v>
      </c>
      <c r="F44" s="1192"/>
      <c r="G44" s="1192"/>
      <c r="H44" s="1193"/>
      <c r="I44" s="358">
        <v>70</v>
      </c>
      <c r="J44" s="359">
        <v>86</v>
      </c>
      <c r="K44" s="359">
        <v>78</v>
      </c>
      <c r="L44" s="359">
        <v>68</v>
      </c>
      <c r="M44" s="360">
        <v>62</v>
      </c>
    </row>
    <row r="45" spans="2:13" ht="27.75" customHeight="1">
      <c r="B45" s="1186"/>
      <c r="C45" s="1187"/>
      <c r="D45" s="106"/>
      <c r="E45" s="1192" t="s">
        <v>35</v>
      </c>
      <c r="F45" s="1192"/>
      <c r="G45" s="1192"/>
      <c r="H45" s="1193"/>
      <c r="I45" s="358">
        <v>638</v>
      </c>
      <c r="J45" s="359">
        <v>611</v>
      </c>
      <c r="K45" s="359">
        <v>614</v>
      </c>
      <c r="L45" s="359">
        <v>615</v>
      </c>
      <c r="M45" s="360">
        <v>617</v>
      </c>
    </row>
    <row r="46" spans="2:13" ht="27.75" customHeight="1">
      <c r="B46" s="1186"/>
      <c r="C46" s="1187"/>
      <c r="D46" s="107"/>
      <c r="E46" s="1192" t="s">
        <v>36</v>
      </c>
      <c r="F46" s="1192"/>
      <c r="G46" s="1192"/>
      <c r="H46" s="1193"/>
      <c r="I46" s="358" t="s">
        <v>486</v>
      </c>
      <c r="J46" s="359" t="s">
        <v>486</v>
      </c>
      <c r="K46" s="359" t="s">
        <v>486</v>
      </c>
      <c r="L46" s="359" t="s">
        <v>486</v>
      </c>
      <c r="M46" s="360" t="s">
        <v>486</v>
      </c>
    </row>
    <row r="47" spans="2:13" ht="27.75" customHeight="1">
      <c r="B47" s="1186"/>
      <c r="C47" s="1187"/>
      <c r="D47" s="108"/>
      <c r="E47" s="1194" t="s">
        <v>37</v>
      </c>
      <c r="F47" s="1195"/>
      <c r="G47" s="1195"/>
      <c r="H47" s="1196"/>
      <c r="I47" s="358" t="s">
        <v>486</v>
      </c>
      <c r="J47" s="359" t="s">
        <v>486</v>
      </c>
      <c r="K47" s="359" t="s">
        <v>486</v>
      </c>
      <c r="L47" s="359" t="s">
        <v>486</v>
      </c>
      <c r="M47" s="360" t="s">
        <v>486</v>
      </c>
    </row>
    <row r="48" spans="2:13" ht="27.75" customHeight="1">
      <c r="B48" s="1186"/>
      <c r="C48" s="1187"/>
      <c r="D48" s="106"/>
      <c r="E48" s="1192" t="s">
        <v>38</v>
      </c>
      <c r="F48" s="1192"/>
      <c r="G48" s="1192"/>
      <c r="H48" s="1193"/>
      <c r="I48" s="358" t="s">
        <v>486</v>
      </c>
      <c r="J48" s="359" t="s">
        <v>486</v>
      </c>
      <c r="K48" s="359" t="s">
        <v>486</v>
      </c>
      <c r="L48" s="359" t="s">
        <v>486</v>
      </c>
      <c r="M48" s="360" t="s">
        <v>486</v>
      </c>
    </row>
    <row r="49" spans="2:13" ht="27.75" customHeight="1">
      <c r="B49" s="1188"/>
      <c r="C49" s="1189"/>
      <c r="D49" s="106"/>
      <c r="E49" s="1192" t="s">
        <v>39</v>
      </c>
      <c r="F49" s="1192"/>
      <c r="G49" s="1192"/>
      <c r="H49" s="1193"/>
      <c r="I49" s="358" t="s">
        <v>486</v>
      </c>
      <c r="J49" s="359" t="s">
        <v>486</v>
      </c>
      <c r="K49" s="359" t="s">
        <v>486</v>
      </c>
      <c r="L49" s="359" t="s">
        <v>486</v>
      </c>
      <c r="M49" s="360" t="s">
        <v>486</v>
      </c>
    </row>
    <row r="50" spans="2:13" ht="27.75" customHeight="1">
      <c r="B50" s="1197" t="s">
        <v>40</v>
      </c>
      <c r="C50" s="1198"/>
      <c r="D50" s="109"/>
      <c r="E50" s="1192" t="s">
        <v>41</v>
      </c>
      <c r="F50" s="1192"/>
      <c r="G50" s="1192"/>
      <c r="H50" s="1193"/>
      <c r="I50" s="358">
        <v>3177</v>
      </c>
      <c r="J50" s="359">
        <v>3271</v>
      </c>
      <c r="K50" s="359">
        <v>4054</v>
      </c>
      <c r="L50" s="359">
        <v>4703</v>
      </c>
      <c r="M50" s="360">
        <v>4545</v>
      </c>
    </row>
    <row r="51" spans="2:13" ht="27.75" customHeight="1">
      <c r="B51" s="1186"/>
      <c r="C51" s="1187"/>
      <c r="D51" s="106"/>
      <c r="E51" s="1192" t="s">
        <v>42</v>
      </c>
      <c r="F51" s="1192"/>
      <c r="G51" s="1192"/>
      <c r="H51" s="1193"/>
      <c r="I51" s="358">
        <v>2849</v>
      </c>
      <c r="J51" s="359">
        <v>3250</v>
      </c>
      <c r="K51" s="359">
        <v>4316</v>
      </c>
      <c r="L51" s="359">
        <v>4230</v>
      </c>
      <c r="M51" s="360">
        <v>5032</v>
      </c>
    </row>
    <row r="52" spans="2:13" ht="27.75" customHeight="1">
      <c r="B52" s="1188"/>
      <c r="C52" s="1189"/>
      <c r="D52" s="106"/>
      <c r="E52" s="1192" t="s">
        <v>43</v>
      </c>
      <c r="F52" s="1192"/>
      <c r="G52" s="1192"/>
      <c r="H52" s="1193"/>
      <c r="I52" s="358">
        <v>11493</v>
      </c>
      <c r="J52" s="359">
        <v>13711</v>
      </c>
      <c r="K52" s="359">
        <v>13764</v>
      </c>
      <c r="L52" s="359">
        <v>16193</v>
      </c>
      <c r="M52" s="360">
        <v>21842</v>
      </c>
    </row>
    <row r="53" spans="2:13" ht="27.75" customHeight="1" thickBot="1">
      <c r="B53" s="1199" t="s">
        <v>19</v>
      </c>
      <c r="C53" s="1200"/>
      <c r="D53" s="110"/>
      <c r="E53" s="1201" t="s">
        <v>44</v>
      </c>
      <c r="F53" s="1201"/>
      <c r="G53" s="1201"/>
      <c r="H53" s="1202"/>
      <c r="I53" s="361">
        <v>1230</v>
      </c>
      <c r="J53" s="362">
        <v>1240</v>
      </c>
      <c r="K53" s="362">
        <v>-570</v>
      </c>
      <c r="L53" s="362">
        <v>-763</v>
      </c>
      <c r="M53" s="363">
        <v>677</v>
      </c>
    </row>
    <row r="54" spans="2:13" ht="27.75" customHeight="1">
      <c r="B54" s="111"/>
      <c r="C54" s="112"/>
      <c r="D54" s="112"/>
      <c r="E54" s="113"/>
      <c r="F54" s="113"/>
      <c r="G54" s="113"/>
      <c r="H54" s="113"/>
      <c r="I54" s="114"/>
      <c r="J54" s="114"/>
      <c r="K54" s="114"/>
      <c r="L54" s="114"/>
      <c r="M54" s="114"/>
    </row>
    <row r="55" spans="2:13"/>
  </sheetData>
  <sheetProtection algorithmName="SHA-512" hashValue="+oU7a19E2fnxuQYXgpYynmEBnm3oqMzuI1e4yQZ36SIAS4lOV7cNMra9bO7TDA3+NutVUCd9w2BpD16dkQYvWw==" saltValue="uJ7GI2X9MCyaXhC7tiNz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1" t="s">
        <v>46</v>
      </c>
      <c r="D55" s="1211"/>
      <c r="E55" s="1212"/>
      <c r="F55" s="122">
        <v>1663</v>
      </c>
      <c r="G55" s="122">
        <v>2205</v>
      </c>
      <c r="H55" s="123">
        <v>1988</v>
      </c>
    </row>
    <row r="56" spans="2:8" ht="52.5" customHeight="1">
      <c r="B56" s="124"/>
      <c r="C56" s="1213" t="s">
        <v>47</v>
      </c>
      <c r="D56" s="1213"/>
      <c r="E56" s="1214"/>
      <c r="F56" s="125">
        <v>454</v>
      </c>
      <c r="G56" s="125">
        <v>454</v>
      </c>
      <c r="H56" s="126">
        <v>454</v>
      </c>
    </row>
    <row r="57" spans="2:8" ht="53.25" customHeight="1">
      <c r="B57" s="124"/>
      <c r="C57" s="1215" t="s">
        <v>48</v>
      </c>
      <c r="D57" s="1215"/>
      <c r="E57" s="1216"/>
      <c r="F57" s="127">
        <v>1938</v>
      </c>
      <c r="G57" s="127">
        <v>2046</v>
      </c>
      <c r="H57" s="128">
        <v>2104</v>
      </c>
    </row>
    <row r="58" spans="2:8" ht="45.75" customHeight="1">
      <c r="B58" s="129"/>
      <c r="C58" s="1203" t="s">
        <v>545</v>
      </c>
      <c r="D58" s="1204"/>
      <c r="E58" s="1205"/>
      <c r="F58" s="130">
        <v>1205</v>
      </c>
      <c r="G58" s="130">
        <v>1295</v>
      </c>
      <c r="H58" s="131">
        <v>1349</v>
      </c>
    </row>
    <row r="59" spans="2:8" ht="45.75" customHeight="1">
      <c r="B59" s="129"/>
      <c r="C59" s="1203" t="s">
        <v>546</v>
      </c>
      <c r="D59" s="1204"/>
      <c r="E59" s="1205"/>
      <c r="F59" s="130">
        <v>612</v>
      </c>
      <c r="G59" s="130">
        <v>612</v>
      </c>
      <c r="H59" s="131">
        <v>613</v>
      </c>
    </row>
    <row r="60" spans="2:8" ht="45.75" customHeight="1">
      <c r="B60" s="129"/>
      <c r="C60" s="1203" t="s">
        <v>547</v>
      </c>
      <c r="D60" s="1204"/>
      <c r="E60" s="1205"/>
      <c r="F60" s="130">
        <v>71</v>
      </c>
      <c r="G60" s="130">
        <v>86</v>
      </c>
      <c r="H60" s="131">
        <v>91</v>
      </c>
    </row>
    <row r="61" spans="2:8" ht="45.75" customHeight="1">
      <c r="B61" s="129"/>
      <c r="C61" s="1203" t="s">
        <v>548</v>
      </c>
      <c r="D61" s="1204"/>
      <c r="E61" s="1205"/>
      <c r="F61" s="130">
        <v>30</v>
      </c>
      <c r="G61" s="130">
        <v>30</v>
      </c>
      <c r="H61" s="131">
        <v>30</v>
      </c>
    </row>
    <row r="62" spans="2:8" ht="45.75" customHeight="1" thickBot="1">
      <c r="B62" s="132"/>
      <c r="C62" s="1206" t="s">
        <v>549</v>
      </c>
      <c r="D62" s="1207"/>
      <c r="E62" s="1208"/>
      <c r="F62" s="133">
        <v>20</v>
      </c>
      <c r="G62" s="133">
        <v>20</v>
      </c>
      <c r="H62" s="134">
        <v>20</v>
      </c>
    </row>
    <row r="63" spans="2:8" ht="52.5" customHeight="1" thickBot="1">
      <c r="B63" s="135"/>
      <c r="C63" s="1209" t="s">
        <v>49</v>
      </c>
      <c r="D63" s="1209"/>
      <c r="E63" s="1210"/>
      <c r="F63" s="136">
        <v>4055</v>
      </c>
      <c r="G63" s="136">
        <v>4705</v>
      </c>
      <c r="H63" s="137">
        <v>4547</v>
      </c>
    </row>
    <row r="64" spans="2:8"/>
  </sheetData>
  <sheetProtection algorithmName="SHA-512" hashValue="gDHIJTZuttFhGaegSJ7QNOy4p/5tnB1Mlf2f7S4NXaTRhHIRDYn7Na8A35ECgF1AFOJnOmsoiGjDz/6Q4gx6sA==" saltValue="jObck6LMqAPZXR+1ae/7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1192048</v>
      </c>
      <c r="E3" s="156"/>
      <c r="F3" s="157">
        <v>145139</v>
      </c>
      <c r="G3" s="158"/>
      <c r="H3" s="159"/>
    </row>
    <row r="4" spans="1:8">
      <c r="A4" s="160"/>
      <c r="B4" s="161"/>
      <c r="C4" s="162"/>
      <c r="D4" s="163">
        <v>347929</v>
      </c>
      <c r="E4" s="164"/>
      <c r="F4" s="165">
        <v>83762</v>
      </c>
      <c r="G4" s="166"/>
      <c r="H4" s="167"/>
    </row>
    <row r="5" spans="1:8">
      <c r="A5" s="148" t="s">
        <v>518</v>
      </c>
      <c r="B5" s="153"/>
      <c r="C5" s="154"/>
      <c r="D5" s="155">
        <v>946543</v>
      </c>
      <c r="E5" s="156"/>
      <c r="F5" s="157">
        <v>125391</v>
      </c>
      <c r="G5" s="158"/>
      <c r="H5" s="159"/>
    </row>
    <row r="6" spans="1:8">
      <c r="A6" s="160"/>
      <c r="B6" s="161"/>
      <c r="C6" s="162"/>
      <c r="D6" s="163">
        <v>324185</v>
      </c>
      <c r="E6" s="164"/>
      <c r="F6" s="165">
        <v>68516</v>
      </c>
      <c r="G6" s="166"/>
      <c r="H6" s="167"/>
    </row>
    <row r="7" spans="1:8">
      <c r="A7" s="148" t="s">
        <v>519</v>
      </c>
      <c r="B7" s="153"/>
      <c r="C7" s="154"/>
      <c r="D7" s="155">
        <v>450973</v>
      </c>
      <c r="E7" s="156"/>
      <c r="F7" s="157">
        <v>138402</v>
      </c>
      <c r="G7" s="158"/>
      <c r="H7" s="159"/>
    </row>
    <row r="8" spans="1:8">
      <c r="A8" s="160"/>
      <c r="B8" s="161"/>
      <c r="C8" s="162"/>
      <c r="D8" s="163">
        <v>226711</v>
      </c>
      <c r="E8" s="164"/>
      <c r="F8" s="165">
        <v>70652</v>
      </c>
      <c r="G8" s="166"/>
      <c r="H8" s="167"/>
    </row>
    <row r="9" spans="1:8">
      <c r="A9" s="148" t="s">
        <v>520</v>
      </c>
      <c r="B9" s="153"/>
      <c r="C9" s="154"/>
      <c r="D9" s="155">
        <v>1129008</v>
      </c>
      <c r="E9" s="156"/>
      <c r="F9" s="157">
        <v>146367</v>
      </c>
      <c r="G9" s="158"/>
      <c r="H9" s="159"/>
    </row>
    <row r="10" spans="1:8">
      <c r="A10" s="160"/>
      <c r="B10" s="161"/>
      <c r="C10" s="162"/>
      <c r="D10" s="163">
        <v>395045</v>
      </c>
      <c r="E10" s="164"/>
      <c r="F10" s="165">
        <v>79441</v>
      </c>
      <c r="G10" s="166"/>
      <c r="H10" s="167"/>
    </row>
    <row r="11" spans="1:8">
      <c r="A11" s="148" t="s">
        <v>521</v>
      </c>
      <c r="B11" s="153"/>
      <c r="C11" s="154"/>
      <c r="D11" s="155">
        <v>2776695</v>
      </c>
      <c r="E11" s="156"/>
      <c r="F11" s="157">
        <v>165181</v>
      </c>
      <c r="G11" s="158"/>
      <c r="H11" s="159"/>
    </row>
    <row r="12" spans="1:8">
      <c r="A12" s="160"/>
      <c r="B12" s="161"/>
      <c r="C12" s="168"/>
      <c r="D12" s="163">
        <v>664698</v>
      </c>
      <c r="E12" s="164"/>
      <c r="F12" s="165">
        <v>82246</v>
      </c>
      <c r="G12" s="166"/>
      <c r="H12" s="167"/>
    </row>
    <row r="13" spans="1:8">
      <c r="A13" s="148"/>
      <c r="B13" s="153"/>
      <c r="C13" s="169"/>
      <c r="D13" s="170">
        <v>1299053</v>
      </c>
      <c r="E13" s="171"/>
      <c r="F13" s="172">
        <v>144096</v>
      </c>
      <c r="G13" s="173"/>
      <c r="H13" s="159"/>
    </row>
    <row r="14" spans="1:8">
      <c r="A14" s="160"/>
      <c r="B14" s="161"/>
      <c r="C14" s="162"/>
      <c r="D14" s="163">
        <v>391714</v>
      </c>
      <c r="E14" s="164"/>
      <c r="F14" s="165">
        <v>76923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20.66</v>
      </c>
      <c r="C19" s="174">
        <f>ROUND(VALUE(SUBSTITUTE(実質収支比率等に係る経年分析!G$48,"▲","-")),2)</f>
        <v>32.119999999999997</v>
      </c>
      <c r="D19" s="174">
        <f>ROUND(VALUE(SUBSTITUTE(実質収支比率等に係る経年分析!H$48,"▲","-")),2)</f>
        <v>21.44</v>
      </c>
      <c r="E19" s="174">
        <f>ROUND(VALUE(SUBSTITUTE(実質収支比率等に係る経年分析!I$48,"▲","-")),2)</f>
        <v>7.14</v>
      </c>
      <c r="F19" s="174">
        <f>ROUND(VALUE(SUBSTITUTE(実質収支比率等に係る経年分析!J$48,"▲","-")),2)</f>
        <v>22.71</v>
      </c>
    </row>
    <row r="20" spans="1:11">
      <c r="A20" s="174" t="s">
        <v>53</v>
      </c>
      <c r="B20" s="174">
        <f>ROUND(VALUE(SUBSTITUTE(実質収支比率等に係る経年分析!F$47,"▲","-")),2)</f>
        <v>42.6</v>
      </c>
      <c r="C20" s="174">
        <f>ROUND(VALUE(SUBSTITUTE(実質収支比率等に係る経年分析!G$47,"▲","-")),2)</f>
        <v>38.96</v>
      </c>
      <c r="D20" s="174">
        <f>ROUND(VALUE(SUBSTITUTE(実質収支比率等に係る経年分析!H$47,"▲","-")),2)</f>
        <v>60.69</v>
      </c>
      <c r="E20" s="174">
        <f>ROUND(VALUE(SUBSTITUTE(実質収支比率等に係る経年分析!I$47,"▲","-")),2)</f>
        <v>71.67</v>
      </c>
      <c r="F20" s="174">
        <f>ROUND(VALUE(SUBSTITUTE(実質収支比率等に係る経年分析!J$47,"▲","-")),2)</f>
        <v>65.39</v>
      </c>
    </row>
    <row r="21" spans="1:11">
      <c r="A21" s="174" t="s">
        <v>54</v>
      </c>
      <c r="B21" s="174">
        <f>IF(ISNUMBER(VALUE(SUBSTITUTE(実質収支比率等に係る経年分析!F$49,"▲","-"))),ROUND(VALUE(SUBSTITUTE(実質収支比率等に係る経年分析!F$49,"▲","-")),2),NA())</f>
        <v>-10.78</v>
      </c>
      <c r="C21" s="174">
        <f>IF(ISNUMBER(VALUE(SUBSTITUTE(実質収支比率等に係る経年分析!G$49,"▲","-"))),ROUND(VALUE(SUBSTITUTE(実質収支比率等に係る経年分析!G$49,"▲","-")),2),NA())</f>
        <v>12.24</v>
      </c>
      <c r="D21" s="174">
        <f>IF(ISNUMBER(VALUE(SUBSTITUTE(実質収支比率等に係る経年分析!H$49,"▲","-"))),ROUND(VALUE(SUBSTITUTE(実質収支比率等に係る経年分析!H$49,"▲","-")),2),NA())</f>
        <v>17.05</v>
      </c>
      <c r="E21" s="174">
        <f>IF(ISNUMBER(VALUE(SUBSTITUTE(実質収支比率等に係る経年分析!I$49,"▲","-"))),ROUND(VALUE(SUBSTITUTE(実質収支比率等に係る経年分析!I$49,"▲","-")),2),NA())</f>
        <v>11.91</v>
      </c>
      <c r="F21" s="174">
        <f>IF(ISNUMBER(VALUE(SUBSTITUTE(実質収支比率等に係る経年分析!J$49,"▲","-"))),ROUND(VALUE(SUBSTITUTE(実質収支比率等に係る経年分析!J$49,"▲","-")),2),NA())</f>
        <v>19.399999999999999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c r="A33" s="175" t="str">
        <f>IF(連結実質赤字比率に係る赤字・黒字の構成分析!C$37="",NA(),連結実質赤字比率に係る赤字・黒字の構成分析!C$37)</f>
        <v>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1.1299999999999999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0.89</v>
      </c>
    </row>
    <row r="34" spans="1:16">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8.43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9.7100000000000009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6.47</v>
      </c>
    </row>
    <row r="35" spans="1:16">
      <c r="A35" s="175" t="str">
        <f>IF(連結実質赤字比率に係る赤字・黒字の構成分析!C$35="",NA(),連結実質赤字比率に係る赤字・黒字の構成分析!C$35)</f>
        <v>し尿処理・じん芥処理・埋立処分施設建設事業特別会計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9.8699999999999992</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12.82</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889</v>
      </c>
      <c r="E42" s="176"/>
      <c r="F42" s="176"/>
      <c r="G42" s="176">
        <f>'実質公債費比率（分子）の構造'!L$52</f>
        <v>895</v>
      </c>
      <c r="H42" s="176"/>
      <c r="I42" s="176"/>
      <c r="J42" s="176">
        <f>'実質公債費比率（分子）の構造'!M$52</f>
        <v>1063</v>
      </c>
      <c r="K42" s="176"/>
      <c r="L42" s="176"/>
      <c r="M42" s="176">
        <f>'実質公債費比率（分子）の構造'!N$52</f>
        <v>1348</v>
      </c>
      <c r="N42" s="176"/>
      <c r="O42" s="176"/>
      <c r="P42" s="176">
        <f>'実質公債費比率（分子）の構造'!O$52</f>
        <v>1392</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9</v>
      </c>
      <c r="C45" s="176"/>
      <c r="D45" s="176"/>
      <c r="E45" s="176">
        <f>'実質公債費比率（分子）の構造'!L$49</f>
        <v>12</v>
      </c>
      <c r="F45" s="176"/>
      <c r="G45" s="176"/>
      <c r="H45" s="176">
        <f>'実質公債費比率（分子）の構造'!M$49</f>
        <v>14</v>
      </c>
      <c r="I45" s="176"/>
      <c r="J45" s="176"/>
      <c r="K45" s="176">
        <f>'実質公債費比率（分子）の構造'!N$49</f>
        <v>16</v>
      </c>
      <c r="L45" s="176"/>
      <c r="M45" s="176"/>
      <c r="N45" s="176">
        <f>'実質公債費比率（分子）の構造'!O$49</f>
        <v>15</v>
      </c>
      <c r="O45" s="176"/>
      <c r="P45" s="176"/>
    </row>
    <row r="46" spans="1:16">
      <c r="A46" s="176" t="s">
        <v>64</v>
      </c>
      <c r="B46" s="176">
        <f>'実質公債費比率（分子）の構造'!K$48</f>
        <v>38</v>
      </c>
      <c r="C46" s="176"/>
      <c r="D46" s="176"/>
      <c r="E46" s="176">
        <f>'実質公債費比率（分子）の構造'!L$48</f>
        <v>7</v>
      </c>
      <c r="F46" s="176"/>
      <c r="G46" s="176"/>
      <c r="H46" s="176">
        <f>'実質公債費比率（分子）の構造'!M$48</f>
        <v>33</v>
      </c>
      <c r="I46" s="176"/>
      <c r="J46" s="176"/>
      <c r="K46" s="176">
        <f>'実質公債費比率（分子）の構造'!N$48</f>
        <v>21</v>
      </c>
      <c r="L46" s="176"/>
      <c r="M46" s="176"/>
      <c r="N46" s="176" t="str">
        <f>'実質公債費比率（分子）の構造'!O$48</f>
        <v>-</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1141</v>
      </c>
      <c r="C49" s="176"/>
      <c r="D49" s="176"/>
      <c r="E49" s="176">
        <f>'実質公債費比率（分子）の構造'!L$45</f>
        <v>1145</v>
      </c>
      <c r="F49" s="176"/>
      <c r="G49" s="176"/>
      <c r="H49" s="176">
        <f>'実質公債費比率（分子）の構造'!M$45</f>
        <v>1251</v>
      </c>
      <c r="I49" s="176"/>
      <c r="J49" s="176"/>
      <c r="K49" s="176">
        <f>'実質公債費比率（分子）の構造'!N$45</f>
        <v>1428</v>
      </c>
      <c r="L49" s="176"/>
      <c r="M49" s="176"/>
      <c r="N49" s="176">
        <f>'実質公債費比率（分子）の構造'!O$45</f>
        <v>1589</v>
      </c>
      <c r="O49" s="176"/>
      <c r="P49" s="176"/>
    </row>
    <row r="50" spans="1:16">
      <c r="A50" s="176" t="s">
        <v>67</v>
      </c>
      <c r="B50" s="176" t="e">
        <f>NA()</f>
        <v>#N/A</v>
      </c>
      <c r="C50" s="176">
        <f>IF(ISNUMBER('実質公債費比率（分子）の構造'!K$53),'実質公債費比率（分子）の構造'!K$53,NA())</f>
        <v>299</v>
      </c>
      <c r="D50" s="176" t="e">
        <f>NA()</f>
        <v>#N/A</v>
      </c>
      <c r="E50" s="176" t="e">
        <f>NA()</f>
        <v>#N/A</v>
      </c>
      <c r="F50" s="176">
        <f>IF(ISNUMBER('実質公債費比率（分子）の構造'!L$53),'実質公債費比率（分子）の構造'!L$53,NA())</f>
        <v>269</v>
      </c>
      <c r="G50" s="176" t="e">
        <f>NA()</f>
        <v>#N/A</v>
      </c>
      <c r="H50" s="176" t="e">
        <f>NA()</f>
        <v>#N/A</v>
      </c>
      <c r="I50" s="176">
        <f>IF(ISNUMBER('実質公債費比率（分子）の構造'!M$53),'実質公債費比率（分子）の構造'!M$53,NA())</f>
        <v>235</v>
      </c>
      <c r="J50" s="176" t="e">
        <f>NA()</f>
        <v>#N/A</v>
      </c>
      <c r="K50" s="176" t="e">
        <f>NA()</f>
        <v>#N/A</v>
      </c>
      <c r="L50" s="176">
        <f>IF(ISNUMBER('実質公債費比率（分子）の構造'!N$53),'実質公債費比率（分子）の構造'!N$53,NA())</f>
        <v>117</v>
      </c>
      <c r="M50" s="176" t="e">
        <f>NA()</f>
        <v>#N/A</v>
      </c>
      <c r="N50" s="176" t="e">
        <f>NA()</f>
        <v>#N/A</v>
      </c>
      <c r="O50" s="176">
        <f>IF(ISNUMBER('実質公債費比率（分子）の構造'!O$53),'実質公債費比率（分子）の構造'!O$53,NA())</f>
        <v>212</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11493</v>
      </c>
      <c r="E56" s="175"/>
      <c r="F56" s="175"/>
      <c r="G56" s="175">
        <f>'将来負担比率（分子）の構造'!J$52</f>
        <v>13711</v>
      </c>
      <c r="H56" s="175"/>
      <c r="I56" s="175"/>
      <c r="J56" s="175">
        <f>'将来負担比率（分子）の構造'!K$52</f>
        <v>13764</v>
      </c>
      <c r="K56" s="175"/>
      <c r="L56" s="175"/>
      <c r="M56" s="175">
        <f>'将来負担比率（分子）の構造'!L$52</f>
        <v>16193</v>
      </c>
      <c r="N56" s="175"/>
      <c r="O56" s="175"/>
      <c r="P56" s="175">
        <f>'将来負担比率（分子）の構造'!M$52</f>
        <v>21842</v>
      </c>
    </row>
    <row r="57" spans="1:16">
      <c r="A57" s="175" t="s">
        <v>42</v>
      </c>
      <c r="B57" s="175"/>
      <c r="C57" s="175"/>
      <c r="D57" s="175">
        <f>'将来負担比率（分子）の構造'!I$51</f>
        <v>2849</v>
      </c>
      <c r="E57" s="175"/>
      <c r="F57" s="175"/>
      <c r="G57" s="175">
        <f>'将来負担比率（分子）の構造'!J$51</f>
        <v>3250</v>
      </c>
      <c r="H57" s="175"/>
      <c r="I57" s="175"/>
      <c r="J57" s="175">
        <f>'将来負担比率（分子）の構造'!K$51</f>
        <v>4316</v>
      </c>
      <c r="K57" s="175"/>
      <c r="L57" s="175"/>
      <c r="M57" s="175">
        <f>'将来負担比率（分子）の構造'!L$51</f>
        <v>4230</v>
      </c>
      <c r="N57" s="175"/>
      <c r="O57" s="175"/>
      <c r="P57" s="175">
        <f>'将来負担比率（分子）の構造'!M$51</f>
        <v>5032</v>
      </c>
    </row>
    <row r="58" spans="1:16">
      <c r="A58" s="175" t="s">
        <v>41</v>
      </c>
      <c r="B58" s="175"/>
      <c r="C58" s="175"/>
      <c r="D58" s="175">
        <f>'将来負担比率（分子）の構造'!I$50</f>
        <v>3177</v>
      </c>
      <c r="E58" s="175"/>
      <c r="F58" s="175"/>
      <c r="G58" s="175">
        <f>'将来負担比率（分子）の構造'!J$50</f>
        <v>3271</v>
      </c>
      <c r="H58" s="175"/>
      <c r="I58" s="175"/>
      <c r="J58" s="175">
        <f>'将来負担比率（分子）の構造'!K$50</f>
        <v>4054</v>
      </c>
      <c r="K58" s="175"/>
      <c r="L58" s="175"/>
      <c r="M58" s="175">
        <f>'将来負担比率（分子）の構造'!L$50</f>
        <v>4703</v>
      </c>
      <c r="N58" s="175"/>
      <c r="O58" s="175"/>
      <c r="P58" s="175">
        <f>'将来負担比率（分子）の構造'!M$50</f>
        <v>4545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638</v>
      </c>
      <c r="C62" s="175"/>
      <c r="D62" s="175"/>
      <c r="E62" s="175">
        <f>'将来負担比率（分子）の構造'!J$45</f>
        <v>611</v>
      </c>
      <c r="F62" s="175"/>
      <c r="G62" s="175"/>
      <c r="H62" s="175">
        <f>'将来負担比率（分子）の構造'!K$45</f>
        <v>614</v>
      </c>
      <c r="I62" s="175"/>
      <c r="J62" s="175"/>
      <c r="K62" s="175">
        <f>'将来負担比率（分子）の構造'!L$45</f>
        <v>615</v>
      </c>
      <c r="L62" s="175"/>
      <c r="M62" s="175"/>
      <c r="N62" s="175">
        <f>'将来負担比率（分子）の構造'!M$45</f>
        <v>617</v>
      </c>
      <c r="O62" s="175"/>
      <c r="P62" s="175"/>
    </row>
    <row r="63" spans="1:16">
      <c r="A63" s="175" t="s">
        <v>34</v>
      </c>
      <c r="B63" s="175">
        <f>'将来負担比率（分子）の構造'!I$44</f>
        <v>70</v>
      </c>
      <c r="C63" s="175"/>
      <c r="D63" s="175"/>
      <c r="E63" s="175">
        <f>'将来負担比率（分子）の構造'!J$44</f>
        <v>86</v>
      </c>
      <c r="F63" s="175"/>
      <c r="G63" s="175"/>
      <c r="H63" s="175">
        <f>'将来負担比率（分子）の構造'!K$44</f>
        <v>78</v>
      </c>
      <c r="I63" s="175"/>
      <c r="J63" s="175"/>
      <c r="K63" s="175">
        <f>'将来負担比率（分子）の構造'!L$44</f>
        <v>68</v>
      </c>
      <c r="L63" s="175"/>
      <c r="M63" s="175"/>
      <c r="N63" s="175">
        <f>'将来負担比率（分子）の構造'!M$44</f>
        <v>62</v>
      </c>
      <c r="O63" s="175"/>
      <c r="P63" s="175"/>
    </row>
    <row r="64" spans="1:16">
      <c r="A64" s="175" t="s">
        <v>33</v>
      </c>
      <c r="B64" s="175">
        <f>'将来負担比率（分子）の構造'!I$43</f>
        <v>747</v>
      </c>
      <c r="C64" s="175"/>
      <c r="D64" s="175"/>
      <c r="E64" s="175">
        <f>'将来負担比率（分子）の構造'!J$43</f>
        <v>727</v>
      </c>
      <c r="F64" s="175"/>
      <c r="G64" s="175"/>
      <c r="H64" s="175">
        <f>'将来負担比率（分子）の構造'!K$43</f>
        <v>744</v>
      </c>
      <c r="I64" s="175"/>
      <c r="J64" s="175"/>
      <c r="K64" s="175">
        <f>'将来負担比率（分子）の構造'!L$43</f>
        <v>535</v>
      </c>
      <c r="L64" s="175"/>
      <c r="M64" s="175"/>
      <c r="N64" s="175">
        <f>'将来負担比率（分子）の構造'!M$43</f>
        <v>466</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17294</v>
      </c>
      <c r="C66" s="175"/>
      <c r="D66" s="175"/>
      <c r="E66" s="175">
        <f>'将来負担比率（分子）の構造'!J$41</f>
        <v>20049</v>
      </c>
      <c r="F66" s="175"/>
      <c r="G66" s="175"/>
      <c r="H66" s="175">
        <f>'将来負担比率（分子）の構造'!K$41</f>
        <v>20128</v>
      </c>
      <c r="I66" s="175"/>
      <c r="J66" s="175"/>
      <c r="K66" s="175">
        <f>'将来負担比率（分子）の構造'!L$41</f>
        <v>23145</v>
      </c>
      <c r="L66" s="175"/>
      <c r="M66" s="175"/>
      <c r="N66" s="175">
        <f>'将来負担比率（分子）の構造'!M$41</f>
        <v>30951</v>
      </c>
      <c r="O66" s="175"/>
      <c r="P66" s="175"/>
    </row>
    <row r="67" spans="1:16">
      <c r="A67" s="175" t="s">
        <v>71</v>
      </c>
      <c r="B67" s="175" t="e">
        <f>NA()</f>
        <v>#N/A</v>
      </c>
      <c r="C67" s="175">
        <f>IF(ISNUMBER('将来負担比率（分子）の構造'!I$53), IF('将来負担比率（分子）の構造'!I$53 &lt; 0, 0, '将来負担比率（分子）の構造'!I$53), NA())</f>
        <v>1230</v>
      </c>
      <c r="D67" s="175" t="e">
        <f>NA()</f>
        <v>#N/A</v>
      </c>
      <c r="E67" s="175" t="e">
        <f>NA()</f>
        <v>#N/A</v>
      </c>
      <c r="F67" s="175">
        <f>IF(ISNUMBER('将来負担比率（分子）の構造'!J$53), IF('将来負担比率（分子）の構造'!J$53 &lt; 0, 0, '将来負担比率（分子）の構造'!J$53), NA())</f>
        <v>1240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677</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1663</v>
      </c>
      <c r="C72" s="179">
        <f>基金残高に係る経年分析!G55</f>
        <v>2205</v>
      </c>
      <c r="D72" s="179">
        <f>基金残高に係る経年分析!H55</f>
        <v>1988</v>
      </c>
    </row>
    <row r="73" spans="1:16">
      <c r="A73" s="178" t="s">
        <v>74</v>
      </c>
      <c r="B73" s="179">
        <f>基金残高に係る経年分析!F56</f>
        <v>454</v>
      </c>
      <c r="C73" s="179">
        <f>基金残高に係る経年分析!G56</f>
        <v>454</v>
      </c>
      <c r="D73" s="179">
        <f>基金残高に係る経年分析!H56</f>
        <v>454</v>
      </c>
    </row>
    <row r="74" spans="1:16">
      <c r="A74" s="178" t="s">
        <v>75</v>
      </c>
      <c r="B74" s="179">
        <f>基金残高に係る経年分析!F57</f>
        <v>1938</v>
      </c>
      <c r="C74" s="179">
        <f>基金残高に係る経年分析!G57</f>
        <v>2046</v>
      </c>
      <c r="D74" s="179">
        <f>基金残高に係る経年分析!H57</f>
        <v>2104</v>
      </c>
    </row>
  </sheetData>
  <sheetProtection algorithmName="SHA-512" hashValue="aUlDbZhge7lyH1RO2dOoxLP2jjfcAYHRMN8p4jSEeHNXulIvj4ac8fvRmmVpMGDqkJMMuFfu+DKNbohI+mvp8w==" saltValue="rZg4RGDCkBUYn9hqcXHv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2025-03-12T08:49:19Z</cp:lastPrinted>
  <dcterms:created xsi:type="dcterms:W3CDTF">2025-02-19T04:58:21Z</dcterms:created>
  <dcterms:modified xsi:type="dcterms:W3CDTF">2025-03-26T04:55:20Z</dcterms:modified>
  <cp:category/>
</cp:coreProperties>
</file>