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６年度）\M_財政\M4_財政診断\M409_財政状況資料集\03　令和５年度財政状況資料集の作成・公表について\07　最終データ\"/>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O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O35" i="10"/>
  <c r="BE35" i="10"/>
  <c r="AM35" i="10"/>
  <c r="BE34" i="10"/>
  <c r="C34" i="10"/>
  <c r="C35" i="10" s="1"/>
  <c r="C36" i="10" s="1"/>
  <c r="AM34" i="10" l="1"/>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BW39" i="10" s="1"/>
  <c r="BW40" i="10" s="1"/>
  <c r="BW41" i="10" s="1"/>
  <c r="BW42" i="10" s="1"/>
  <c r="BW43" i="10" s="1"/>
  <c r="CO34" i="10"/>
</calcChain>
</file>

<file path=xl/sharedStrings.xml><?xml version="1.0" encoding="utf-8"?>
<sst xmlns="http://schemas.openxmlformats.org/spreadsheetml/2006/main" count="1122" uniqueCount="576">
  <si>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</si>
  <si>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</si>
  <si>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</si>
  <si>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</si>
  <si>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</si>
  <si>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</si>
  <si>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</si>
  <si>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</si>
  <si>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</si>
  <si>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</si>
  <si>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</si>
  <si>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</si>
  <si>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</si>
  <si>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</si>
  <si>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</si>
  <si>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</si>
  <si>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</si>
  <si>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</si>
  <si>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</si>
  <si>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</si>
  <si>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</si>
  <si>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</si>
  <si>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</si>
  <si>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</si>
  <si>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</si>
  <si>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</si>
  <si>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</si>
  <si>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</si>
  <si>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</si>
  <si>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</si>
  <si>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</si>
  <si>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</si>
  <si>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</si>
  <si>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</si>
  <si>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</si>
  <si>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</si>
  <si>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</si>
  <si>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</si>
  <si>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</si>
  <si>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</si>
  <si>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</si>
  <si>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</si>
  <si>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</si>
  <si>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</si>
  <si>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</si>
  <si>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</si>
  <si>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</si>
  <si>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</si>
  <si>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</si>
  <si>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</si>
  <si>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</si>
  <si>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</si>
  <si>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</si>
  <si>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</si>
  <si>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</si>
  <si>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</si>
  <si>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</si>
  <si>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</si>
  <si>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</si>
  <si>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</si>
  <si>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</si>
  <si>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</si>
  <si>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</si>
  <si>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</si>
  <si>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</si>
  <si>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</si>
  <si>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</si>
  <si>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</si>
  <si>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</si>
  <si>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</si>
  <si>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</si>
  <si>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</si>
  <si>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</si>
  <si>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</si>
  <si>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</si>
  <si>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</si>
  <si>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</si>
  <si>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</si>
  <si>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</si>
  <si>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</si>
  <si>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</si>
  <si>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</si>
  <si>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</si>
  <si>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</si>
  <si>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</si>
  <si>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</si>
  <si>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</si>
  <si>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</si>
  <si>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</si>
  <si>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</si>
  <si>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</si>
  <si>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</si>
  <si>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</si>
  <si>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</si>
  <si>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糸田町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</si>
  <si>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</si>
  <si>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</si>
  <si>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</si>
  <si>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</si>
  <si>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</si>
  <si>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</si>
  <si>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</si>
  <si>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</si>
  <si>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</si>
  <si>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</si>
  <si>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</si>
  <si>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</si>
  <si>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</si>
  <si>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</si>
  <si>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</si>
  <si>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</si>
  <si>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</si>
  <si>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</si>
  <si>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</si>
  <si>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</si>
  <si>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</si>
  <si>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</si>
  <si>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</si>
  <si>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</si>
  <si>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</si>
  <si>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</si>
  <si>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</si>
  <si>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</si>
  <si>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</si>
  <si>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</si>
  <si>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</si>
  <si>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</si>
  <si>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</si>
  <si>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</si>
  <si>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</si>
  <si>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</si>
  <si>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</si>
  <si>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</si>
  <si>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</si>
  <si>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</si>
  <si>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</si>
  <si>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</si>
  <si>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</si>
  <si>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</si>
  <si>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</si>
  <si>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</si>
  <si>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</si>
  <si>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6"/>
  </si>
  <si>
    <t>うち日本人(％)</t>
    <phoneticPr fontId="5"/>
  </si>
  <si>
    <t>-1.2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</si>
  <si>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</si>
  <si>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</si>
  <si>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</si>
  <si>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</si>
  <si>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</si>
  <si>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</si>
  <si>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</si>
  <si>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</si>
  <si>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</si>
  <si>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</si>
  <si>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</si>
  <si>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</si>
  <si>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</si>
  <si>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</si>
  <si>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</si>
  <si>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</si>
  <si>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</si>
  <si>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</si>
  <si>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</si>
  <si>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</si>
  <si>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</si>
  <si>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</si>
  <si>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</si>
  <si>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</si>
  <si>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</si>
  <si>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</si>
  <si>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</si>
  <si>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</si>
  <si>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</si>
  <si>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</si>
  <si>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</si>
  <si>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</si>
  <si>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</si>
  <si>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</si>
  <si>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</si>
  <si>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</si>
  <si>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</si>
  <si>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</si>
  <si>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</si>
  <si>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</si>
  <si>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</si>
  <si>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</si>
  <si>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</si>
  <si>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</si>
  <si>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</si>
  <si>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</si>
  <si>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</si>
  <si>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</si>
  <si>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</si>
  <si>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</si>
  <si>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</si>
  <si>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</si>
  <si>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</si>
  <si>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</si>
  <si>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</si>
  <si>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</si>
  <si>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</si>
  <si>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</si>
  <si>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</si>
  <si>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福岡県糸田町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</si>
  <si>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</si>
  <si>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</si>
  <si>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</si>
  <si>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</si>
  <si>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</si>
  <si>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</si>
  <si>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</si>
  <si>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</si>
  <si>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</si>
  <si>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</si>
  <si>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</si>
  <si>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</si>
  <si>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</si>
  <si>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</si>
  <si>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</si>
  <si>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</si>
  <si>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</si>
  <si>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</si>
  <si>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</si>
  <si>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</si>
  <si>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</si>
  <si>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</si>
  <si>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</si>
  <si>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</si>
  <si>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</si>
  <si>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</si>
  <si>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</si>
  <si>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</si>
  <si>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</si>
  <si>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</si>
  <si>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</si>
  <si>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</si>
  <si>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</si>
  <si>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</si>
  <si>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</si>
  <si>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</si>
  <si>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</si>
  <si>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</si>
  <si>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</si>
  <si>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</si>
  <si>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</si>
  <si>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</si>
  <si>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</si>
  <si>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</si>
  <si>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</si>
  <si>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</si>
  <si>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</si>
  <si>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</si>
  <si>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</si>
  <si>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</si>
  <si>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</si>
  <si>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</si>
  <si>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</si>
  <si>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</si>
  <si>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</si>
  <si>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</si>
  <si>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</si>
  <si>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</si>
  <si>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</si>
  <si>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</si>
  <si>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</si>
  <si>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</si>
  <si>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</si>
  <si>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</si>
  <si>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</si>
  <si>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</si>
  <si>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</si>
  <si>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</si>
  <si>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</si>
  <si>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</si>
  <si>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</si>
  <si>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</si>
  <si>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</si>
  <si>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</si>
  <si>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</si>
  <si>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</si>
  <si>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</si>
  <si>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</si>
  <si>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</si>
  <si>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</si>
  <si>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</si>
  <si>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</si>
  <si>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</si>
  <si>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</si>
  <si>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</si>
  <si>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</si>
  <si>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</si>
  <si>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</si>
  <si>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</si>
  <si>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</si>
  <si>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</si>
  <si>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</si>
  <si>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</si>
  <si>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</si>
  <si>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</si>
  <si>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</si>
  <si>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</si>
  <si>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</si>
  <si>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</si>
  <si>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</si>
  <si>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</si>
  <si>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</si>
  <si>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</si>
  <si>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</si>
  <si>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</si>
  <si>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</si>
  <si>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</si>
  <si>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</si>
  <si>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</si>
  <si>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</si>
  <si>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</si>
  <si>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</si>
  <si>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</si>
  <si>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</si>
  <si>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</si>
  <si>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</si>
  <si>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</si>
  <si>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</si>
  <si>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</si>
  <si>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</si>
  <si>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</si>
  <si>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</si>
  <si>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</si>
  <si>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</si>
  <si>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</si>
  <si>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</si>
  <si>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</si>
  <si>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</si>
  <si>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</si>
  <si>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</si>
  <si>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</si>
  <si>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</si>
  <si>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</si>
  <si>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</si>
  <si>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</si>
  <si>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</si>
  <si>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</si>
  <si>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</si>
  <si>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</si>
  <si>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</si>
  <si>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</si>
  <si>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</si>
  <si>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</si>
  <si>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</si>
  <si>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</si>
  <si>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</si>
  <si>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</si>
  <si>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</si>
  <si>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</si>
  <si>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</si>
  <si>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福岡県糸田町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</si>
  <si>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</si>
  <si>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</si>
  <si>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</si>
  <si>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</si>
  <si>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</si>
  <si>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</si>
  <si>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</si>
  <si>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</si>
  <si>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</si>
  <si>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</si>
  <si>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</si>
  <si>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</si>
  <si>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</si>
  <si>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</si>
  <si>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</si>
  <si>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</si>
  <si>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</si>
  <si>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</si>
  <si>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</si>
  <si>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</si>
  <si>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</si>
  <si>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学校給食センター事業特別会計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</si>
  <si>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</si>
  <si>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</si>
  <si>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</si>
  <si>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</si>
  <si>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</si>
  <si>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</si>
  <si>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</si>
  <si>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</si>
  <si>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</si>
  <si>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</si>
  <si>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</si>
  <si>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</si>
  <si>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</si>
  <si>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</si>
  <si>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後期高齢者医療事業特別会計</t>
    <phoneticPr fontId="5"/>
  </si>
  <si>
    <t>町立緑ヶ丘病院事業特別会計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</si>
  <si>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</si>
  <si>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</si>
  <si>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</si>
  <si>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</si>
  <si>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</si>
  <si>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</si>
  <si>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</si>
  <si>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</si>
  <si>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</si>
  <si>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</si>
  <si>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</si>
  <si>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</si>
  <si>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</si>
  <si>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</si>
  <si>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</si>
  <si>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</si>
  <si>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</si>
  <si>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</si>
  <si>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</si>
  <si>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</si>
  <si>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</si>
  <si>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</si>
  <si>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</si>
  <si>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</si>
  <si>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</si>
  <si>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</si>
  <si>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</si>
  <si>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</si>
  <si>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</si>
  <si>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</si>
  <si>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</si>
  <si>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</si>
  <si>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</si>
  <si>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</si>
  <si>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</si>
  <si>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</si>
  <si>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</si>
  <si>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</si>
  <si>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</si>
  <si>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</si>
  <si>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</si>
  <si>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</si>
  <si>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</si>
  <si>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</si>
  <si>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</si>
  <si>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</si>
  <si>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</si>
  <si>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</si>
  <si>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</si>
  <si>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</si>
  <si>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</si>
  <si>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</si>
  <si>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</si>
  <si>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</si>
  <si>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</si>
  <si>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</si>
  <si>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</si>
  <si>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</si>
  <si>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</si>
  <si>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</si>
  <si>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</si>
  <si>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</si>
  <si>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</si>
  <si>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</si>
  <si>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</si>
  <si>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</si>
  <si>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</si>
  <si>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</si>
  <si>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</si>
  <si>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</si>
  <si>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</si>
  <si>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</si>
  <si>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</si>
  <si>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</si>
  <si>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</si>
  <si>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</si>
  <si>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</si>
  <si>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</si>
  <si>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</si>
  <si>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</si>
  <si>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</si>
  <si>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</si>
  <si>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</si>
  <si>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</si>
  <si>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</si>
  <si>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</si>
  <si>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</si>
  <si>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</si>
  <si>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</si>
  <si>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</si>
  <si>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</si>
  <si>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</si>
  <si>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</si>
  <si>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</si>
  <si>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</si>
  <si>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</si>
  <si>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</si>
  <si>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</si>
  <si>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</si>
  <si>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</si>
  <si>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</si>
  <si>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</si>
  <si>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</si>
  <si>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</si>
  <si>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</si>
  <si>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</si>
  <si>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</si>
  <si>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</si>
  <si>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</si>
  <si>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</si>
  <si>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</si>
  <si>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</si>
  <si>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</si>
  <si>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</si>
  <si>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</si>
  <si>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</si>
  <si>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</si>
  <si>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</si>
  <si>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</si>
  <si>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</si>
  <si>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</si>
  <si>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</si>
  <si>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</si>
  <si>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</si>
  <si>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</si>
  <si>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</si>
  <si>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</si>
  <si>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</si>
  <si>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</si>
  <si>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</si>
  <si>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</si>
  <si>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</si>
  <si>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</si>
  <si>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</si>
  <si>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</si>
  <si>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</si>
  <si>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0.45</t>
  </si>
  <si>
    <t>▲ 9.68</t>
  </si>
  <si>
    <t>一般会計</t>
  </si>
  <si>
    <t>町立緑ヶ丘病院事業特別会計</t>
  </si>
  <si>
    <t>▲ 0.72</t>
  </si>
  <si>
    <t>住宅新築資金等貸付事業特別会計</t>
  </si>
  <si>
    <t>国民健康保険事業勘定特別会計</t>
  </si>
  <si>
    <t>▲ 2.63</t>
  </si>
  <si>
    <t>▲ 1.09</t>
  </si>
  <si>
    <t>後期高齢者医療事業特別会計</t>
  </si>
  <si>
    <t>学校給食センター事業特別会計</t>
  </si>
  <si>
    <t>その他会計（赤字）</t>
  </si>
  <si>
    <t>その他会計（黒字）</t>
  </si>
  <si>
    <t>R01</t>
    <phoneticPr fontId="5"/>
  </si>
  <si>
    <t>R02</t>
    <phoneticPr fontId="5"/>
  </si>
  <si>
    <t>R03</t>
    <phoneticPr fontId="5"/>
  </si>
  <si>
    <t>R04</t>
    <phoneticPr fontId="5"/>
  </si>
  <si>
    <t>R05</t>
    <phoneticPr fontId="5"/>
  </si>
  <si>
    <t>いとだ</t>
    <phoneticPr fontId="2"/>
  </si>
  <si>
    <t>－</t>
    <phoneticPr fontId="2"/>
  </si>
  <si>
    <t>かんがい施設運営基金</t>
    <rPh sb="4" eb="6">
      <t>シセツ</t>
    </rPh>
    <rPh sb="6" eb="8">
      <t>ウンエイ</t>
    </rPh>
    <rPh sb="8" eb="10">
      <t>キキン</t>
    </rPh>
    <phoneticPr fontId="5"/>
  </si>
  <si>
    <t>防災基金</t>
    <rPh sb="0" eb="2">
      <t>ボウサイ</t>
    </rPh>
    <rPh sb="2" eb="4">
      <t>キキン</t>
    </rPh>
    <phoneticPr fontId="2"/>
  </si>
  <si>
    <t>ふるさと応援基金</t>
    <rPh sb="4" eb="6">
      <t>オウエン</t>
    </rPh>
    <rPh sb="6" eb="8">
      <t>キキン</t>
    </rPh>
    <phoneticPr fontId="2"/>
  </si>
  <si>
    <t>過疎地域持続的発展特別事業基金</t>
    <rPh sb="0" eb="13">
      <t>カソチイキジゾクテキハッテントクベツジギョウ</t>
    </rPh>
    <rPh sb="13" eb="15">
      <t>キキン</t>
    </rPh>
    <phoneticPr fontId="2"/>
  </si>
  <si>
    <t>人づくり基金</t>
    <rPh sb="0" eb="1">
      <t>ヒト</t>
    </rPh>
    <rPh sb="4" eb="6">
      <t>キキン</t>
    </rPh>
    <phoneticPr fontId="2"/>
  </si>
  <si>
    <t>福岡県市町村消防団員等公務災害補償組合</t>
  </si>
  <si>
    <t>福岡県市町村職員退職手当組合（一般会計）</t>
    <rPh sb="15" eb="19">
      <t>イッパンカイケイ</t>
    </rPh>
    <phoneticPr fontId="1"/>
  </si>
  <si>
    <t>福岡県市町村職員退職手当組合（基金特別会計）</t>
    <rPh sb="15" eb="17">
      <t>キキン</t>
    </rPh>
    <rPh sb="17" eb="21">
      <t>トクベツカイケイ</t>
    </rPh>
    <phoneticPr fontId="4"/>
  </si>
  <si>
    <t>福岡県自治会館管理組合</t>
  </si>
  <si>
    <t>福岡県田川地区消防組合</t>
  </si>
  <si>
    <t>田川郡東部環境衛生施設組合</t>
  </si>
  <si>
    <t>田川地区斎場組合</t>
  </si>
  <si>
    <t>福岡県自治振興組合（一般会計）</t>
    <rPh sb="10" eb="14">
      <t>イッパンカイケイ</t>
    </rPh>
    <phoneticPr fontId="1"/>
  </si>
  <si>
    <t>福岡県自治振興組合（公文書館事業特別会計）</t>
    <rPh sb="10" eb="14">
      <t>コウブンショカン</t>
    </rPh>
    <rPh sb="14" eb="16">
      <t>ジギョウ</t>
    </rPh>
    <rPh sb="16" eb="20">
      <t>トクベツカイケイ</t>
    </rPh>
    <phoneticPr fontId="4"/>
  </si>
  <si>
    <t>福岡県介護保険広域連合（一般会計）</t>
    <rPh sb="12" eb="16">
      <t>イッパンカイケイ</t>
    </rPh>
    <phoneticPr fontId="1"/>
  </si>
  <si>
    <t>福岡県介護保険広域連合（介護保険事業特別会計）</t>
    <rPh sb="12" eb="14">
      <t>カイゴ</t>
    </rPh>
    <rPh sb="14" eb="16">
      <t>ホケン</t>
    </rPh>
    <rPh sb="16" eb="18">
      <t>ジギョウ</t>
    </rPh>
    <rPh sb="18" eb="20">
      <t>トクベツ</t>
    </rPh>
    <rPh sb="20" eb="22">
      <t>カイケイ</t>
    </rPh>
    <phoneticPr fontId="4"/>
  </si>
  <si>
    <t>福岡県後期高齢者医療広域連合（一般会計）</t>
    <rPh sb="15" eb="19">
      <t>イッパンカイケイ</t>
    </rPh>
    <phoneticPr fontId="1"/>
  </si>
  <si>
    <t>福岡県後期高齢者医療広域連合（後期高齢者医療特別会計）</t>
    <rPh sb="15" eb="20">
      <t>コウキコウレイシャ</t>
    </rPh>
    <rPh sb="20" eb="22">
      <t>イリョウ</t>
    </rPh>
    <rPh sb="22" eb="26">
      <t>トクベツカイケイ</t>
    </rPh>
    <phoneticPr fontId="4"/>
  </si>
  <si>
    <t>下田川清掃施設組合</t>
  </si>
  <si>
    <t>田川地区広域環境衛生施設組合</t>
  </si>
  <si>
    <t>田川広域水道企業団</t>
    <rPh sb="0" eb="4">
      <t>タガワコウイキ</t>
    </rPh>
    <rPh sb="4" eb="9">
      <t>スイドウキギョウダン</t>
    </rPh>
    <phoneticPr fontId="4"/>
  </si>
  <si>
    <t>-</t>
    <phoneticPr fontId="2"/>
  </si>
  <si>
    <t>-</t>
    <phoneticPr fontId="2"/>
  </si>
  <si>
    <t>-</t>
    <phoneticPr fontId="2"/>
  </si>
  <si>
    <t>法適用企業</t>
    <rPh sb="0" eb="5">
      <t>ホウテキヨウキギョウ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</si>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</sst>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extLst xmlns:c16r2="http://schemas.microsoft.com/office/drawing/2015/06/chart">
            <c:ext xmlns:c16="http://schemas.microsoft.com/office/drawing/2014/chart" uri="{C3380CC4-5D6E-409C-BE32-E72D297353CC}">
              <c16:uniqueId val="{00000000-9E6F-4DAF-B32E-C0672F76A06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101699</c:v>
                </c:pt>
                <c:pt idx="1">
                  <c:v>93251</c:v>
                </c:pt>
                <c:pt idx="2">
                  <c:v>220906</c:v>
                </c:pt>
                <c:pt idx="3">
                  <c:v>137632</c:v>
                </c:pt>
                <c:pt idx="4">
                  <c:v>89954</c:v>
                </c:pt>
              </c:numCache>
            </c:numRef>
          </c:val>
          <c:smooth val="0"/>
          <c:extLst xmlns:c16r2="http://schemas.microsoft.com/office/drawing/2015/06/chart">
            <c:ext xmlns:c16="http://schemas.microsoft.com/office/drawing/2014/chart" uri="{C3380CC4-5D6E-409C-BE32-E72D297353CC}">
              <c16:uniqueId val="{00000001-9E6F-4DAF-B32E-C0672F76A060}"/>
            </c:ext>
          </c:extLst>
        </c:ser>
        <c:dLbls>
          <c:showLegendKey val="0"/>
          <c:showVal val="0"/>
          <c:showCatName val="0"/>
          <c:showSerName val="0"/>
          <c:showPercent val="0"/>
          <c:showBubbleSize val="0"/>
        </c:dLbls>
        <c:marker val="1"/>
        <c:smooth val="0"/>
        <c:axId val="485772064"/>
        <c:axId val="485771672"/>
      </c:lineChart>
      <c:catAx>
        <c:axId val="485772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5771672"/>
        <c:crosses val="autoZero"/>
        <c:auto val="1"/>
        <c:lblAlgn val="ctr"/>
        <c:lblOffset val="100"/>
        <c:tickLblSkip val="1"/>
        <c:tickMarkSkip val="1"/>
        <c:noMultiLvlLbl val="0"/>
      </c:catAx>
      <c:valAx>
        <c:axId val="48577167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5772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14.66</c:v>
                </c:pt>
                <c:pt idx="1">
                  <c:v>14.36</c:v>
                </c:pt>
                <c:pt idx="2">
                  <c:v>14.24</c:v>
                </c:pt>
                <c:pt idx="3">
                  <c:v>14.99</c:v>
                </c:pt>
                <c:pt idx="4">
                  <c:v>16.88</c:v>
                </c:pt>
              </c:numCache>
            </c:numRef>
          </c:val>
          <c:extLst xmlns:c16r2="http://schemas.microsoft.com/office/drawing/2015/06/chart">
            <c:ext xmlns:c16="http://schemas.microsoft.com/office/drawing/2014/chart" uri="{C3380CC4-5D6E-409C-BE32-E72D297353CC}">
              <c16:uniqueId val="{00000000-2A97-45DF-898D-4F8682141F4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51.43</c:v>
                </c:pt>
                <c:pt idx="1">
                  <c:v>48.95</c:v>
                </c:pt>
                <c:pt idx="2">
                  <c:v>46.98</c:v>
                </c:pt>
                <c:pt idx="3">
                  <c:v>48.37</c:v>
                </c:pt>
                <c:pt idx="4">
                  <c:v>35.15</c:v>
                </c:pt>
              </c:numCache>
            </c:numRef>
          </c:val>
          <c:extLst xmlns:c16r2="http://schemas.microsoft.com/office/drawing/2015/06/chart">
            <c:ext xmlns:c16="http://schemas.microsoft.com/office/drawing/2014/chart" uri="{C3380CC4-5D6E-409C-BE32-E72D297353CC}">
              <c16:uniqueId val="{00000001-2A97-45DF-898D-4F8682141F4B}"/>
            </c:ext>
          </c:extLst>
        </c:ser>
        <c:dLbls>
          <c:showLegendKey val="0"/>
          <c:showVal val="0"/>
          <c:showCatName val="0"/>
          <c:showSerName val="0"/>
          <c:showPercent val="0"/>
          <c:showBubbleSize val="0"/>
        </c:dLbls>
        <c:gapWidth val="250"/>
        <c:overlap val="100"/>
        <c:axId val="585762408"/>
        <c:axId val="5857667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3.67</c:v>
                </c:pt>
                <c:pt idx="1">
                  <c:v>-0.45</c:v>
                </c:pt>
                <c:pt idx="2">
                  <c:v>3.76</c:v>
                </c:pt>
                <c:pt idx="3">
                  <c:v>3.06</c:v>
                </c:pt>
                <c:pt idx="4">
                  <c:v>-9.68</c:v>
                </c:pt>
              </c:numCache>
            </c:numRef>
          </c:val>
          <c:smooth val="0"/>
          <c:extLst xmlns:c16r2="http://schemas.microsoft.com/office/drawing/2015/06/chart">
            <c:ext xmlns:c16="http://schemas.microsoft.com/office/drawing/2014/chart" uri="{C3380CC4-5D6E-409C-BE32-E72D297353CC}">
              <c16:uniqueId val="{00000002-2A97-45DF-898D-4F8682141F4B}"/>
            </c:ext>
          </c:extLst>
        </c:ser>
        <c:dLbls>
          <c:showLegendKey val="0"/>
          <c:showVal val="0"/>
          <c:showCatName val="0"/>
          <c:showSerName val="0"/>
          <c:showPercent val="0"/>
          <c:showBubbleSize val="0"/>
        </c:dLbls>
        <c:marker val="1"/>
        <c:smooth val="0"/>
        <c:axId val="585762408"/>
        <c:axId val="585766720"/>
      </c:lineChart>
      <c:catAx>
        <c:axId val="585762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85766720"/>
        <c:crosses val="autoZero"/>
        <c:auto val="1"/>
        <c:lblAlgn val="ctr"/>
        <c:lblOffset val="100"/>
        <c:tickLblSkip val="1"/>
        <c:tickMarkSkip val="1"/>
        <c:noMultiLvlLbl val="0"/>
      </c:catAx>
      <c:valAx>
        <c:axId val="585766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5762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973C-433A-8573-F5949598829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73C-433A-8573-F5949598829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973C-433A-8573-F5949598829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973C-433A-8573-F5949598829F}"/>
            </c:ext>
          </c:extLst>
        </c:ser>
        <c:ser>
          <c:idx val="4"/>
          <c:order val="4"/>
          <c:tx>
            <c:strRef>
              <c:f>データシート!$A$31</c:f>
              <c:strCache>
                <c:ptCount val="1"/>
                <c:pt idx="0">
                  <c:v>学校給食センター事業特別会計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973C-433A-8573-F5949598829F}"/>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0.04</c:v>
                </c:pt>
                <c:pt idx="2">
                  <c:v>#N/A</c:v>
                </c:pt>
                <c:pt idx="3">
                  <c:v>0.04</c:v>
                </c:pt>
                <c:pt idx="4">
                  <c:v>#N/A</c:v>
                </c:pt>
                <c:pt idx="5">
                  <c:v>0.36</c:v>
                </c:pt>
                <c:pt idx="6">
                  <c:v>#N/A</c:v>
                </c:pt>
                <c:pt idx="7">
                  <c:v>0.75</c:v>
                </c:pt>
                <c:pt idx="8">
                  <c:v>#N/A</c:v>
                </c:pt>
                <c:pt idx="9">
                  <c:v>0.74</c:v>
                </c:pt>
              </c:numCache>
            </c:numRef>
          </c:val>
          <c:extLst xmlns:c16r2="http://schemas.microsoft.com/office/drawing/2015/06/chart">
            <c:ext xmlns:c16="http://schemas.microsoft.com/office/drawing/2014/chart" uri="{C3380CC4-5D6E-409C-BE32-E72D297353CC}">
              <c16:uniqueId val="{00000005-973C-433A-8573-F5949598829F}"/>
            </c:ext>
          </c:extLst>
        </c:ser>
        <c:ser>
          <c:idx val="6"/>
          <c:order val="6"/>
          <c:tx>
            <c:strRef>
              <c:f>データシート!$A$33</c:f>
              <c:strCache>
                <c:ptCount val="1"/>
                <c:pt idx="0">
                  <c:v>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2.63</c:v>
                </c:pt>
                <c:pt idx="1">
                  <c:v>#N/A</c:v>
                </c:pt>
                <c:pt idx="2">
                  <c:v>1.0900000000000001</c:v>
                </c:pt>
                <c:pt idx="3">
                  <c:v>#N/A</c:v>
                </c:pt>
                <c:pt idx="4">
                  <c:v>#N/A</c:v>
                </c:pt>
                <c:pt idx="5">
                  <c:v>0.67</c:v>
                </c:pt>
                <c:pt idx="6">
                  <c:v>#N/A</c:v>
                </c:pt>
                <c:pt idx="7">
                  <c:v>1.47</c:v>
                </c:pt>
                <c:pt idx="8">
                  <c:v>#N/A</c:v>
                </c:pt>
                <c:pt idx="9">
                  <c:v>1.53</c:v>
                </c:pt>
              </c:numCache>
            </c:numRef>
          </c:val>
          <c:extLst xmlns:c16r2="http://schemas.microsoft.com/office/drawing/2015/06/chart">
            <c:ext xmlns:c16="http://schemas.microsoft.com/office/drawing/2014/chart" uri="{C3380CC4-5D6E-409C-BE32-E72D297353CC}">
              <c16:uniqueId val="{00000006-973C-433A-8573-F5949598829F}"/>
            </c:ext>
          </c:extLst>
        </c:ser>
        <c:ser>
          <c:idx val="7"/>
          <c:order val="7"/>
          <c:tx>
            <c:strRef>
              <c:f>データシート!$A$34</c:f>
              <c:strCache>
                <c:ptCount val="1"/>
                <c:pt idx="0">
                  <c:v>住宅新築資金等貸付事業特別会計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1.46</c:v>
                </c:pt>
                <c:pt idx="2">
                  <c:v>#N/A</c:v>
                </c:pt>
                <c:pt idx="3">
                  <c:v>1.89</c:v>
                </c:pt>
                <c:pt idx="4">
                  <c:v>#N/A</c:v>
                </c:pt>
                <c:pt idx="5">
                  <c:v>2.37</c:v>
                </c:pt>
                <c:pt idx="6">
                  <c:v>#N/A</c:v>
                </c:pt>
                <c:pt idx="7">
                  <c:v>2.74</c:v>
                </c:pt>
                <c:pt idx="8">
                  <c:v>#N/A</c:v>
                </c:pt>
                <c:pt idx="9">
                  <c:v>3.32</c:v>
                </c:pt>
              </c:numCache>
            </c:numRef>
          </c:val>
          <c:extLst xmlns:c16r2="http://schemas.microsoft.com/office/drawing/2015/06/chart">
            <c:ext xmlns:c16="http://schemas.microsoft.com/office/drawing/2014/chart" uri="{C3380CC4-5D6E-409C-BE32-E72D297353CC}">
              <c16:uniqueId val="{00000007-973C-433A-8573-F5949598829F}"/>
            </c:ext>
          </c:extLst>
        </c:ser>
        <c:ser>
          <c:idx val="8"/>
          <c:order val="8"/>
          <c:tx>
            <c:strRef>
              <c:f>データシート!$A$35</c:f>
              <c:strCache>
                <c:ptCount val="1"/>
                <c:pt idx="0">
                  <c:v>町立緑ヶ丘病院事業特別会計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0.72</c:v>
                </c:pt>
                <c:pt idx="1">
                  <c:v>#N/A</c:v>
                </c:pt>
                <c:pt idx="2">
                  <c:v>#N/A</c:v>
                </c:pt>
                <c:pt idx="3">
                  <c:v>0</c:v>
                </c:pt>
                <c:pt idx="4">
                  <c:v>#N/A</c:v>
                </c:pt>
                <c:pt idx="5">
                  <c:v>0</c:v>
                </c:pt>
                <c:pt idx="6">
                  <c:v>#N/A</c:v>
                </c:pt>
                <c:pt idx="7">
                  <c:v>0</c:v>
                </c:pt>
                <c:pt idx="8">
                  <c:v>#N/A</c:v>
                </c:pt>
                <c:pt idx="9">
                  <c:v>6.51</c:v>
                </c:pt>
              </c:numCache>
            </c:numRef>
          </c:val>
          <c:extLst xmlns:c16r2="http://schemas.microsoft.com/office/drawing/2015/06/chart">
            <c:ext xmlns:c16="http://schemas.microsoft.com/office/drawing/2014/chart" uri="{C3380CC4-5D6E-409C-BE32-E72D297353CC}">
              <c16:uniqueId val="{00000008-973C-433A-8573-F5949598829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13.19</c:v>
                </c:pt>
                <c:pt idx="2">
                  <c:v>#N/A</c:v>
                </c:pt>
                <c:pt idx="3">
                  <c:v>12.46</c:v>
                </c:pt>
                <c:pt idx="4">
                  <c:v>#N/A</c:v>
                </c:pt>
                <c:pt idx="5">
                  <c:v>11.85</c:v>
                </c:pt>
                <c:pt idx="6">
                  <c:v>#N/A</c:v>
                </c:pt>
                <c:pt idx="7">
                  <c:v>12.24</c:v>
                </c:pt>
                <c:pt idx="8">
                  <c:v>#N/A</c:v>
                </c:pt>
                <c:pt idx="9">
                  <c:v>13.55</c:v>
                </c:pt>
              </c:numCache>
            </c:numRef>
          </c:val>
          <c:extLst xmlns:c16r2="http://schemas.microsoft.com/office/drawing/2015/06/chart">
            <c:ext xmlns:c16="http://schemas.microsoft.com/office/drawing/2014/chart" uri="{C3380CC4-5D6E-409C-BE32-E72D297353CC}">
              <c16:uniqueId val="{00000009-973C-433A-8573-F5949598829F}"/>
            </c:ext>
          </c:extLst>
        </c:ser>
        <c:dLbls>
          <c:showLegendKey val="0"/>
          <c:showVal val="0"/>
          <c:showCatName val="0"/>
          <c:showSerName val="0"/>
          <c:showPercent val="0"/>
          <c:showBubbleSize val="0"/>
        </c:dLbls>
        <c:gapWidth val="150"/>
        <c:overlap val="100"/>
        <c:axId val="585760840"/>
        <c:axId val="585761624"/>
      </c:barChart>
      <c:catAx>
        <c:axId val="585760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5761624"/>
        <c:crosses val="autoZero"/>
        <c:auto val="1"/>
        <c:lblAlgn val="ctr"/>
        <c:lblOffset val="100"/>
        <c:tickLblSkip val="1"/>
        <c:tickMarkSkip val="1"/>
        <c:noMultiLvlLbl val="0"/>
      </c:catAx>
      <c:valAx>
        <c:axId val="585761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5760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349</c:v>
                </c:pt>
                <c:pt idx="5">
                  <c:v>358</c:v>
                </c:pt>
                <c:pt idx="8">
                  <c:v>351</c:v>
                </c:pt>
                <c:pt idx="11">
                  <c:v>374</c:v>
                </c:pt>
                <c:pt idx="14">
                  <c:v>367</c:v>
                </c:pt>
              </c:numCache>
            </c:numRef>
          </c:val>
          <c:extLst xmlns:c16r2="http://schemas.microsoft.com/office/drawing/2015/06/chart">
            <c:ext xmlns:c16="http://schemas.microsoft.com/office/drawing/2014/chart" uri="{C3380CC4-5D6E-409C-BE32-E72D297353CC}">
              <c16:uniqueId val="{00000000-48EA-4E23-8D96-9B8E7B145C3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2</c:v>
                </c:pt>
                <c:pt idx="3">
                  <c:v>2</c:v>
                </c:pt>
                <c:pt idx="6">
                  <c:v>3</c:v>
                </c:pt>
                <c:pt idx="9">
                  <c:v>2</c:v>
                </c:pt>
                <c:pt idx="12">
                  <c:v>2</c:v>
                </c:pt>
              </c:numCache>
            </c:numRef>
          </c:val>
          <c:extLst xmlns:c16r2="http://schemas.microsoft.com/office/drawing/2015/06/chart">
            <c:ext xmlns:c16="http://schemas.microsoft.com/office/drawing/2014/chart" uri="{C3380CC4-5D6E-409C-BE32-E72D297353CC}">
              <c16:uniqueId val="{00000001-48EA-4E23-8D96-9B8E7B145C3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48EA-4E23-8D96-9B8E7B145C3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38</c:v>
                </c:pt>
                <c:pt idx="3">
                  <c:v>21</c:v>
                </c:pt>
                <c:pt idx="6">
                  <c:v>19</c:v>
                </c:pt>
                <c:pt idx="9">
                  <c:v>22</c:v>
                </c:pt>
                <c:pt idx="12">
                  <c:v>20</c:v>
                </c:pt>
              </c:numCache>
            </c:numRef>
          </c:val>
          <c:extLst xmlns:c16r2="http://schemas.microsoft.com/office/drawing/2015/06/chart">
            <c:ext xmlns:c16="http://schemas.microsoft.com/office/drawing/2014/chart" uri="{C3380CC4-5D6E-409C-BE32-E72D297353CC}">
              <c16:uniqueId val="{00000003-48EA-4E23-8D96-9B8E7B145C3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c:v>
                </c:pt>
                <c:pt idx="3">
                  <c:v>1</c:v>
                </c:pt>
                <c:pt idx="6">
                  <c:v>1</c:v>
                </c:pt>
                <c:pt idx="9">
                  <c:v>1</c:v>
                </c:pt>
                <c:pt idx="12">
                  <c:v>6</c:v>
                </c:pt>
              </c:numCache>
            </c:numRef>
          </c:val>
          <c:extLst xmlns:c16r2="http://schemas.microsoft.com/office/drawing/2015/06/chart">
            <c:ext xmlns:c16="http://schemas.microsoft.com/office/drawing/2014/chart" uri="{C3380CC4-5D6E-409C-BE32-E72D297353CC}">
              <c16:uniqueId val="{00000004-48EA-4E23-8D96-9B8E7B145C3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8EA-4E23-8D96-9B8E7B145C3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8EA-4E23-8D96-9B8E7B145C3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421</c:v>
                </c:pt>
                <c:pt idx="3">
                  <c:v>453</c:v>
                </c:pt>
                <c:pt idx="6">
                  <c:v>468</c:v>
                </c:pt>
                <c:pt idx="9">
                  <c:v>512</c:v>
                </c:pt>
                <c:pt idx="12">
                  <c:v>502</c:v>
                </c:pt>
              </c:numCache>
            </c:numRef>
          </c:val>
          <c:extLst xmlns:c16r2="http://schemas.microsoft.com/office/drawing/2015/06/chart">
            <c:ext xmlns:c16="http://schemas.microsoft.com/office/drawing/2014/chart" uri="{C3380CC4-5D6E-409C-BE32-E72D297353CC}">
              <c16:uniqueId val="{00000007-48EA-4E23-8D96-9B8E7B145C3E}"/>
            </c:ext>
          </c:extLst>
        </c:ser>
        <c:dLbls>
          <c:showLegendKey val="0"/>
          <c:showVal val="0"/>
          <c:showCatName val="0"/>
          <c:showSerName val="0"/>
          <c:showPercent val="0"/>
          <c:showBubbleSize val="0"/>
        </c:dLbls>
        <c:gapWidth val="100"/>
        <c:overlap val="100"/>
        <c:axId val="585765544"/>
        <c:axId val="585767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116</c:v>
                </c:pt>
                <c:pt idx="2">
                  <c:v>#N/A</c:v>
                </c:pt>
                <c:pt idx="3">
                  <c:v>#N/A</c:v>
                </c:pt>
                <c:pt idx="4">
                  <c:v>119</c:v>
                </c:pt>
                <c:pt idx="5">
                  <c:v>#N/A</c:v>
                </c:pt>
                <c:pt idx="6">
                  <c:v>#N/A</c:v>
                </c:pt>
                <c:pt idx="7">
                  <c:v>140</c:v>
                </c:pt>
                <c:pt idx="8">
                  <c:v>#N/A</c:v>
                </c:pt>
                <c:pt idx="9">
                  <c:v>#N/A</c:v>
                </c:pt>
                <c:pt idx="10">
                  <c:v>163</c:v>
                </c:pt>
                <c:pt idx="11">
                  <c:v>#N/A</c:v>
                </c:pt>
                <c:pt idx="12">
                  <c:v>#N/A</c:v>
                </c:pt>
                <c:pt idx="13">
                  <c:v>163</c:v>
                </c:pt>
                <c:pt idx="14">
                  <c:v>#N/A</c:v>
                </c:pt>
              </c:numCache>
            </c:numRef>
          </c:val>
          <c:smooth val="0"/>
          <c:extLst xmlns:c16r2="http://schemas.microsoft.com/office/drawing/2015/06/chart">
            <c:ext xmlns:c16="http://schemas.microsoft.com/office/drawing/2014/chart" uri="{C3380CC4-5D6E-409C-BE32-E72D297353CC}">
              <c16:uniqueId val="{00000008-48EA-4E23-8D96-9B8E7B145C3E}"/>
            </c:ext>
          </c:extLst>
        </c:ser>
        <c:dLbls>
          <c:showLegendKey val="0"/>
          <c:showVal val="0"/>
          <c:showCatName val="0"/>
          <c:showSerName val="0"/>
          <c:showPercent val="0"/>
          <c:showBubbleSize val="0"/>
        </c:dLbls>
        <c:marker val="1"/>
        <c:smooth val="0"/>
        <c:axId val="585765544"/>
        <c:axId val="585767504"/>
      </c:lineChart>
      <c:catAx>
        <c:axId val="585765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5767504"/>
        <c:crosses val="autoZero"/>
        <c:auto val="1"/>
        <c:lblAlgn val="ctr"/>
        <c:lblOffset val="100"/>
        <c:tickLblSkip val="1"/>
        <c:tickMarkSkip val="1"/>
        <c:noMultiLvlLbl val="0"/>
      </c:catAx>
      <c:valAx>
        <c:axId val="585767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5765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3234</c:v>
                </c:pt>
                <c:pt idx="5">
                  <c:v>3023</c:v>
                </c:pt>
                <c:pt idx="8">
                  <c:v>3843</c:v>
                </c:pt>
                <c:pt idx="11">
                  <c:v>3662</c:v>
                </c:pt>
                <c:pt idx="14">
                  <c:v>3432</c:v>
                </c:pt>
              </c:numCache>
            </c:numRef>
          </c:val>
          <c:extLst xmlns:c16r2="http://schemas.microsoft.com/office/drawing/2015/06/chart">
            <c:ext xmlns:c16="http://schemas.microsoft.com/office/drawing/2014/chart" uri="{C3380CC4-5D6E-409C-BE32-E72D297353CC}">
              <c16:uniqueId val="{00000000-B4FE-4DCD-B35B-3561C79B6AA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356</c:v>
                </c:pt>
                <c:pt idx="5">
                  <c:v>508</c:v>
                </c:pt>
                <c:pt idx="8">
                  <c:v>753</c:v>
                </c:pt>
                <c:pt idx="11">
                  <c:v>946</c:v>
                </c:pt>
                <c:pt idx="14">
                  <c:v>1161</c:v>
                </c:pt>
              </c:numCache>
            </c:numRef>
          </c:val>
          <c:extLst xmlns:c16r2="http://schemas.microsoft.com/office/drawing/2015/06/chart">
            <c:ext xmlns:c16="http://schemas.microsoft.com/office/drawing/2014/chart" uri="{C3380CC4-5D6E-409C-BE32-E72D297353CC}">
              <c16:uniqueId val="{00000001-B4FE-4DCD-B35B-3561C79B6AA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5523</c:v>
                </c:pt>
                <c:pt idx="5">
                  <c:v>5732</c:v>
                </c:pt>
                <c:pt idx="8">
                  <c:v>5691</c:v>
                </c:pt>
                <c:pt idx="11">
                  <c:v>5644</c:v>
                </c:pt>
                <c:pt idx="14">
                  <c:v>5231</c:v>
                </c:pt>
              </c:numCache>
            </c:numRef>
          </c:val>
          <c:extLst xmlns:c16r2="http://schemas.microsoft.com/office/drawing/2015/06/chart">
            <c:ext xmlns:c16="http://schemas.microsoft.com/office/drawing/2014/chart" uri="{C3380CC4-5D6E-409C-BE32-E72D297353CC}">
              <c16:uniqueId val="{00000002-B4FE-4DCD-B35B-3561C79B6AA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4FE-4DCD-B35B-3561C79B6AA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4FE-4DCD-B35B-3561C79B6AA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4FE-4DCD-B35B-3561C79B6AA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1014</c:v>
                </c:pt>
                <c:pt idx="3">
                  <c:v>965</c:v>
                </c:pt>
                <c:pt idx="6">
                  <c:v>972</c:v>
                </c:pt>
                <c:pt idx="9">
                  <c:v>981</c:v>
                </c:pt>
                <c:pt idx="12">
                  <c:v>969</c:v>
                </c:pt>
              </c:numCache>
            </c:numRef>
          </c:val>
          <c:extLst xmlns:c16r2="http://schemas.microsoft.com/office/drawing/2015/06/chart">
            <c:ext xmlns:c16="http://schemas.microsoft.com/office/drawing/2014/chart" uri="{C3380CC4-5D6E-409C-BE32-E72D297353CC}">
              <c16:uniqueId val="{00000006-B4FE-4DCD-B35B-3561C79B6AA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110</c:v>
                </c:pt>
                <c:pt idx="3">
                  <c:v>132</c:v>
                </c:pt>
                <c:pt idx="6">
                  <c:v>113</c:v>
                </c:pt>
                <c:pt idx="9">
                  <c:v>95</c:v>
                </c:pt>
                <c:pt idx="12">
                  <c:v>82</c:v>
                </c:pt>
              </c:numCache>
            </c:numRef>
          </c:val>
          <c:extLst xmlns:c16r2="http://schemas.microsoft.com/office/drawing/2015/06/chart">
            <c:ext xmlns:c16="http://schemas.microsoft.com/office/drawing/2014/chart" uri="{C3380CC4-5D6E-409C-BE32-E72D297353CC}">
              <c16:uniqueId val="{00000007-B4FE-4DCD-B35B-3561C79B6AA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c:v>
                </c:pt>
                <c:pt idx="3">
                  <c:v>82</c:v>
                </c:pt>
                <c:pt idx="6">
                  <c:v>79</c:v>
                </c:pt>
                <c:pt idx="9">
                  <c:v>97</c:v>
                </c:pt>
                <c:pt idx="12">
                  <c:v>107</c:v>
                </c:pt>
              </c:numCache>
            </c:numRef>
          </c:val>
          <c:extLst xmlns:c16r2="http://schemas.microsoft.com/office/drawing/2015/06/chart">
            <c:ext xmlns:c16="http://schemas.microsoft.com/office/drawing/2014/chart" uri="{C3380CC4-5D6E-409C-BE32-E72D297353CC}">
              <c16:uniqueId val="{00000008-B4FE-4DCD-B35B-3561C79B6AA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2</c:v>
                </c:pt>
              </c:numCache>
            </c:numRef>
          </c:val>
          <c:extLst xmlns:c16r2="http://schemas.microsoft.com/office/drawing/2015/06/chart">
            <c:ext xmlns:c16="http://schemas.microsoft.com/office/drawing/2014/chart" uri="{C3380CC4-5D6E-409C-BE32-E72D297353CC}">
              <c16:uniqueId val="{00000009-B4FE-4DCD-B35B-3561C79B6AA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4898</c:v>
                </c:pt>
                <c:pt idx="3">
                  <c:v>5106</c:v>
                </c:pt>
                <c:pt idx="6">
                  <c:v>6220</c:v>
                </c:pt>
                <c:pt idx="9">
                  <c:v>6615</c:v>
                </c:pt>
                <c:pt idx="12">
                  <c:v>6794</c:v>
                </c:pt>
              </c:numCache>
            </c:numRef>
          </c:val>
          <c:extLst xmlns:c16r2="http://schemas.microsoft.com/office/drawing/2015/06/chart">
            <c:ext xmlns:c16="http://schemas.microsoft.com/office/drawing/2014/chart" uri="{C3380CC4-5D6E-409C-BE32-E72D297353CC}">
              <c16:uniqueId val="{0000000A-B4FE-4DCD-B35B-3561C79B6AAC}"/>
            </c:ext>
          </c:extLst>
        </c:ser>
        <c:dLbls>
          <c:showLegendKey val="0"/>
          <c:showVal val="0"/>
          <c:showCatName val="0"/>
          <c:showSerName val="0"/>
          <c:showPercent val="0"/>
          <c:showBubbleSize val="0"/>
        </c:dLbls>
        <c:gapWidth val="100"/>
        <c:overlap val="100"/>
        <c:axId val="585760056"/>
        <c:axId val="5857635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B4FE-4DCD-B35B-3561C79B6AAC}"/>
            </c:ext>
          </c:extLst>
        </c:ser>
        <c:dLbls>
          <c:showLegendKey val="0"/>
          <c:showVal val="0"/>
          <c:showCatName val="0"/>
          <c:showSerName val="0"/>
          <c:showPercent val="0"/>
          <c:showBubbleSize val="0"/>
        </c:dLbls>
        <c:marker val="1"/>
        <c:smooth val="0"/>
        <c:axId val="585760056"/>
        <c:axId val="585763584"/>
      </c:lineChart>
      <c:catAx>
        <c:axId val="585760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85763584"/>
        <c:crosses val="autoZero"/>
        <c:auto val="1"/>
        <c:lblAlgn val="ctr"/>
        <c:lblOffset val="100"/>
        <c:tickLblSkip val="1"/>
        <c:tickMarkSkip val="1"/>
        <c:noMultiLvlLbl val="0"/>
      </c:catAx>
      <c:valAx>
        <c:axId val="585763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5760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1396</c:v>
                </c:pt>
                <c:pt idx="1">
                  <c:v>1414</c:v>
                </c:pt>
                <c:pt idx="2">
                  <c:v>1027</c:v>
                </c:pt>
              </c:numCache>
            </c:numRef>
          </c:val>
          <c:extLst xmlns:c16r2="http://schemas.microsoft.com/office/drawing/2015/06/chart">
            <c:ext xmlns:c16="http://schemas.microsoft.com/office/drawing/2014/chart" uri="{C3380CC4-5D6E-409C-BE32-E72D297353CC}">
              <c16:uniqueId val="{00000000-104D-43BC-9437-74DC582B7CA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1440</c:v>
                </c:pt>
                <c:pt idx="1">
                  <c:v>1390</c:v>
                </c:pt>
                <c:pt idx="2">
                  <c:v>1358</c:v>
                </c:pt>
              </c:numCache>
            </c:numRef>
          </c:val>
          <c:extLst xmlns:c16r2="http://schemas.microsoft.com/office/drawing/2015/06/chart">
            <c:ext xmlns:c16="http://schemas.microsoft.com/office/drawing/2014/chart" uri="{C3380CC4-5D6E-409C-BE32-E72D297353CC}">
              <c16:uniqueId val="{00000001-104D-43BC-9437-74DC582B7CA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2857</c:v>
                </c:pt>
                <c:pt idx="1">
                  <c:v>2912</c:v>
                </c:pt>
                <c:pt idx="2">
                  <c:v>2917</c:v>
                </c:pt>
              </c:numCache>
            </c:numRef>
          </c:val>
          <c:extLst xmlns:c16r2="http://schemas.microsoft.com/office/drawing/2015/06/chart">
            <c:ext xmlns:c16="http://schemas.microsoft.com/office/drawing/2014/chart" uri="{C3380CC4-5D6E-409C-BE32-E72D297353CC}">
              <c16:uniqueId val="{00000002-104D-43BC-9437-74DC582B7CA3}"/>
            </c:ext>
          </c:extLst>
        </c:ser>
        <c:dLbls>
          <c:showLegendKey val="0"/>
          <c:showVal val="0"/>
          <c:showCatName val="0"/>
          <c:showSerName val="0"/>
          <c:showPercent val="0"/>
          <c:showBubbleSize val="0"/>
        </c:dLbls>
        <c:gapWidth val="120"/>
        <c:overlap val="100"/>
        <c:axId val="591894360"/>
        <c:axId val="591888480"/>
      </c:barChart>
      <c:catAx>
        <c:axId val="591894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91888480"/>
        <c:crosses val="autoZero"/>
        <c:auto val="1"/>
        <c:lblAlgn val="ctr"/>
        <c:lblOffset val="100"/>
        <c:tickLblSkip val="1"/>
        <c:tickMarkSkip val="1"/>
        <c:noMultiLvlLbl val="0"/>
      </c:catAx>
      <c:valAx>
        <c:axId val="5918884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91894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8,448
8,364
8.04
7,018,459
6,317,595
493,108
2,920,486
6,793,671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前年度と比較して</a:t>
          </a:r>
          <a:r>
            <a:rPr kumimoji="1" lang="en-US" altLang="ja-JP" sz="1300" baseline="0">
              <a:latin typeface="ＭＳ Ｐゴシック" panose="020B0600070205080204" pitchFamily="50" charset="-128"/>
              <a:ea typeface="ＭＳ Ｐゴシック" panose="020B0600070205080204" pitchFamily="50" charset="-128"/>
            </a:rPr>
            <a:t>0.01</a:t>
          </a:r>
          <a:r>
            <a:rPr kumimoji="1" lang="ja-JP" altLang="en-US" sz="1300" baseline="0">
              <a:latin typeface="ＭＳ Ｐゴシック" panose="020B0600070205080204" pitchFamily="50" charset="-128"/>
              <a:ea typeface="ＭＳ Ｐゴシック" panose="020B0600070205080204" pitchFamily="50" charset="-128"/>
            </a:rPr>
            <a:t>ポイント微減。主な産業もなく大規模な企業もないため、財政基盤が弱く、類似団体より</a:t>
          </a:r>
          <a:r>
            <a:rPr kumimoji="1" lang="en-US" altLang="ja-JP" sz="1300" baseline="0">
              <a:latin typeface="ＭＳ Ｐゴシック" panose="020B0600070205080204" pitchFamily="50" charset="-128"/>
              <a:ea typeface="ＭＳ Ｐゴシック" panose="020B0600070205080204" pitchFamily="50" charset="-128"/>
            </a:rPr>
            <a:t>0.15</a:t>
          </a:r>
          <a:r>
            <a:rPr kumimoji="1" lang="ja-JP" altLang="en-US" sz="1300" baseline="0">
              <a:latin typeface="ＭＳ Ｐゴシック" panose="020B0600070205080204" pitchFamily="50" charset="-128"/>
              <a:ea typeface="ＭＳ Ｐゴシック" panose="020B0600070205080204" pitchFamily="50" charset="-128"/>
            </a:rPr>
            <a:t>ポイント低くなっている。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税収の確保に関しては、糸田町町税・使用料等徴収対策委員会のもと、全庁一丸となって徴収強化を図っていく。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108655</xdr:rowOff>
    </xdr:from>
    <xdr:to>
      <xdr:col>23</xdr:col>
      <xdr:colOff>133350</xdr:colOff>
      <xdr:row>43</xdr:row>
      <xdr:rowOff>122061</xdr:rowOff>
    </xdr:to>
    <xdr:cxnSp macro="">
      <xdr:nvCxnSpPr>
        <xdr:cNvPr id="68" name="直線コネクタ 67"/>
        <xdr:cNvCxnSpPr/>
      </xdr:nvCxnSpPr>
      <xdr:spPr>
        <a:xfrm>
          <a:off x="4114800" y="74810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69"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108655</xdr:rowOff>
    </xdr:from>
    <xdr:to>
      <xdr:col>19</xdr:col>
      <xdr:colOff>133350</xdr:colOff>
      <xdr:row>43</xdr:row>
      <xdr:rowOff>108655</xdr:rowOff>
    </xdr:to>
    <xdr:cxnSp macro="">
      <xdr:nvCxnSpPr>
        <xdr:cNvPr id="71" name="直線コネクタ 70"/>
        <xdr:cNvCxnSpPr/>
      </xdr:nvCxnSpPr>
      <xdr:spPr>
        <a:xfrm>
          <a:off x="3225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3" name="テキスト ボックス 72"/>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108655</xdr:rowOff>
    </xdr:to>
    <xdr:cxnSp macro="">
      <xdr:nvCxnSpPr>
        <xdr:cNvPr id="74" name="直線コネクタ 73"/>
        <xdr:cNvCxnSpPr/>
      </xdr:nvCxnSpPr>
      <xdr:spPr>
        <a:xfrm>
          <a:off x="2336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6" name="テキスト ボックス 75"/>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108655</xdr:rowOff>
    </xdr:to>
    <xdr:cxnSp macro="">
      <xdr:nvCxnSpPr>
        <xdr:cNvPr id="77" name="直線コネクタ 76"/>
        <xdr:cNvCxnSpPr/>
      </xdr:nvCxnSpPr>
      <xdr:spPr>
        <a:xfrm flipV="1">
          <a:off x="1447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8" name="フローチャート: 判断 77"/>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79" name="テキスト ボックス 78"/>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0" name="フローチャート: 判断 79"/>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81" name="テキスト ボックス 80"/>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71261</xdr:rowOff>
    </xdr:from>
    <xdr:to>
      <xdr:col>23</xdr:col>
      <xdr:colOff>184150</xdr:colOff>
      <xdr:row>44</xdr:row>
      <xdr:rowOff>1411</xdr:rowOff>
    </xdr:to>
    <xdr:sp macro="" textlink="">
      <xdr:nvSpPr>
        <xdr:cNvPr id="87" name="楕円 86"/>
        <xdr:cNvSpPr/>
      </xdr:nvSpPr>
      <xdr:spPr>
        <a:xfrm>
          <a:off x="49022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138588</xdr:rowOff>
    </xdr:from>
    <xdr:ext cx="762000" cy="259045"/>
    <xdr:sp macro="" textlink="">
      <xdr:nvSpPr>
        <xdr:cNvPr id="88" name="財政力該当値テキスト"/>
        <xdr:cNvSpPr txBox="1"/>
      </xdr:nvSpPr>
      <xdr:spPr>
        <a:xfrm>
          <a:off x="5041900" y="73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57855</xdr:rowOff>
    </xdr:from>
    <xdr:to>
      <xdr:col>19</xdr:col>
      <xdr:colOff>184150</xdr:colOff>
      <xdr:row>43</xdr:row>
      <xdr:rowOff>159455</xdr:rowOff>
    </xdr:to>
    <xdr:sp macro="" textlink="">
      <xdr:nvSpPr>
        <xdr:cNvPr id="89" name="楕円 88"/>
        <xdr:cNvSpPr/>
      </xdr:nvSpPr>
      <xdr:spPr>
        <a:xfrm>
          <a:off x="4064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144232</xdr:rowOff>
    </xdr:from>
    <xdr:ext cx="736600" cy="259045"/>
    <xdr:sp macro="" textlink="">
      <xdr:nvSpPr>
        <xdr:cNvPr id="90" name="テキスト ボックス 89"/>
        <xdr:cNvSpPr txBox="1"/>
      </xdr:nvSpPr>
      <xdr:spPr>
        <a:xfrm>
          <a:off x="3733800" y="751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57855</xdr:rowOff>
    </xdr:from>
    <xdr:to>
      <xdr:col>15</xdr:col>
      <xdr:colOff>133350</xdr:colOff>
      <xdr:row>43</xdr:row>
      <xdr:rowOff>159455</xdr:rowOff>
    </xdr:to>
    <xdr:sp macro="" textlink="">
      <xdr:nvSpPr>
        <xdr:cNvPr id="91" name="楕円 90"/>
        <xdr:cNvSpPr/>
      </xdr:nvSpPr>
      <xdr:spPr>
        <a:xfrm>
          <a:off x="3175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144232</xdr:rowOff>
    </xdr:from>
    <xdr:ext cx="762000" cy="259045"/>
    <xdr:sp macro="" textlink="">
      <xdr:nvSpPr>
        <xdr:cNvPr id="92" name="テキスト ボックス 91"/>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3" name="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4" name="テキスト ボックス 93"/>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57855</xdr:rowOff>
    </xdr:from>
    <xdr:to>
      <xdr:col>7</xdr:col>
      <xdr:colOff>31750</xdr:colOff>
      <xdr:row>43</xdr:row>
      <xdr:rowOff>159455</xdr:rowOff>
    </xdr:to>
    <xdr:sp macro="" textlink="">
      <xdr:nvSpPr>
        <xdr:cNvPr id="95" name="楕円 94"/>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144232</xdr:rowOff>
    </xdr:from>
    <xdr:ext cx="762000" cy="259045"/>
    <xdr:sp macro="" textlink="">
      <xdr:nvSpPr>
        <xdr:cNvPr id="96" name="テキスト ボックス 95"/>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経常収支は</a:t>
          </a:r>
          <a:r>
            <a:rPr kumimoji="1" lang="en-US" altLang="ja-JP" sz="1300">
              <a:latin typeface="ＭＳ Ｐゴシック" panose="020B0600070205080204" pitchFamily="50" charset="-128"/>
              <a:ea typeface="ＭＳ Ｐゴシック" panose="020B0600070205080204" pitchFamily="50" charset="-128"/>
            </a:rPr>
            <a:t>97.7%</a:t>
          </a:r>
          <a:r>
            <a:rPr kumimoji="1" lang="ja-JP" altLang="en-US" sz="1300">
              <a:latin typeface="ＭＳ Ｐゴシック" panose="020B0600070205080204" pitchFamily="50" charset="-128"/>
              <a:ea typeface="ＭＳ Ｐゴシック" panose="020B0600070205080204" pitchFamily="50" charset="-128"/>
            </a:rPr>
            <a:t>で前年度比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と悪化している。歳入・歳出ともに増加しているが、給与改定による人件費の増や資材の高騰により維持補修費が増加していることが主な要因である。類似団体平均値と比較しても</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ポイント高く、財政構造の弾力性が少ない。全体事業の費用対効果を分析し、事業見直しなどによる経常収支比率のより一層の改善が求められる。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歳出増加の主な要因</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人件費の増（給与改定による給料の増）、維持補修費の増（資材高騰）</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67521</xdr:rowOff>
    </xdr:from>
    <xdr:to>
      <xdr:col>23</xdr:col>
      <xdr:colOff>133350</xdr:colOff>
      <xdr:row>64</xdr:row>
      <xdr:rowOff>131869</xdr:rowOff>
    </xdr:to>
    <xdr:cxnSp macro="">
      <xdr:nvCxnSpPr>
        <xdr:cNvPr id="131" name="直線コネクタ 130"/>
        <xdr:cNvCxnSpPr/>
      </xdr:nvCxnSpPr>
      <xdr:spPr>
        <a:xfrm>
          <a:off x="4114800" y="11040321"/>
          <a:ext cx="8382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42350</xdr:rowOff>
    </xdr:from>
    <xdr:ext cx="762000" cy="259045"/>
    <xdr:sp macro="" textlink="">
      <xdr:nvSpPr>
        <xdr:cNvPr id="132" name="財政構造の弾力性平均値テキスト"/>
        <xdr:cNvSpPr txBox="1"/>
      </xdr:nvSpPr>
      <xdr:spPr>
        <a:xfrm>
          <a:off x="5041900" y="1050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138430</xdr:rowOff>
    </xdr:from>
    <xdr:to>
      <xdr:col>19</xdr:col>
      <xdr:colOff>133350</xdr:colOff>
      <xdr:row>64</xdr:row>
      <xdr:rowOff>67521</xdr:rowOff>
    </xdr:to>
    <xdr:cxnSp macro="">
      <xdr:nvCxnSpPr>
        <xdr:cNvPr id="134" name="直線コネクタ 133"/>
        <xdr:cNvCxnSpPr/>
      </xdr:nvCxnSpPr>
      <xdr:spPr>
        <a:xfrm>
          <a:off x="3225800" y="1093978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101406</xdr:rowOff>
    </xdr:from>
    <xdr:ext cx="736600" cy="259045"/>
    <xdr:sp macro="" textlink="">
      <xdr:nvSpPr>
        <xdr:cNvPr id="136" name="テキスト ボックス 135"/>
        <xdr:cNvSpPr txBox="1"/>
      </xdr:nvSpPr>
      <xdr:spPr>
        <a:xfrm>
          <a:off x="3733800" y="1038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138430</xdr:rowOff>
    </xdr:from>
    <xdr:to>
      <xdr:col>15</xdr:col>
      <xdr:colOff>82550</xdr:colOff>
      <xdr:row>64</xdr:row>
      <xdr:rowOff>107738</xdr:rowOff>
    </xdr:to>
    <xdr:cxnSp macro="">
      <xdr:nvCxnSpPr>
        <xdr:cNvPr id="137" name="直線コネクタ 136"/>
        <xdr:cNvCxnSpPr/>
      </xdr:nvCxnSpPr>
      <xdr:spPr>
        <a:xfrm flipV="1">
          <a:off x="2336800" y="10939780"/>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140140</xdr:rowOff>
    </xdr:from>
    <xdr:ext cx="762000" cy="259045"/>
    <xdr:sp macro="" textlink="">
      <xdr:nvSpPr>
        <xdr:cNvPr id="139" name="テキスト ボックス 138"/>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59479</xdr:rowOff>
    </xdr:from>
    <xdr:to>
      <xdr:col>11</xdr:col>
      <xdr:colOff>31750</xdr:colOff>
      <xdr:row>64</xdr:row>
      <xdr:rowOff>107738</xdr:rowOff>
    </xdr:to>
    <xdr:cxnSp macro="">
      <xdr:nvCxnSpPr>
        <xdr:cNvPr id="140" name="直線コネクタ 139"/>
        <xdr:cNvCxnSpPr/>
      </xdr:nvCxnSpPr>
      <xdr:spPr>
        <a:xfrm>
          <a:off x="1447800" y="11032279"/>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1" name="フローチャート: 判断 140"/>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62671</xdr:rowOff>
    </xdr:from>
    <xdr:ext cx="762000" cy="259045"/>
    <xdr:sp macro="" textlink="">
      <xdr:nvSpPr>
        <xdr:cNvPr id="142" name="テキスト ボックス 141"/>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3" name="フローチャート: 判断 142"/>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44" name="テキスト ボックス 143"/>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81069</xdr:rowOff>
    </xdr:from>
    <xdr:to>
      <xdr:col>23</xdr:col>
      <xdr:colOff>184150</xdr:colOff>
      <xdr:row>65</xdr:row>
      <xdr:rowOff>11219</xdr:rowOff>
    </xdr:to>
    <xdr:sp macro="" textlink="">
      <xdr:nvSpPr>
        <xdr:cNvPr id="150" name="楕円 149"/>
        <xdr:cNvSpPr/>
      </xdr:nvSpPr>
      <xdr:spPr>
        <a:xfrm>
          <a:off x="49022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53146</xdr:rowOff>
    </xdr:from>
    <xdr:ext cx="762000" cy="259045"/>
    <xdr:sp macro="" textlink="">
      <xdr:nvSpPr>
        <xdr:cNvPr id="151" name="財政構造の弾力性該当値テキスト"/>
        <xdr:cNvSpPr txBox="1"/>
      </xdr:nvSpPr>
      <xdr:spPr>
        <a:xfrm>
          <a:off x="5041900" y="1102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16721</xdr:rowOff>
    </xdr:from>
    <xdr:to>
      <xdr:col>19</xdr:col>
      <xdr:colOff>184150</xdr:colOff>
      <xdr:row>64</xdr:row>
      <xdr:rowOff>118321</xdr:rowOff>
    </xdr:to>
    <xdr:sp macro="" textlink="">
      <xdr:nvSpPr>
        <xdr:cNvPr id="152" name="楕円 151"/>
        <xdr:cNvSpPr/>
      </xdr:nvSpPr>
      <xdr:spPr>
        <a:xfrm>
          <a:off x="4064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103098</xdr:rowOff>
    </xdr:from>
    <xdr:ext cx="736600" cy="259045"/>
    <xdr:sp macro="" textlink="">
      <xdr:nvSpPr>
        <xdr:cNvPr id="153" name="テキスト ボックス 152"/>
        <xdr:cNvSpPr txBox="1"/>
      </xdr:nvSpPr>
      <xdr:spPr>
        <a:xfrm>
          <a:off x="3733800" y="11075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87630</xdr:rowOff>
    </xdr:from>
    <xdr:to>
      <xdr:col>15</xdr:col>
      <xdr:colOff>133350</xdr:colOff>
      <xdr:row>64</xdr:row>
      <xdr:rowOff>17780</xdr:rowOff>
    </xdr:to>
    <xdr:sp macro="" textlink="">
      <xdr:nvSpPr>
        <xdr:cNvPr id="154" name="楕円 153"/>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2557</xdr:rowOff>
    </xdr:from>
    <xdr:ext cx="762000" cy="259045"/>
    <xdr:sp macro="" textlink="">
      <xdr:nvSpPr>
        <xdr:cNvPr id="155" name="テキスト ボックス 154"/>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56938</xdr:rowOff>
    </xdr:from>
    <xdr:to>
      <xdr:col>11</xdr:col>
      <xdr:colOff>82550</xdr:colOff>
      <xdr:row>64</xdr:row>
      <xdr:rowOff>158538</xdr:rowOff>
    </xdr:to>
    <xdr:sp macro="" textlink="">
      <xdr:nvSpPr>
        <xdr:cNvPr id="156" name="楕円 155"/>
        <xdr:cNvSpPr/>
      </xdr:nvSpPr>
      <xdr:spPr>
        <a:xfrm>
          <a:off x="22860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143315</xdr:rowOff>
    </xdr:from>
    <xdr:ext cx="762000" cy="259045"/>
    <xdr:sp macro="" textlink="">
      <xdr:nvSpPr>
        <xdr:cNvPr id="157" name="テキスト ボックス 156"/>
        <xdr:cNvSpPr txBox="1"/>
      </xdr:nvSpPr>
      <xdr:spPr>
        <a:xfrm>
          <a:off x="1955800" y="1111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8679</xdr:rowOff>
    </xdr:from>
    <xdr:to>
      <xdr:col>7</xdr:col>
      <xdr:colOff>31750</xdr:colOff>
      <xdr:row>64</xdr:row>
      <xdr:rowOff>110279</xdr:rowOff>
    </xdr:to>
    <xdr:sp macro="" textlink="">
      <xdr:nvSpPr>
        <xdr:cNvPr id="158" name="楕円 157"/>
        <xdr:cNvSpPr/>
      </xdr:nvSpPr>
      <xdr:spPr>
        <a:xfrm>
          <a:off x="13970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95056</xdr:rowOff>
    </xdr:from>
    <xdr:ext cx="762000" cy="259045"/>
    <xdr:sp macro="" textlink="">
      <xdr:nvSpPr>
        <xdr:cNvPr id="159" name="テキスト ボックス 158"/>
        <xdr:cNvSpPr txBox="1"/>
      </xdr:nvSpPr>
      <xdr:spPr>
        <a:xfrm>
          <a:off x="1066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[224,025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Ｒ５年度は、前年度比</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約</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増加している。主な要因は基幹システムの標準化対応に係る改修や住民票等のコンビニ交付サービス導入による物件費の増及び給与改定による人件費の増である。システム改修等の完了後は減少に転じると見込ま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27308</xdr:rowOff>
    </xdr:from>
    <xdr:to>
      <xdr:col>23</xdr:col>
      <xdr:colOff>133350</xdr:colOff>
      <xdr:row>82</xdr:row>
      <xdr:rowOff>42084</xdr:rowOff>
    </xdr:to>
    <xdr:cxnSp macro="">
      <xdr:nvCxnSpPr>
        <xdr:cNvPr id="193" name="直線コネクタ 192"/>
        <xdr:cNvCxnSpPr/>
      </xdr:nvCxnSpPr>
      <xdr:spPr>
        <a:xfrm>
          <a:off x="4114800" y="14086208"/>
          <a:ext cx="838200" cy="1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66085</xdr:rowOff>
    </xdr:from>
    <xdr:ext cx="762000" cy="259045"/>
    <xdr:sp macro="" textlink="">
      <xdr:nvSpPr>
        <xdr:cNvPr id="194" name="人件費・物件費等の状況平均値テキスト"/>
        <xdr:cNvSpPr txBox="1"/>
      </xdr:nvSpPr>
      <xdr:spPr>
        <a:xfrm>
          <a:off x="5041900" y="14124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13554</xdr:rowOff>
    </xdr:from>
    <xdr:to>
      <xdr:col>19</xdr:col>
      <xdr:colOff>133350</xdr:colOff>
      <xdr:row>82</xdr:row>
      <xdr:rowOff>27308</xdr:rowOff>
    </xdr:to>
    <xdr:cxnSp macro="">
      <xdr:nvCxnSpPr>
        <xdr:cNvPr id="196" name="直線コネクタ 195"/>
        <xdr:cNvCxnSpPr/>
      </xdr:nvCxnSpPr>
      <xdr:spPr>
        <a:xfrm>
          <a:off x="3225800" y="14072454"/>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168597</xdr:rowOff>
    </xdr:from>
    <xdr:ext cx="736600" cy="259045"/>
    <xdr:sp macro="" textlink="">
      <xdr:nvSpPr>
        <xdr:cNvPr id="198" name="テキスト ボックス 197"/>
        <xdr:cNvSpPr txBox="1"/>
      </xdr:nvSpPr>
      <xdr:spPr>
        <a:xfrm>
          <a:off x="3733800" y="14227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2981</xdr:rowOff>
    </xdr:from>
    <xdr:to>
      <xdr:col>15</xdr:col>
      <xdr:colOff>82550</xdr:colOff>
      <xdr:row>82</xdr:row>
      <xdr:rowOff>13554</xdr:rowOff>
    </xdr:to>
    <xdr:cxnSp macro="">
      <xdr:nvCxnSpPr>
        <xdr:cNvPr id="199" name="直線コネクタ 198"/>
        <xdr:cNvCxnSpPr/>
      </xdr:nvCxnSpPr>
      <xdr:spPr>
        <a:xfrm>
          <a:off x="2336800" y="14061881"/>
          <a:ext cx="8890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145688</xdr:rowOff>
    </xdr:from>
    <xdr:ext cx="762000" cy="259045"/>
    <xdr:sp macro="" textlink="">
      <xdr:nvSpPr>
        <xdr:cNvPr id="201" name="テキスト ボックス 200"/>
        <xdr:cNvSpPr txBox="1"/>
      </xdr:nvSpPr>
      <xdr:spPr>
        <a:xfrm>
          <a:off x="2844800" y="1420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158178</xdr:rowOff>
    </xdr:from>
    <xdr:to>
      <xdr:col>11</xdr:col>
      <xdr:colOff>31750</xdr:colOff>
      <xdr:row>82</xdr:row>
      <xdr:rowOff>2981</xdr:rowOff>
    </xdr:to>
    <xdr:cxnSp macro="">
      <xdr:nvCxnSpPr>
        <xdr:cNvPr id="202" name="直線コネクタ 201"/>
        <xdr:cNvCxnSpPr/>
      </xdr:nvCxnSpPr>
      <xdr:spPr>
        <a:xfrm>
          <a:off x="1447800" y="14045628"/>
          <a:ext cx="889000" cy="1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3" name="フローチャート: 判断 202"/>
        <xdr:cNvSpPr/>
      </xdr:nvSpPr>
      <xdr:spPr>
        <a:xfrm>
          <a:off x="2286000" y="141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131585</xdr:rowOff>
    </xdr:from>
    <xdr:ext cx="762000" cy="259045"/>
    <xdr:sp macro="" textlink="">
      <xdr:nvSpPr>
        <xdr:cNvPr id="204" name="テキスト ボックス 203"/>
        <xdr:cNvSpPr txBox="1"/>
      </xdr:nvSpPr>
      <xdr:spPr>
        <a:xfrm>
          <a:off x="1955800" y="1419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22237</xdr:rowOff>
    </xdr:from>
    <xdr:to>
      <xdr:col>7</xdr:col>
      <xdr:colOff>31750</xdr:colOff>
      <xdr:row>82</xdr:row>
      <xdr:rowOff>123837</xdr:rowOff>
    </xdr:to>
    <xdr:sp macro="" textlink="">
      <xdr:nvSpPr>
        <xdr:cNvPr id="205" name="フローチャート: 判断 204"/>
        <xdr:cNvSpPr/>
      </xdr:nvSpPr>
      <xdr:spPr>
        <a:xfrm>
          <a:off x="1397000" y="1408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108614</xdr:rowOff>
    </xdr:from>
    <xdr:ext cx="762000" cy="259045"/>
    <xdr:sp macro="" textlink="">
      <xdr:nvSpPr>
        <xdr:cNvPr id="206" name="テキスト ボックス 205"/>
        <xdr:cNvSpPr txBox="1"/>
      </xdr:nvSpPr>
      <xdr:spPr>
        <a:xfrm>
          <a:off x="1066800" y="1416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162734</xdr:rowOff>
    </xdr:from>
    <xdr:to>
      <xdr:col>23</xdr:col>
      <xdr:colOff>184150</xdr:colOff>
      <xdr:row>82</xdr:row>
      <xdr:rowOff>92884</xdr:rowOff>
    </xdr:to>
    <xdr:sp macro="" textlink="">
      <xdr:nvSpPr>
        <xdr:cNvPr id="212" name="楕円 211"/>
        <xdr:cNvSpPr/>
      </xdr:nvSpPr>
      <xdr:spPr>
        <a:xfrm>
          <a:off x="4902200" y="1405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84011</xdr:rowOff>
    </xdr:from>
    <xdr:ext cx="762000" cy="259045"/>
    <xdr:sp macro="" textlink="">
      <xdr:nvSpPr>
        <xdr:cNvPr id="213" name="人件費・物件費等の状況該当値テキスト"/>
        <xdr:cNvSpPr txBox="1"/>
      </xdr:nvSpPr>
      <xdr:spPr>
        <a:xfrm>
          <a:off x="5041900" y="13971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147958</xdr:rowOff>
    </xdr:from>
    <xdr:to>
      <xdr:col>19</xdr:col>
      <xdr:colOff>184150</xdr:colOff>
      <xdr:row>82</xdr:row>
      <xdr:rowOff>78108</xdr:rowOff>
    </xdr:to>
    <xdr:sp macro="" textlink="">
      <xdr:nvSpPr>
        <xdr:cNvPr id="214" name="楕円 213"/>
        <xdr:cNvSpPr/>
      </xdr:nvSpPr>
      <xdr:spPr>
        <a:xfrm>
          <a:off x="4064000" y="1403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88285</xdr:rowOff>
    </xdr:from>
    <xdr:ext cx="736600" cy="259045"/>
    <xdr:sp macro="" textlink="">
      <xdr:nvSpPr>
        <xdr:cNvPr id="215" name="テキスト ボックス 214"/>
        <xdr:cNvSpPr txBox="1"/>
      </xdr:nvSpPr>
      <xdr:spPr>
        <a:xfrm>
          <a:off x="3733800" y="1380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134204</xdr:rowOff>
    </xdr:from>
    <xdr:to>
      <xdr:col>15</xdr:col>
      <xdr:colOff>133350</xdr:colOff>
      <xdr:row>82</xdr:row>
      <xdr:rowOff>64354</xdr:rowOff>
    </xdr:to>
    <xdr:sp macro="" textlink="">
      <xdr:nvSpPr>
        <xdr:cNvPr id="216" name="楕円 215"/>
        <xdr:cNvSpPr/>
      </xdr:nvSpPr>
      <xdr:spPr>
        <a:xfrm>
          <a:off x="3175000" y="1402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74531</xdr:rowOff>
    </xdr:from>
    <xdr:ext cx="762000" cy="259045"/>
    <xdr:sp macro="" textlink="">
      <xdr:nvSpPr>
        <xdr:cNvPr id="217" name="テキスト ボックス 216"/>
        <xdr:cNvSpPr txBox="1"/>
      </xdr:nvSpPr>
      <xdr:spPr>
        <a:xfrm>
          <a:off x="2844800" y="1379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123631</xdr:rowOff>
    </xdr:from>
    <xdr:to>
      <xdr:col>11</xdr:col>
      <xdr:colOff>82550</xdr:colOff>
      <xdr:row>82</xdr:row>
      <xdr:rowOff>53781</xdr:rowOff>
    </xdr:to>
    <xdr:sp macro="" textlink="">
      <xdr:nvSpPr>
        <xdr:cNvPr id="218" name="楕円 217"/>
        <xdr:cNvSpPr/>
      </xdr:nvSpPr>
      <xdr:spPr>
        <a:xfrm>
          <a:off x="2286000" y="1401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63958</xdr:rowOff>
    </xdr:from>
    <xdr:ext cx="762000" cy="259045"/>
    <xdr:sp macro="" textlink="">
      <xdr:nvSpPr>
        <xdr:cNvPr id="219" name="テキスト ボックス 218"/>
        <xdr:cNvSpPr txBox="1"/>
      </xdr:nvSpPr>
      <xdr:spPr>
        <a:xfrm>
          <a:off x="1955800" y="13779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107378</xdr:rowOff>
    </xdr:from>
    <xdr:to>
      <xdr:col>7</xdr:col>
      <xdr:colOff>31750</xdr:colOff>
      <xdr:row>82</xdr:row>
      <xdr:rowOff>37528</xdr:rowOff>
    </xdr:to>
    <xdr:sp macro="" textlink="">
      <xdr:nvSpPr>
        <xdr:cNvPr id="220" name="楕円 219"/>
        <xdr:cNvSpPr/>
      </xdr:nvSpPr>
      <xdr:spPr>
        <a:xfrm>
          <a:off x="1397000" y="1399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47705</xdr:rowOff>
    </xdr:from>
    <xdr:ext cx="762000" cy="259045"/>
    <xdr:sp macro="" textlink="">
      <xdr:nvSpPr>
        <xdr:cNvPr id="221" name="テキスト ボックス 220"/>
        <xdr:cNvSpPr txBox="1"/>
      </xdr:nvSpPr>
      <xdr:spPr>
        <a:xfrm>
          <a:off x="1066800" y="1376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給与体制に関しては国に準拠している。新規採用を抑制した年代が管理職に該当する年代であるため、高卒・大卒職員が国・類似団体よりも若く昇格し、指数を押し上げる要因となっている（類似団体平均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ポイント高い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）。今後も給与の適正化に努める。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159959</xdr:rowOff>
    </xdr:from>
    <xdr:to>
      <xdr:col>81</xdr:col>
      <xdr:colOff>44450</xdr:colOff>
      <xdr:row>88</xdr:row>
      <xdr:rowOff>80434</xdr:rowOff>
    </xdr:to>
    <xdr:cxnSp macro="">
      <xdr:nvCxnSpPr>
        <xdr:cNvPr id="257" name="直線コネクタ 256"/>
        <xdr:cNvCxnSpPr/>
      </xdr:nvCxnSpPr>
      <xdr:spPr>
        <a:xfrm flipV="1">
          <a:off x="16179800" y="15076109"/>
          <a:ext cx="8382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34471</xdr:rowOff>
    </xdr:from>
    <xdr:to>
      <xdr:col>77</xdr:col>
      <xdr:colOff>44450</xdr:colOff>
      <xdr:row>88</xdr:row>
      <xdr:rowOff>80434</xdr:rowOff>
    </xdr:to>
    <xdr:cxnSp macro="">
      <xdr:nvCxnSpPr>
        <xdr:cNvPr id="260" name="直線コネクタ 259"/>
        <xdr:cNvCxnSpPr/>
      </xdr:nvCxnSpPr>
      <xdr:spPr>
        <a:xfrm>
          <a:off x="15290800" y="15122071"/>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2" name="テキスト ボックス 261"/>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34471</xdr:rowOff>
    </xdr:from>
    <xdr:to>
      <xdr:col>72</xdr:col>
      <xdr:colOff>203200</xdr:colOff>
      <xdr:row>88</xdr:row>
      <xdr:rowOff>34471</xdr:rowOff>
    </xdr:to>
    <xdr:cxnSp macro="">
      <xdr:nvCxnSpPr>
        <xdr:cNvPr id="263" name="直線コネクタ 262"/>
        <xdr:cNvCxnSpPr/>
      </xdr:nvCxnSpPr>
      <xdr:spPr>
        <a:xfrm>
          <a:off x="14401800" y="151220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36182</xdr:rowOff>
    </xdr:from>
    <xdr:ext cx="762000" cy="259045"/>
    <xdr:sp macro="" textlink="">
      <xdr:nvSpPr>
        <xdr:cNvPr id="265" name="テキスト ボックス 264"/>
        <xdr:cNvSpPr txBox="1"/>
      </xdr:nvSpPr>
      <xdr:spPr>
        <a:xfrm>
          <a:off x="14909800" y="144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34471</xdr:rowOff>
    </xdr:from>
    <xdr:to>
      <xdr:col>68</xdr:col>
      <xdr:colOff>152400</xdr:colOff>
      <xdr:row>88</xdr:row>
      <xdr:rowOff>34471</xdr:rowOff>
    </xdr:to>
    <xdr:cxnSp macro="">
      <xdr:nvCxnSpPr>
        <xdr:cNvPr id="266" name="直線コネクタ 265"/>
        <xdr:cNvCxnSpPr/>
      </xdr:nvCxnSpPr>
      <xdr:spPr>
        <a:xfrm>
          <a:off x="13512800" y="151220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7" name="フローチャート: 判断 266"/>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8" name="テキスト ボックス 267"/>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69" name="フローチャート: 判断 268"/>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0" name="テキスト ボックス 269"/>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109159</xdr:rowOff>
    </xdr:from>
    <xdr:to>
      <xdr:col>81</xdr:col>
      <xdr:colOff>95250</xdr:colOff>
      <xdr:row>88</xdr:row>
      <xdr:rowOff>39309</xdr:rowOff>
    </xdr:to>
    <xdr:sp macro="" textlink="">
      <xdr:nvSpPr>
        <xdr:cNvPr id="276" name="楕円 275"/>
        <xdr:cNvSpPr/>
      </xdr:nvSpPr>
      <xdr:spPr>
        <a:xfrm>
          <a:off x="169672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81236</xdr:rowOff>
    </xdr:from>
    <xdr:ext cx="762000" cy="259045"/>
    <xdr:sp macro="" textlink="">
      <xdr:nvSpPr>
        <xdr:cNvPr id="277" name="給与水準   （国との比較）該当値テキスト"/>
        <xdr:cNvSpPr txBox="1"/>
      </xdr:nvSpPr>
      <xdr:spPr>
        <a:xfrm>
          <a:off x="17106900" y="1499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29634</xdr:rowOff>
    </xdr:from>
    <xdr:to>
      <xdr:col>77</xdr:col>
      <xdr:colOff>95250</xdr:colOff>
      <xdr:row>88</xdr:row>
      <xdr:rowOff>131234</xdr:rowOff>
    </xdr:to>
    <xdr:sp macro="" textlink="">
      <xdr:nvSpPr>
        <xdr:cNvPr id="278" name="楕円 277"/>
        <xdr:cNvSpPr/>
      </xdr:nvSpPr>
      <xdr:spPr>
        <a:xfrm>
          <a:off x="16129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116011</xdr:rowOff>
    </xdr:from>
    <xdr:ext cx="736600" cy="259045"/>
    <xdr:sp macro="" textlink="">
      <xdr:nvSpPr>
        <xdr:cNvPr id="279" name="テキスト ボックス 278"/>
        <xdr:cNvSpPr txBox="1"/>
      </xdr:nvSpPr>
      <xdr:spPr>
        <a:xfrm>
          <a:off x="15798800" y="15203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80" name="楕円 279"/>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81" name="テキスト ボックス 280"/>
        <xdr:cNvSpPr txBox="1"/>
      </xdr:nvSpPr>
      <xdr:spPr>
        <a:xfrm>
          <a:off x="14909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155121</xdr:rowOff>
    </xdr:from>
    <xdr:to>
      <xdr:col>68</xdr:col>
      <xdr:colOff>203200</xdr:colOff>
      <xdr:row>88</xdr:row>
      <xdr:rowOff>85271</xdr:rowOff>
    </xdr:to>
    <xdr:sp macro="" textlink="">
      <xdr:nvSpPr>
        <xdr:cNvPr id="282" name="楕円 281"/>
        <xdr:cNvSpPr/>
      </xdr:nvSpPr>
      <xdr:spPr>
        <a:xfrm>
          <a:off x="14351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70048</xdr:rowOff>
    </xdr:from>
    <xdr:ext cx="762000" cy="259045"/>
    <xdr:sp macro="" textlink="">
      <xdr:nvSpPr>
        <xdr:cNvPr id="283" name="テキスト ボックス 282"/>
        <xdr:cNvSpPr txBox="1"/>
      </xdr:nvSpPr>
      <xdr:spPr>
        <a:xfrm>
          <a:off x="14020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155121</xdr:rowOff>
    </xdr:from>
    <xdr:to>
      <xdr:col>64</xdr:col>
      <xdr:colOff>152400</xdr:colOff>
      <xdr:row>88</xdr:row>
      <xdr:rowOff>85271</xdr:rowOff>
    </xdr:to>
    <xdr:sp macro="" textlink="">
      <xdr:nvSpPr>
        <xdr:cNvPr id="284" name="楕円 283"/>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70048</xdr:rowOff>
    </xdr:from>
    <xdr:ext cx="762000" cy="259045"/>
    <xdr:sp macro="" textlink="">
      <xdr:nvSpPr>
        <xdr:cNvPr id="285" name="テキスト ボックス 284"/>
        <xdr:cNvSpPr txBox="1"/>
      </xdr:nvSpPr>
      <xdr:spPr>
        <a:xfrm>
          <a:off x="13131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集中改革プランに基づく新規職員の抑制により職員削減を行ってきたため、類似団体より下回っている。近年、再任用職員のフルタイム希望者が多いこと、病気休暇者・育児休業職員の増加により、職員数が増加しつつある。今後も適正な人事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14690</xdr:rowOff>
    </xdr:from>
    <xdr:to>
      <xdr:col>81</xdr:col>
      <xdr:colOff>44450</xdr:colOff>
      <xdr:row>62</xdr:row>
      <xdr:rowOff>15494</xdr:rowOff>
    </xdr:to>
    <xdr:cxnSp macro="">
      <xdr:nvCxnSpPr>
        <xdr:cNvPr id="320" name="直線コネクタ 319"/>
        <xdr:cNvCxnSpPr/>
      </xdr:nvCxnSpPr>
      <xdr:spPr>
        <a:xfrm>
          <a:off x="16179800" y="10644590"/>
          <a:ext cx="8382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20421</xdr:rowOff>
    </xdr:from>
    <xdr:ext cx="762000" cy="259045"/>
    <xdr:sp macro="" textlink="">
      <xdr:nvSpPr>
        <xdr:cNvPr id="321" name="定員管理の状況平均値テキスト"/>
        <xdr:cNvSpPr txBox="1"/>
      </xdr:nvSpPr>
      <xdr:spPr>
        <a:xfrm>
          <a:off x="17106900" y="106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14690</xdr:rowOff>
    </xdr:from>
    <xdr:to>
      <xdr:col>77</xdr:col>
      <xdr:colOff>44450</xdr:colOff>
      <xdr:row>62</xdr:row>
      <xdr:rowOff>28363</xdr:rowOff>
    </xdr:to>
    <xdr:cxnSp macro="">
      <xdr:nvCxnSpPr>
        <xdr:cNvPr id="323" name="直線コネクタ 322"/>
        <xdr:cNvCxnSpPr/>
      </xdr:nvCxnSpPr>
      <xdr:spPr>
        <a:xfrm flipV="1">
          <a:off x="15290800" y="10644590"/>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108179</xdr:rowOff>
    </xdr:from>
    <xdr:ext cx="736600" cy="259045"/>
    <xdr:sp macro="" textlink="">
      <xdr:nvSpPr>
        <xdr:cNvPr id="325" name="テキスト ボックス 324"/>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9059</xdr:rowOff>
    </xdr:from>
    <xdr:to>
      <xdr:col>72</xdr:col>
      <xdr:colOff>203200</xdr:colOff>
      <xdr:row>62</xdr:row>
      <xdr:rowOff>28363</xdr:rowOff>
    </xdr:to>
    <xdr:cxnSp macro="">
      <xdr:nvCxnSpPr>
        <xdr:cNvPr id="326" name="直線コネクタ 325"/>
        <xdr:cNvCxnSpPr/>
      </xdr:nvCxnSpPr>
      <xdr:spPr>
        <a:xfrm>
          <a:off x="14401800" y="1063895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104961</xdr:rowOff>
    </xdr:from>
    <xdr:ext cx="762000" cy="259045"/>
    <xdr:sp macro="" textlink="">
      <xdr:nvSpPr>
        <xdr:cNvPr id="328" name="テキスト ボックス 327"/>
        <xdr:cNvSpPr txBox="1"/>
      </xdr:nvSpPr>
      <xdr:spPr>
        <a:xfrm>
          <a:off x="14909800" y="1073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155575</xdr:rowOff>
    </xdr:from>
    <xdr:to>
      <xdr:col>68</xdr:col>
      <xdr:colOff>152400</xdr:colOff>
      <xdr:row>62</xdr:row>
      <xdr:rowOff>9059</xdr:rowOff>
    </xdr:to>
    <xdr:cxnSp macro="">
      <xdr:nvCxnSpPr>
        <xdr:cNvPr id="329" name="直線コネクタ 328"/>
        <xdr:cNvCxnSpPr/>
      </xdr:nvCxnSpPr>
      <xdr:spPr>
        <a:xfrm>
          <a:off x="13512800" y="10614025"/>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0" name="フローチャート: 判断 329"/>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1" name="テキスト ボックス 330"/>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16976</xdr:rowOff>
    </xdr:from>
    <xdr:to>
      <xdr:col>64</xdr:col>
      <xdr:colOff>152400</xdr:colOff>
      <xdr:row>62</xdr:row>
      <xdr:rowOff>118576</xdr:rowOff>
    </xdr:to>
    <xdr:sp macro="" textlink="">
      <xdr:nvSpPr>
        <xdr:cNvPr id="332" name="フローチャート: 判断 331"/>
        <xdr:cNvSpPr/>
      </xdr:nvSpPr>
      <xdr:spPr>
        <a:xfrm>
          <a:off x="13462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103353</xdr:rowOff>
    </xdr:from>
    <xdr:ext cx="762000" cy="259045"/>
    <xdr:sp macro="" textlink="">
      <xdr:nvSpPr>
        <xdr:cNvPr id="333" name="テキスト ボックス 332"/>
        <xdr:cNvSpPr txBox="1"/>
      </xdr:nvSpPr>
      <xdr:spPr>
        <a:xfrm>
          <a:off x="13131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136144</xdr:rowOff>
    </xdr:from>
    <xdr:to>
      <xdr:col>81</xdr:col>
      <xdr:colOff>95250</xdr:colOff>
      <xdr:row>62</xdr:row>
      <xdr:rowOff>66294</xdr:rowOff>
    </xdr:to>
    <xdr:sp macro="" textlink="">
      <xdr:nvSpPr>
        <xdr:cNvPr id="339" name="楕円 338"/>
        <xdr:cNvSpPr/>
      </xdr:nvSpPr>
      <xdr:spPr>
        <a:xfrm>
          <a:off x="169672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152671</xdr:rowOff>
    </xdr:from>
    <xdr:ext cx="762000" cy="259045"/>
    <xdr:sp macro="" textlink="">
      <xdr:nvSpPr>
        <xdr:cNvPr id="340" name="定員管理の状況該当値テキスト"/>
        <xdr:cNvSpPr txBox="1"/>
      </xdr:nvSpPr>
      <xdr:spPr>
        <a:xfrm>
          <a:off x="17106900" y="1043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135340</xdr:rowOff>
    </xdr:from>
    <xdr:to>
      <xdr:col>77</xdr:col>
      <xdr:colOff>95250</xdr:colOff>
      <xdr:row>62</xdr:row>
      <xdr:rowOff>65490</xdr:rowOff>
    </xdr:to>
    <xdr:sp macro="" textlink="">
      <xdr:nvSpPr>
        <xdr:cNvPr id="341" name="楕円 340"/>
        <xdr:cNvSpPr/>
      </xdr:nvSpPr>
      <xdr:spPr>
        <a:xfrm>
          <a:off x="16129000" y="105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75667</xdr:rowOff>
    </xdr:from>
    <xdr:ext cx="736600" cy="259045"/>
    <xdr:sp macro="" textlink="">
      <xdr:nvSpPr>
        <xdr:cNvPr id="342" name="テキスト ボックス 341"/>
        <xdr:cNvSpPr txBox="1"/>
      </xdr:nvSpPr>
      <xdr:spPr>
        <a:xfrm>
          <a:off x="15798800" y="10362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149013</xdr:rowOff>
    </xdr:from>
    <xdr:to>
      <xdr:col>73</xdr:col>
      <xdr:colOff>44450</xdr:colOff>
      <xdr:row>62</xdr:row>
      <xdr:rowOff>79163</xdr:rowOff>
    </xdr:to>
    <xdr:sp macro="" textlink="">
      <xdr:nvSpPr>
        <xdr:cNvPr id="343" name="楕円 342"/>
        <xdr:cNvSpPr/>
      </xdr:nvSpPr>
      <xdr:spPr>
        <a:xfrm>
          <a:off x="15240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89340</xdr:rowOff>
    </xdr:from>
    <xdr:ext cx="762000" cy="259045"/>
    <xdr:sp macro="" textlink="">
      <xdr:nvSpPr>
        <xdr:cNvPr id="344" name="テキスト ボックス 343"/>
        <xdr:cNvSpPr txBox="1"/>
      </xdr:nvSpPr>
      <xdr:spPr>
        <a:xfrm>
          <a:off x="14909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129709</xdr:rowOff>
    </xdr:from>
    <xdr:to>
      <xdr:col>68</xdr:col>
      <xdr:colOff>203200</xdr:colOff>
      <xdr:row>62</xdr:row>
      <xdr:rowOff>59859</xdr:rowOff>
    </xdr:to>
    <xdr:sp macro="" textlink="">
      <xdr:nvSpPr>
        <xdr:cNvPr id="345" name="楕円 344"/>
        <xdr:cNvSpPr/>
      </xdr:nvSpPr>
      <xdr:spPr>
        <a:xfrm>
          <a:off x="14351000" y="1058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70036</xdr:rowOff>
    </xdr:from>
    <xdr:ext cx="762000" cy="259045"/>
    <xdr:sp macro="" textlink="">
      <xdr:nvSpPr>
        <xdr:cNvPr id="346" name="テキスト ボックス 345"/>
        <xdr:cNvSpPr txBox="1"/>
      </xdr:nvSpPr>
      <xdr:spPr>
        <a:xfrm>
          <a:off x="14020800" y="1035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47" name="楕円 346"/>
        <xdr:cNvSpPr/>
      </xdr:nvSpPr>
      <xdr:spPr>
        <a:xfrm>
          <a:off x="13462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45102</xdr:rowOff>
    </xdr:from>
    <xdr:ext cx="762000" cy="259045"/>
    <xdr:sp macro="" textlink="">
      <xdr:nvSpPr>
        <xdr:cNvPr id="348" name="テキスト ボックス 347"/>
        <xdr:cNvSpPr txBox="1"/>
      </xdr:nvSpPr>
      <xdr:spPr>
        <a:xfrm>
          <a:off x="13131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おいて、失業対策事業債、地域改善事業など多額の地方債を発行してきたため、公債負担が大きい。近年、新規発行を抑制し、実質公債費比率の低下に努めてきたため横ばいであるが、今後は大型事業の償還開始や、過疎対策事業債の発行により公債費負担の増が見込まれるため、事業の必要性や緊急性を勘案し、新規発行の抑制や計画的な繰上償還の実施により公債費比率を抑え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86106</xdr:rowOff>
    </xdr:from>
    <xdr:to>
      <xdr:col>81</xdr:col>
      <xdr:colOff>44450</xdr:colOff>
      <xdr:row>39</xdr:row>
      <xdr:rowOff>134366</xdr:rowOff>
    </xdr:to>
    <xdr:cxnSp macro="">
      <xdr:nvCxnSpPr>
        <xdr:cNvPr id="380" name="直線コネクタ 379"/>
        <xdr:cNvCxnSpPr/>
      </xdr:nvCxnSpPr>
      <xdr:spPr>
        <a:xfrm>
          <a:off x="16179800" y="677265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1" name="公債費負担の状況平均値テキスト"/>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47498</xdr:rowOff>
    </xdr:from>
    <xdr:to>
      <xdr:col>77</xdr:col>
      <xdr:colOff>44450</xdr:colOff>
      <xdr:row>39</xdr:row>
      <xdr:rowOff>86106</xdr:rowOff>
    </xdr:to>
    <xdr:cxnSp macro="">
      <xdr:nvCxnSpPr>
        <xdr:cNvPr id="383" name="直線コネクタ 382"/>
        <xdr:cNvCxnSpPr/>
      </xdr:nvCxnSpPr>
      <xdr:spPr>
        <a:xfrm>
          <a:off x="15290800" y="673404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49039</xdr:rowOff>
    </xdr:from>
    <xdr:ext cx="736600" cy="259045"/>
    <xdr:sp macro="" textlink="">
      <xdr:nvSpPr>
        <xdr:cNvPr id="385" name="テキスト ボックス 384"/>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28194</xdr:rowOff>
    </xdr:from>
    <xdr:to>
      <xdr:col>72</xdr:col>
      <xdr:colOff>203200</xdr:colOff>
      <xdr:row>39</xdr:row>
      <xdr:rowOff>47498</xdr:rowOff>
    </xdr:to>
    <xdr:cxnSp macro="">
      <xdr:nvCxnSpPr>
        <xdr:cNvPr id="386" name="直線コネクタ 385"/>
        <xdr:cNvCxnSpPr/>
      </xdr:nvCxnSpPr>
      <xdr:spPr>
        <a:xfrm>
          <a:off x="14401800" y="671474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388" name="テキスト ボックス 387"/>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28194</xdr:rowOff>
    </xdr:from>
    <xdr:to>
      <xdr:col>68</xdr:col>
      <xdr:colOff>152400</xdr:colOff>
      <xdr:row>39</xdr:row>
      <xdr:rowOff>37846</xdr:rowOff>
    </xdr:to>
    <xdr:cxnSp macro="">
      <xdr:nvCxnSpPr>
        <xdr:cNvPr id="389" name="直線コネクタ 388"/>
        <xdr:cNvCxnSpPr/>
      </xdr:nvCxnSpPr>
      <xdr:spPr>
        <a:xfrm flipV="1">
          <a:off x="13512800" y="671474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1" name="テキスト ボックス 390"/>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393" name="テキスト ボックス 392"/>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83566</xdr:rowOff>
    </xdr:from>
    <xdr:to>
      <xdr:col>81</xdr:col>
      <xdr:colOff>95250</xdr:colOff>
      <xdr:row>40</xdr:row>
      <xdr:rowOff>13716</xdr:rowOff>
    </xdr:to>
    <xdr:sp macro="" textlink="">
      <xdr:nvSpPr>
        <xdr:cNvPr id="399" name="楕円 398"/>
        <xdr:cNvSpPr/>
      </xdr:nvSpPr>
      <xdr:spPr>
        <a:xfrm>
          <a:off x="169672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100093</xdr:rowOff>
    </xdr:from>
    <xdr:ext cx="762000" cy="259045"/>
    <xdr:sp macro="" textlink="">
      <xdr:nvSpPr>
        <xdr:cNvPr id="400" name="公債費負担の状況該当値テキスト"/>
        <xdr:cNvSpPr txBox="1"/>
      </xdr:nvSpPr>
      <xdr:spPr>
        <a:xfrm>
          <a:off x="17106900" y="661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35306</xdr:rowOff>
    </xdr:from>
    <xdr:to>
      <xdr:col>77</xdr:col>
      <xdr:colOff>95250</xdr:colOff>
      <xdr:row>39</xdr:row>
      <xdr:rowOff>136906</xdr:rowOff>
    </xdr:to>
    <xdr:sp macro="" textlink="">
      <xdr:nvSpPr>
        <xdr:cNvPr id="401" name="楕円 400"/>
        <xdr:cNvSpPr/>
      </xdr:nvSpPr>
      <xdr:spPr>
        <a:xfrm>
          <a:off x="16129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147083</xdr:rowOff>
    </xdr:from>
    <xdr:ext cx="736600" cy="259045"/>
    <xdr:sp macro="" textlink="">
      <xdr:nvSpPr>
        <xdr:cNvPr id="402" name="テキスト ボックス 401"/>
        <xdr:cNvSpPr txBox="1"/>
      </xdr:nvSpPr>
      <xdr:spPr>
        <a:xfrm>
          <a:off x="15798800" y="649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168148</xdr:rowOff>
    </xdr:from>
    <xdr:to>
      <xdr:col>73</xdr:col>
      <xdr:colOff>44450</xdr:colOff>
      <xdr:row>39</xdr:row>
      <xdr:rowOff>98298</xdr:rowOff>
    </xdr:to>
    <xdr:sp macro="" textlink="">
      <xdr:nvSpPr>
        <xdr:cNvPr id="403" name="楕円 402"/>
        <xdr:cNvSpPr/>
      </xdr:nvSpPr>
      <xdr:spPr>
        <a:xfrm>
          <a:off x="15240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108475</xdr:rowOff>
    </xdr:from>
    <xdr:ext cx="762000" cy="259045"/>
    <xdr:sp macro="" textlink="">
      <xdr:nvSpPr>
        <xdr:cNvPr id="404" name="テキスト ボックス 403"/>
        <xdr:cNvSpPr txBox="1"/>
      </xdr:nvSpPr>
      <xdr:spPr>
        <a:xfrm>
          <a:off x="14909800" y="645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148844</xdr:rowOff>
    </xdr:from>
    <xdr:to>
      <xdr:col>68</xdr:col>
      <xdr:colOff>203200</xdr:colOff>
      <xdr:row>39</xdr:row>
      <xdr:rowOff>78994</xdr:rowOff>
    </xdr:to>
    <xdr:sp macro="" textlink="">
      <xdr:nvSpPr>
        <xdr:cNvPr id="405" name="楕円 404"/>
        <xdr:cNvSpPr/>
      </xdr:nvSpPr>
      <xdr:spPr>
        <a:xfrm>
          <a:off x="14351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89171</xdr:rowOff>
    </xdr:from>
    <xdr:ext cx="762000" cy="259045"/>
    <xdr:sp macro="" textlink="">
      <xdr:nvSpPr>
        <xdr:cNvPr id="406" name="テキスト ボックス 405"/>
        <xdr:cNvSpPr txBox="1"/>
      </xdr:nvSpPr>
      <xdr:spPr>
        <a:xfrm>
          <a:off x="14020800" y="64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158496</xdr:rowOff>
    </xdr:from>
    <xdr:to>
      <xdr:col>64</xdr:col>
      <xdr:colOff>152400</xdr:colOff>
      <xdr:row>39</xdr:row>
      <xdr:rowOff>88646</xdr:rowOff>
    </xdr:to>
    <xdr:sp macro="" textlink="">
      <xdr:nvSpPr>
        <xdr:cNvPr id="407" name="楕円 406"/>
        <xdr:cNvSpPr/>
      </xdr:nvSpPr>
      <xdr:spPr>
        <a:xfrm>
          <a:off x="13462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98823</xdr:rowOff>
    </xdr:from>
    <xdr:ext cx="762000" cy="259045"/>
    <xdr:sp macro="" textlink="">
      <xdr:nvSpPr>
        <xdr:cNvPr id="408" name="テキスト ボックス 407"/>
        <xdr:cNvSpPr txBox="1"/>
      </xdr:nvSpPr>
      <xdr:spPr>
        <a:xfrm>
          <a:off x="13131800" y="644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充当可能財源が将来負担額を上回っているため、将来負担率は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（数値なし）である。今後も地方債残高の増が見込まれるため、引き続き後世への負担軽減に努めていく。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9" name="直線コネクタ 438"/>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0" name="将来負担の状況最小値テキスト"/>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92166</xdr:rowOff>
    </xdr:from>
    <xdr:to>
      <xdr:col>68</xdr:col>
      <xdr:colOff>203200</xdr:colOff>
      <xdr:row>14</xdr:row>
      <xdr:rowOff>22316</xdr:rowOff>
    </xdr:to>
    <xdr:sp macro="" textlink="">
      <xdr:nvSpPr>
        <xdr:cNvPr id="450" name="フローチャート: 判断 449"/>
        <xdr:cNvSpPr/>
      </xdr:nvSpPr>
      <xdr:spPr>
        <a:xfrm>
          <a:off x="14351000" y="232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32493</xdr:rowOff>
    </xdr:from>
    <xdr:ext cx="762000" cy="259045"/>
    <xdr:sp macro="" textlink="">
      <xdr:nvSpPr>
        <xdr:cNvPr id="451" name="テキスト ボックス 450"/>
        <xdr:cNvSpPr txBox="1"/>
      </xdr:nvSpPr>
      <xdr:spPr>
        <a:xfrm>
          <a:off x="14020800" y="20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85271</xdr:rowOff>
    </xdr:from>
    <xdr:to>
      <xdr:col>64</xdr:col>
      <xdr:colOff>152400</xdr:colOff>
      <xdr:row>14</xdr:row>
      <xdr:rowOff>15421</xdr:rowOff>
    </xdr:to>
    <xdr:sp macro="" textlink="">
      <xdr:nvSpPr>
        <xdr:cNvPr id="452" name="フローチャート: 判断 451"/>
        <xdr:cNvSpPr/>
      </xdr:nvSpPr>
      <xdr:spPr>
        <a:xfrm>
          <a:off x="13462000" y="23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25598</xdr:rowOff>
    </xdr:from>
    <xdr:ext cx="762000" cy="259045"/>
    <xdr:sp macro="" textlink="">
      <xdr:nvSpPr>
        <xdr:cNvPr id="453" name="テキスト ボックス 452"/>
        <xdr:cNvSpPr txBox="1"/>
      </xdr:nvSpPr>
      <xdr:spPr>
        <a:xfrm>
          <a:off x="13131800" y="208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8,448
8,364
8.04
7,018,459
6,317,595
493,108
2,920,486
6,793,671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Ｒ５年度は、前年度比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ポイントとなっており</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類似団体を上回っている。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主な要因は給与改定等による給料の増であ</a:t>
          </a:r>
          <a:r>
            <a:rPr kumimoji="1" lang="ja-JP" altLang="en-US" sz="1300">
              <a:latin typeface="ＭＳ Ｐゴシック" panose="020B0600070205080204" pitchFamily="50" charset="-128"/>
              <a:ea typeface="ＭＳ Ｐゴシック" panose="020B0600070205080204" pitchFamily="50" charset="-128"/>
            </a:rPr>
            <a:t>る。歳出全体に占める人件費の割合も類似団体を上回っているため、引き続き事務の効率化が求められる。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73660</xdr:rowOff>
    </xdr:from>
    <xdr:to>
      <xdr:col>24</xdr:col>
      <xdr:colOff>25400</xdr:colOff>
      <xdr:row>38</xdr:row>
      <xdr:rowOff>165100</xdr:rowOff>
    </xdr:to>
    <xdr:cxnSp macro="">
      <xdr:nvCxnSpPr>
        <xdr:cNvPr id="66" name="直線コネクタ 65"/>
        <xdr:cNvCxnSpPr/>
      </xdr:nvCxnSpPr>
      <xdr:spPr>
        <a:xfrm>
          <a:off x="3987800" y="65887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168910</xdr:rowOff>
    </xdr:from>
    <xdr:to>
      <xdr:col>19</xdr:col>
      <xdr:colOff>187325</xdr:colOff>
      <xdr:row>38</xdr:row>
      <xdr:rowOff>73660</xdr:rowOff>
    </xdr:to>
    <xdr:cxnSp macro="">
      <xdr:nvCxnSpPr>
        <xdr:cNvPr id="69" name="直線コネクタ 68"/>
        <xdr:cNvCxnSpPr/>
      </xdr:nvCxnSpPr>
      <xdr:spPr>
        <a:xfrm>
          <a:off x="3098800" y="6512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168910</xdr:rowOff>
    </xdr:from>
    <xdr:to>
      <xdr:col>15</xdr:col>
      <xdr:colOff>98425</xdr:colOff>
      <xdr:row>38</xdr:row>
      <xdr:rowOff>134620</xdr:rowOff>
    </xdr:to>
    <xdr:cxnSp macro="">
      <xdr:nvCxnSpPr>
        <xdr:cNvPr id="72" name="直線コネクタ 71"/>
        <xdr:cNvCxnSpPr/>
      </xdr:nvCxnSpPr>
      <xdr:spPr>
        <a:xfrm flipV="1">
          <a:off x="2209800" y="65125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165100</xdr:rowOff>
    </xdr:from>
    <xdr:to>
      <xdr:col>11</xdr:col>
      <xdr:colOff>9525</xdr:colOff>
      <xdr:row>38</xdr:row>
      <xdr:rowOff>134620</xdr:rowOff>
    </xdr:to>
    <xdr:cxnSp macro="">
      <xdr:nvCxnSpPr>
        <xdr:cNvPr id="75" name="直線コネクタ 74"/>
        <xdr:cNvCxnSpPr/>
      </xdr:nvCxnSpPr>
      <xdr:spPr>
        <a:xfrm>
          <a:off x="1320800" y="633730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96537</xdr:rowOff>
    </xdr:from>
    <xdr:ext cx="762000" cy="259045"/>
    <xdr:sp macro="" textlink="">
      <xdr:nvSpPr>
        <xdr:cNvPr id="77" name="テキスト ボックス 76"/>
        <xdr:cNvSpPr txBox="1"/>
      </xdr:nvSpPr>
      <xdr:spPr>
        <a:xfrm>
          <a:off x="1828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79" name="テキスト ボックス 78"/>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114300</xdr:rowOff>
    </xdr:from>
    <xdr:to>
      <xdr:col>24</xdr:col>
      <xdr:colOff>76200</xdr:colOff>
      <xdr:row>39</xdr:row>
      <xdr:rowOff>44450</xdr:rowOff>
    </xdr:to>
    <xdr:sp macro="" textlink="">
      <xdr:nvSpPr>
        <xdr:cNvPr id="85" name="楕円 84"/>
        <xdr:cNvSpPr/>
      </xdr:nvSpPr>
      <xdr:spPr>
        <a:xfrm>
          <a:off x="47752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86377</xdr:rowOff>
    </xdr:from>
    <xdr:ext cx="762000" cy="259045"/>
    <xdr:sp macro="" textlink="">
      <xdr:nvSpPr>
        <xdr:cNvPr id="86" name="人件費該当値テキスト"/>
        <xdr:cNvSpPr txBox="1"/>
      </xdr:nvSpPr>
      <xdr:spPr>
        <a:xfrm>
          <a:off x="49149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22860</xdr:rowOff>
    </xdr:from>
    <xdr:to>
      <xdr:col>20</xdr:col>
      <xdr:colOff>38100</xdr:colOff>
      <xdr:row>38</xdr:row>
      <xdr:rowOff>124460</xdr:rowOff>
    </xdr:to>
    <xdr:sp macro="" textlink="">
      <xdr:nvSpPr>
        <xdr:cNvPr id="87" name="楕円 86"/>
        <xdr:cNvSpPr/>
      </xdr:nvSpPr>
      <xdr:spPr>
        <a:xfrm>
          <a:off x="3937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109237</xdr:rowOff>
    </xdr:from>
    <xdr:ext cx="736600" cy="259045"/>
    <xdr:sp macro="" textlink="">
      <xdr:nvSpPr>
        <xdr:cNvPr id="88" name="テキスト ボックス 87"/>
        <xdr:cNvSpPr txBox="1"/>
      </xdr:nvSpPr>
      <xdr:spPr>
        <a:xfrm>
          <a:off x="3606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118110</xdr:rowOff>
    </xdr:from>
    <xdr:to>
      <xdr:col>15</xdr:col>
      <xdr:colOff>149225</xdr:colOff>
      <xdr:row>38</xdr:row>
      <xdr:rowOff>48260</xdr:rowOff>
    </xdr:to>
    <xdr:sp macro="" textlink="">
      <xdr:nvSpPr>
        <xdr:cNvPr id="89" name="楕円 88"/>
        <xdr:cNvSpPr/>
      </xdr:nvSpPr>
      <xdr:spPr>
        <a:xfrm>
          <a:off x="3048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33037</xdr:rowOff>
    </xdr:from>
    <xdr:ext cx="762000" cy="259045"/>
    <xdr:sp macro="" textlink="">
      <xdr:nvSpPr>
        <xdr:cNvPr id="90" name="テキスト ボックス 89"/>
        <xdr:cNvSpPr txBox="1"/>
      </xdr:nvSpPr>
      <xdr:spPr>
        <a:xfrm>
          <a:off x="2717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83820</xdr:rowOff>
    </xdr:from>
    <xdr:to>
      <xdr:col>11</xdr:col>
      <xdr:colOff>60325</xdr:colOff>
      <xdr:row>39</xdr:row>
      <xdr:rowOff>13970</xdr:rowOff>
    </xdr:to>
    <xdr:sp macro="" textlink="">
      <xdr:nvSpPr>
        <xdr:cNvPr id="91" name="楕円 90"/>
        <xdr:cNvSpPr/>
      </xdr:nvSpPr>
      <xdr:spPr>
        <a:xfrm>
          <a:off x="2159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170197</xdr:rowOff>
    </xdr:from>
    <xdr:ext cx="762000" cy="259045"/>
    <xdr:sp macro="" textlink="">
      <xdr:nvSpPr>
        <xdr:cNvPr id="92" name="テキスト ボックス 91"/>
        <xdr:cNvSpPr txBox="1"/>
      </xdr:nvSpPr>
      <xdr:spPr>
        <a:xfrm>
          <a:off x="1828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3" name="楕円 92"/>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94" name="テキスト ボックス 93"/>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Ｒ５年度は、前年度比▲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となっている。主な要因は光熱水費の減少である。公共施設の管理については直営が多く、委託料等は低く抑えられており類似団体平均よりは低い。今後は指定管理者制度を拡充するなど、コスト削減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85852</xdr:rowOff>
    </xdr:from>
    <xdr:to>
      <xdr:col>82</xdr:col>
      <xdr:colOff>107950</xdr:colOff>
      <xdr:row>16</xdr:row>
      <xdr:rowOff>113284</xdr:rowOff>
    </xdr:to>
    <xdr:cxnSp macro="">
      <xdr:nvCxnSpPr>
        <xdr:cNvPr id="124" name="直線コネクタ 123"/>
        <xdr:cNvCxnSpPr/>
      </xdr:nvCxnSpPr>
      <xdr:spPr>
        <a:xfrm flipV="1">
          <a:off x="15671800" y="282905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5" name="物件費平均値テキスト"/>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113284</xdr:rowOff>
    </xdr:to>
    <xdr:cxnSp macro="">
      <xdr:nvCxnSpPr>
        <xdr:cNvPr id="127" name="直線コネクタ 126"/>
        <xdr:cNvCxnSpPr/>
      </xdr:nvCxnSpPr>
      <xdr:spPr>
        <a:xfrm>
          <a:off x="14782800" y="28016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9" name="テキスト ボックス 128"/>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49276</xdr:rowOff>
    </xdr:from>
    <xdr:to>
      <xdr:col>73</xdr:col>
      <xdr:colOff>180975</xdr:colOff>
      <xdr:row>16</xdr:row>
      <xdr:rowOff>58420</xdr:rowOff>
    </xdr:to>
    <xdr:cxnSp macro="">
      <xdr:nvCxnSpPr>
        <xdr:cNvPr id="130" name="直線コネクタ 129"/>
        <xdr:cNvCxnSpPr/>
      </xdr:nvCxnSpPr>
      <xdr:spPr>
        <a:xfrm>
          <a:off x="13893800" y="2792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271</xdr:rowOff>
    </xdr:from>
    <xdr:ext cx="762000" cy="259045"/>
    <xdr:sp macro="" textlink="">
      <xdr:nvSpPr>
        <xdr:cNvPr id="132" name="テキスト ボックス 131"/>
        <xdr:cNvSpPr txBox="1"/>
      </xdr:nvSpPr>
      <xdr:spPr>
        <a:xfrm>
          <a:off x="14401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17272</xdr:rowOff>
    </xdr:from>
    <xdr:to>
      <xdr:col>69</xdr:col>
      <xdr:colOff>92075</xdr:colOff>
      <xdr:row>16</xdr:row>
      <xdr:rowOff>49276</xdr:rowOff>
    </xdr:to>
    <xdr:cxnSp macro="">
      <xdr:nvCxnSpPr>
        <xdr:cNvPr id="133" name="直線コネクタ 132"/>
        <xdr:cNvCxnSpPr/>
      </xdr:nvCxnSpPr>
      <xdr:spPr>
        <a:xfrm>
          <a:off x="13004800" y="27604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35" name="テキスト ボックス 134"/>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91711</xdr:rowOff>
    </xdr:from>
    <xdr:ext cx="762000" cy="259045"/>
    <xdr:sp macro="" textlink="">
      <xdr:nvSpPr>
        <xdr:cNvPr id="137" name="テキスト ボックス 136"/>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35052</xdr:rowOff>
    </xdr:from>
    <xdr:to>
      <xdr:col>82</xdr:col>
      <xdr:colOff>158750</xdr:colOff>
      <xdr:row>16</xdr:row>
      <xdr:rowOff>136652</xdr:rowOff>
    </xdr:to>
    <xdr:sp macro="" textlink="">
      <xdr:nvSpPr>
        <xdr:cNvPr id="143" name="楕円 142"/>
        <xdr:cNvSpPr/>
      </xdr:nvSpPr>
      <xdr:spPr>
        <a:xfrm>
          <a:off x="164592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51579</xdr:rowOff>
    </xdr:from>
    <xdr:ext cx="762000" cy="259045"/>
    <xdr:sp macro="" textlink="">
      <xdr:nvSpPr>
        <xdr:cNvPr id="144" name="物件費該当値テキスト"/>
        <xdr:cNvSpPr txBox="1"/>
      </xdr:nvSpPr>
      <xdr:spPr>
        <a:xfrm>
          <a:off x="16598900" y="262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62484</xdr:rowOff>
    </xdr:from>
    <xdr:to>
      <xdr:col>78</xdr:col>
      <xdr:colOff>120650</xdr:colOff>
      <xdr:row>16</xdr:row>
      <xdr:rowOff>164084</xdr:rowOff>
    </xdr:to>
    <xdr:sp macro="" textlink="">
      <xdr:nvSpPr>
        <xdr:cNvPr id="145" name="楕円 144"/>
        <xdr:cNvSpPr/>
      </xdr:nvSpPr>
      <xdr:spPr>
        <a:xfrm>
          <a:off x="15621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2811</xdr:rowOff>
    </xdr:from>
    <xdr:ext cx="736600" cy="259045"/>
    <xdr:sp macro="" textlink="">
      <xdr:nvSpPr>
        <xdr:cNvPr id="146" name="テキスト ボックス 145"/>
        <xdr:cNvSpPr txBox="1"/>
      </xdr:nvSpPr>
      <xdr:spPr>
        <a:xfrm>
          <a:off x="15290800" y="257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47" name="楕円 146"/>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48" name="テキスト ボックス 147"/>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169926</xdr:rowOff>
    </xdr:from>
    <xdr:to>
      <xdr:col>69</xdr:col>
      <xdr:colOff>142875</xdr:colOff>
      <xdr:row>16</xdr:row>
      <xdr:rowOff>100076</xdr:rowOff>
    </xdr:to>
    <xdr:sp macro="" textlink="">
      <xdr:nvSpPr>
        <xdr:cNvPr id="149" name="楕円 148"/>
        <xdr:cNvSpPr/>
      </xdr:nvSpPr>
      <xdr:spPr>
        <a:xfrm>
          <a:off x="13843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110253</xdr:rowOff>
    </xdr:from>
    <xdr:ext cx="762000" cy="259045"/>
    <xdr:sp macro="" textlink="">
      <xdr:nvSpPr>
        <xdr:cNvPr id="150" name="テキスト ボックス 149"/>
        <xdr:cNvSpPr txBox="1"/>
      </xdr:nvSpPr>
      <xdr:spPr>
        <a:xfrm>
          <a:off x="13512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137922</xdr:rowOff>
    </xdr:from>
    <xdr:to>
      <xdr:col>65</xdr:col>
      <xdr:colOff>53975</xdr:colOff>
      <xdr:row>16</xdr:row>
      <xdr:rowOff>68072</xdr:rowOff>
    </xdr:to>
    <xdr:sp macro="" textlink="">
      <xdr:nvSpPr>
        <xdr:cNvPr id="151" name="楕円 150"/>
        <xdr:cNvSpPr/>
      </xdr:nvSpPr>
      <xdr:spPr>
        <a:xfrm>
          <a:off x="12954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78249</xdr:rowOff>
    </xdr:from>
    <xdr:ext cx="762000" cy="259045"/>
    <xdr:sp macro="" textlink="">
      <xdr:nvSpPr>
        <xdr:cNvPr id="152" name="テキスト ボックス 151"/>
        <xdr:cNvSpPr txBox="1"/>
      </xdr:nvSpPr>
      <xdr:spPr>
        <a:xfrm>
          <a:off x="12623800" y="247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Ｒ５年度は前年度比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ポイントとなっている。主な要因は自立支援給付費や障害児施設給費、更生医療費等の増である。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今後も扶助費の給付適正化に取り組む。</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45357</xdr:rowOff>
    </xdr:from>
    <xdr:to>
      <xdr:col>24</xdr:col>
      <xdr:colOff>25400</xdr:colOff>
      <xdr:row>60</xdr:row>
      <xdr:rowOff>61685</xdr:rowOff>
    </xdr:to>
    <xdr:cxnSp macro="">
      <xdr:nvCxnSpPr>
        <xdr:cNvPr id="182" name="直線コネクタ 181"/>
        <xdr:cNvCxnSpPr/>
      </xdr:nvCxnSpPr>
      <xdr:spPr>
        <a:xfrm flipV="1">
          <a:off x="4826000" y="8960757"/>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33762</xdr:rowOff>
    </xdr:from>
    <xdr:ext cx="762000" cy="259045"/>
    <xdr:sp macro="" textlink="">
      <xdr:nvSpPr>
        <xdr:cNvPr id="183" name="扶助費最小値テキスト"/>
        <xdr:cNvSpPr txBox="1"/>
      </xdr:nvSpPr>
      <xdr:spPr>
        <a:xfrm>
          <a:off x="4914900" y="1032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61685</xdr:rowOff>
    </xdr:from>
    <xdr:to>
      <xdr:col>24</xdr:col>
      <xdr:colOff>114300</xdr:colOff>
      <xdr:row>60</xdr:row>
      <xdr:rowOff>61685</xdr:rowOff>
    </xdr:to>
    <xdr:cxnSp macro="">
      <xdr:nvCxnSpPr>
        <xdr:cNvPr id="184" name="直線コネクタ 183"/>
        <xdr:cNvCxnSpPr/>
      </xdr:nvCxnSpPr>
      <xdr:spPr>
        <a:xfrm>
          <a:off x="4737100" y="10348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131734</xdr:rowOff>
    </xdr:from>
    <xdr:ext cx="762000" cy="259045"/>
    <xdr:sp macro="" textlink="">
      <xdr:nvSpPr>
        <xdr:cNvPr id="185" name="扶助費最大値テキスト"/>
        <xdr:cNvSpPr txBox="1"/>
      </xdr:nvSpPr>
      <xdr:spPr>
        <a:xfrm>
          <a:off x="4914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45357</xdr:rowOff>
    </xdr:from>
    <xdr:to>
      <xdr:col>24</xdr:col>
      <xdr:colOff>114300</xdr:colOff>
      <xdr:row>52</xdr:row>
      <xdr:rowOff>45357</xdr:rowOff>
    </xdr:to>
    <xdr:cxnSp macro="">
      <xdr:nvCxnSpPr>
        <xdr:cNvPr id="186" name="直線コネクタ 185"/>
        <xdr:cNvCxnSpPr/>
      </xdr:nvCxnSpPr>
      <xdr:spPr>
        <a:xfrm>
          <a:off x="4737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102507</xdr:rowOff>
    </xdr:from>
    <xdr:to>
      <xdr:col>24</xdr:col>
      <xdr:colOff>25400</xdr:colOff>
      <xdr:row>60</xdr:row>
      <xdr:rowOff>61685</xdr:rowOff>
    </xdr:to>
    <xdr:cxnSp macro="">
      <xdr:nvCxnSpPr>
        <xdr:cNvPr id="187" name="直線コネクタ 186"/>
        <xdr:cNvCxnSpPr/>
      </xdr:nvCxnSpPr>
      <xdr:spPr>
        <a:xfrm>
          <a:off x="3987800" y="10218057"/>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125384</xdr:rowOff>
    </xdr:from>
    <xdr:ext cx="762000" cy="259045"/>
    <xdr:sp macro="" textlink="">
      <xdr:nvSpPr>
        <xdr:cNvPr id="188" name="扶助費平均値テキスト"/>
        <xdr:cNvSpPr txBox="1"/>
      </xdr:nvSpPr>
      <xdr:spPr>
        <a:xfrm>
          <a:off x="4914900" y="921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108857</xdr:rowOff>
    </xdr:from>
    <xdr:to>
      <xdr:col>24</xdr:col>
      <xdr:colOff>76200</xdr:colOff>
      <xdr:row>55</xdr:row>
      <xdr:rowOff>39007</xdr:rowOff>
    </xdr:to>
    <xdr:sp macro="" textlink="">
      <xdr:nvSpPr>
        <xdr:cNvPr id="189" name="フローチャート: 判断 188"/>
        <xdr:cNvSpPr/>
      </xdr:nvSpPr>
      <xdr:spPr>
        <a:xfrm>
          <a:off x="47752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37193</xdr:rowOff>
    </xdr:from>
    <xdr:to>
      <xdr:col>19</xdr:col>
      <xdr:colOff>187325</xdr:colOff>
      <xdr:row>59</xdr:row>
      <xdr:rowOff>102507</xdr:rowOff>
    </xdr:to>
    <xdr:cxnSp macro="">
      <xdr:nvCxnSpPr>
        <xdr:cNvPr id="190" name="直線コネクタ 189"/>
        <xdr:cNvCxnSpPr/>
      </xdr:nvCxnSpPr>
      <xdr:spPr>
        <a:xfrm>
          <a:off x="3098800" y="101527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108857</xdr:rowOff>
    </xdr:from>
    <xdr:to>
      <xdr:col>20</xdr:col>
      <xdr:colOff>38100</xdr:colOff>
      <xdr:row>55</xdr:row>
      <xdr:rowOff>39007</xdr:rowOff>
    </xdr:to>
    <xdr:sp macro="" textlink="">
      <xdr:nvSpPr>
        <xdr:cNvPr id="191" name="フローチャート: 判断 190"/>
        <xdr:cNvSpPr/>
      </xdr:nvSpPr>
      <xdr:spPr>
        <a:xfrm>
          <a:off x="3937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49184</xdr:rowOff>
    </xdr:from>
    <xdr:ext cx="736600" cy="259045"/>
    <xdr:sp macro="" textlink="">
      <xdr:nvSpPr>
        <xdr:cNvPr id="192" name="テキスト ボックス 191"/>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159657</xdr:rowOff>
    </xdr:from>
    <xdr:to>
      <xdr:col>15</xdr:col>
      <xdr:colOff>98425</xdr:colOff>
      <xdr:row>59</xdr:row>
      <xdr:rowOff>37193</xdr:rowOff>
    </xdr:to>
    <xdr:cxnSp macro="">
      <xdr:nvCxnSpPr>
        <xdr:cNvPr id="193" name="直線コネクタ 192"/>
        <xdr:cNvCxnSpPr/>
      </xdr:nvCxnSpPr>
      <xdr:spPr>
        <a:xfrm>
          <a:off x="2209800" y="101037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92528</xdr:rowOff>
    </xdr:from>
    <xdr:to>
      <xdr:col>15</xdr:col>
      <xdr:colOff>149225</xdr:colOff>
      <xdr:row>55</xdr:row>
      <xdr:rowOff>22678</xdr:rowOff>
    </xdr:to>
    <xdr:sp macro="" textlink="">
      <xdr:nvSpPr>
        <xdr:cNvPr id="194" name="フローチャート: 判断 193"/>
        <xdr:cNvSpPr/>
      </xdr:nvSpPr>
      <xdr:spPr>
        <a:xfrm>
          <a:off x="3048000" y="935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32855</xdr:rowOff>
    </xdr:from>
    <xdr:ext cx="762000" cy="259045"/>
    <xdr:sp macro="" textlink="">
      <xdr:nvSpPr>
        <xdr:cNvPr id="195" name="テキスト ボックス 194"/>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159657</xdr:rowOff>
    </xdr:from>
    <xdr:to>
      <xdr:col>11</xdr:col>
      <xdr:colOff>9525</xdr:colOff>
      <xdr:row>61</xdr:row>
      <xdr:rowOff>102507</xdr:rowOff>
    </xdr:to>
    <xdr:cxnSp macro="">
      <xdr:nvCxnSpPr>
        <xdr:cNvPr id="196" name="直線コネクタ 195"/>
        <xdr:cNvCxnSpPr/>
      </xdr:nvCxnSpPr>
      <xdr:spPr>
        <a:xfrm flipV="1">
          <a:off x="1320800" y="10103757"/>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197" name="フローチャート: 判断 196"/>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198" name="テキスト ボックス 197"/>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199" name="フローチャート: 判断 198"/>
        <xdr:cNvSpPr/>
      </xdr:nvSpPr>
      <xdr:spPr>
        <a:xfrm>
          <a:off x="1270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41020</xdr:rowOff>
    </xdr:from>
    <xdr:ext cx="762000" cy="259045"/>
    <xdr:sp macro="" textlink="">
      <xdr:nvSpPr>
        <xdr:cNvPr id="200" name="テキスト ボックス 199"/>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10885</xdr:rowOff>
    </xdr:from>
    <xdr:to>
      <xdr:col>24</xdr:col>
      <xdr:colOff>76200</xdr:colOff>
      <xdr:row>60</xdr:row>
      <xdr:rowOff>112485</xdr:rowOff>
    </xdr:to>
    <xdr:sp macro="" textlink="">
      <xdr:nvSpPr>
        <xdr:cNvPr id="206" name="楕円 205"/>
        <xdr:cNvSpPr/>
      </xdr:nvSpPr>
      <xdr:spPr>
        <a:xfrm>
          <a:off x="47752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90912</xdr:rowOff>
    </xdr:from>
    <xdr:ext cx="762000" cy="259045"/>
    <xdr:sp macro="" textlink="">
      <xdr:nvSpPr>
        <xdr:cNvPr id="207" name="扶助費該当値テキスト"/>
        <xdr:cNvSpPr txBox="1"/>
      </xdr:nvSpPr>
      <xdr:spPr>
        <a:xfrm>
          <a:off x="4914900" y="1020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51707</xdr:rowOff>
    </xdr:from>
    <xdr:to>
      <xdr:col>20</xdr:col>
      <xdr:colOff>38100</xdr:colOff>
      <xdr:row>59</xdr:row>
      <xdr:rowOff>153307</xdr:rowOff>
    </xdr:to>
    <xdr:sp macro="" textlink="">
      <xdr:nvSpPr>
        <xdr:cNvPr id="208" name="楕円 207"/>
        <xdr:cNvSpPr/>
      </xdr:nvSpPr>
      <xdr:spPr>
        <a:xfrm>
          <a:off x="3937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138084</xdr:rowOff>
    </xdr:from>
    <xdr:ext cx="736600" cy="259045"/>
    <xdr:sp macro="" textlink="">
      <xdr:nvSpPr>
        <xdr:cNvPr id="209" name="テキスト ボックス 208"/>
        <xdr:cNvSpPr txBox="1"/>
      </xdr:nvSpPr>
      <xdr:spPr>
        <a:xfrm>
          <a:off x="3606800" y="1025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157843</xdr:rowOff>
    </xdr:from>
    <xdr:to>
      <xdr:col>15</xdr:col>
      <xdr:colOff>149225</xdr:colOff>
      <xdr:row>59</xdr:row>
      <xdr:rowOff>87993</xdr:rowOff>
    </xdr:to>
    <xdr:sp macro="" textlink="">
      <xdr:nvSpPr>
        <xdr:cNvPr id="210" name="楕円 209"/>
        <xdr:cNvSpPr/>
      </xdr:nvSpPr>
      <xdr:spPr>
        <a:xfrm>
          <a:off x="3048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72770</xdr:rowOff>
    </xdr:from>
    <xdr:ext cx="762000" cy="259045"/>
    <xdr:sp macro="" textlink="">
      <xdr:nvSpPr>
        <xdr:cNvPr id="211" name="テキスト ボックス 210"/>
        <xdr:cNvSpPr txBox="1"/>
      </xdr:nvSpPr>
      <xdr:spPr>
        <a:xfrm>
          <a:off x="2717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108857</xdr:rowOff>
    </xdr:from>
    <xdr:to>
      <xdr:col>11</xdr:col>
      <xdr:colOff>60325</xdr:colOff>
      <xdr:row>59</xdr:row>
      <xdr:rowOff>39007</xdr:rowOff>
    </xdr:to>
    <xdr:sp macro="" textlink="">
      <xdr:nvSpPr>
        <xdr:cNvPr id="212" name="楕円 211"/>
        <xdr:cNvSpPr/>
      </xdr:nvSpPr>
      <xdr:spPr>
        <a:xfrm>
          <a:off x="2159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23784</xdr:rowOff>
    </xdr:from>
    <xdr:ext cx="762000" cy="259045"/>
    <xdr:sp macro="" textlink="">
      <xdr:nvSpPr>
        <xdr:cNvPr id="213" name="テキスト ボックス 212"/>
        <xdr:cNvSpPr txBox="1"/>
      </xdr:nvSpPr>
      <xdr:spPr>
        <a:xfrm>
          <a:off x="1828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51707</xdr:rowOff>
    </xdr:from>
    <xdr:to>
      <xdr:col>6</xdr:col>
      <xdr:colOff>171450</xdr:colOff>
      <xdr:row>61</xdr:row>
      <xdr:rowOff>153307</xdr:rowOff>
    </xdr:to>
    <xdr:sp macro="" textlink="">
      <xdr:nvSpPr>
        <xdr:cNvPr id="214" name="楕円 213"/>
        <xdr:cNvSpPr/>
      </xdr:nvSpPr>
      <xdr:spPr>
        <a:xfrm>
          <a:off x="12700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138084</xdr:rowOff>
    </xdr:from>
    <xdr:ext cx="762000" cy="259045"/>
    <xdr:sp macro="" textlink="">
      <xdr:nvSpPr>
        <xdr:cNvPr id="215" name="テキスト ボックス 214"/>
        <xdr:cNvSpPr txBox="1"/>
      </xdr:nvSpPr>
      <xdr:spPr>
        <a:xfrm>
          <a:off x="939800" y="105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のは、操出金が主な要因である。医療費の増大に伴い、国民健康保険、後期高齢者医療、介護保険への操出金が多くなっている。予防事業に重点を置き健康維持の促進に努め、医療費の増加抑制を図る。</a:t>
          </a: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3" name="直線コネクタ 242"/>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4"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5" name="直線コネクタ 244"/>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6" name="その他最大値テキスト"/>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7" name="直線コネクタ 246"/>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111760</xdr:rowOff>
    </xdr:from>
    <xdr:to>
      <xdr:col>82</xdr:col>
      <xdr:colOff>107950</xdr:colOff>
      <xdr:row>57</xdr:row>
      <xdr:rowOff>31750</xdr:rowOff>
    </xdr:to>
    <xdr:cxnSp macro="">
      <xdr:nvCxnSpPr>
        <xdr:cNvPr id="248" name="直線コネクタ 247"/>
        <xdr:cNvCxnSpPr/>
      </xdr:nvCxnSpPr>
      <xdr:spPr>
        <a:xfrm>
          <a:off x="15671800" y="97129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49" name="その他平均値テキスト"/>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0" name="フローチャート: 判断 249"/>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111760</xdr:rowOff>
    </xdr:from>
    <xdr:to>
      <xdr:col>78</xdr:col>
      <xdr:colOff>69850</xdr:colOff>
      <xdr:row>57</xdr:row>
      <xdr:rowOff>8890</xdr:rowOff>
    </xdr:to>
    <xdr:cxnSp macro="">
      <xdr:nvCxnSpPr>
        <xdr:cNvPr id="251" name="直線コネクタ 250"/>
        <xdr:cNvCxnSpPr/>
      </xdr:nvCxnSpPr>
      <xdr:spPr>
        <a:xfrm flipV="1">
          <a:off x="14782800" y="9712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2" name="フローチャート: 判断 251"/>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3" name="テキスト ボックス 252"/>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8890</xdr:rowOff>
    </xdr:from>
    <xdr:to>
      <xdr:col>73</xdr:col>
      <xdr:colOff>180975</xdr:colOff>
      <xdr:row>57</xdr:row>
      <xdr:rowOff>107950</xdr:rowOff>
    </xdr:to>
    <xdr:cxnSp macro="">
      <xdr:nvCxnSpPr>
        <xdr:cNvPr id="254" name="直線コネクタ 253"/>
        <xdr:cNvCxnSpPr/>
      </xdr:nvCxnSpPr>
      <xdr:spPr>
        <a:xfrm flipV="1">
          <a:off x="13893800" y="97815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5" name="フローチャート: 判断 254"/>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56" name="テキスト ボックス 255"/>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57</xdr:row>
      <xdr:rowOff>138430</xdr:rowOff>
    </xdr:to>
    <xdr:cxnSp macro="">
      <xdr:nvCxnSpPr>
        <xdr:cNvPr id="257" name="直線コネクタ 256"/>
        <xdr:cNvCxnSpPr/>
      </xdr:nvCxnSpPr>
      <xdr:spPr>
        <a:xfrm flipV="1">
          <a:off x="13004800" y="9880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8" name="フローチャート: 判断 257"/>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59" name="テキスト ボックス 258"/>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60" name="フローチャート: 判断 259"/>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61" name="テキスト ボックス 260"/>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67" name="楕円 266"/>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124477</xdr:rowOff>
    </xdr:from>
    <xdr:ext cx="762000" cy="259045"/>
    <xdr:sp macro="" textlink="">
      <xdr:nvSpPr>
        <xdr:cNvPr id="268" name="その他該当値テキスト"/>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60960</xdr:rowOff>
    </xdr:from>
    <xdr:to>
      <xdr:col>78</xdr:col>
      <xdr:colOff>120650</xdr:colOff>
      <xdr:row>56</xdr:row>
      <xdr:rowOff>162560</xdr:rowOff>
    </xdr:to>
    <xdr:sp macro="" textlink="">
      <xdr:nvSpPr>
        <xdr:cNvPr id="269" name="楕円 268"/>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147337</xdr:rowOff>
    </xdr:from>
    <xdr:ext cx="736600" cy="259045"/>
    <xdr:sp macro="" textlink="">
      <xdr:nvSpPr>
        <xdr:cNvPr id="270" name="テキスト ボックス 269"/>
        <xdr:cNvSpPr txBox="1"/>
      </xdr:nvSpPr>
      <xdr:spPr>
        <a:xfrm>
          <a:off x="15290800" y="974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129540</xdr:rowOff>
    </xdr:from>
    <xdr:to>
      <xdr:col>74</xdr:col>
      <xdr:colOff>31750</xdr:colOff>
      <xdr:row>57</xdr:row>
      <xdr:rowOff>59690</xdr:rowOff>
    </xdr:to>
    <xdr:sp macro="" textlink="">
      <xdr:nvSpPr>
        <xdr:cNvPr id="271" name="楕円 270"/>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44467</xdr:rowOff>
    </xdr:from>
    <xdr:ext cx="762000" cy="259045"/>
    <xdr:sp macro="" textlink="">
      <xdr:nvSpPr>
        <xdr:cNvPr id="272" name="テキスト ボックス 271"/>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73" name="楕円 272"/>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74" name="テキスト ボックス 273"/>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75" name="楕円 274"/>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76" name="テキスト ボックス 275"/>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類似団体平均を上回っているが、費用の約</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は一部事務組合等の負担金で、本町だけでは削減できない費用である。また、約</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は町立病院が占めている。今後は老朽化した病院の建替えも控えているため、一層の経営効率化が求められる。</a:t>
          </a: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301" name="直線コネクタ 300"/>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2" name="補助費等最小値テキスト"/>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3" name="直線コネクタ 302"/>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4"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5" name="直線コネクタ 304"/>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67564</xdr:rowOff>
    </xdr:from>
    <xdr:to>
      <xdr:col>82</xdr:col>
      <xdr:colOff>107950</xdr:colOff>
      <xdr:row>38</xdr:row>
      <xdr:rowOff>108712</xdr:rowOff>
    </xdr:to>
    <xdr:cxnSp macro="">
      <xdr:nvCxnSpPr>
        <xdr:cNvPr id="306" name="直線コネクタ 305"/>
        <xdr:cNvCxnSpPr/>
      </xdr:nvCxnSpPr>
      <xdr:spPr>
        <a:xfrm flipV="1">
          <a:off x="15671800" y="658266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7" name="補助費等平均値テキスト"/>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8" name="フローチャート: 判断 307"/>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90424</xdr:rowOff>
    </xdr:from>
    <xdr:to>
      <xdr:col>78</xdr:col>
      <xdr:colOff>69850</xdr:colOff>
      <xdr:row>38</xdr:row>
      <xdr:rowOff>108712</xdr:rowOff>
    </xdr:to>
    <xdr:cxnSp macro="">
      <xdr:nvCxnSpPr>
        <xdr:cNvPr id="309" name="直線コネクタ 308"/>
        <xdr:cNvCxnSpPr/>
      </xdr:nvCxnSpPr>
      <xdr:spPr>
        <a:xfrm>
          <a:off x="14782800" y="66055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0" name="フローチャート: 判断 309"/>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1" name="テキスト ボックス 310"/>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90424</xdr:rowOff>
    </xdr:from>
    <xdr:to>
      <xdr:col>73</xdr:col>
      <xdr:colOff>180975</xdr:colOff>
      <xdr:row>38</xdr:row>
      <xdr:rowOff>108712</xdr:rowOff>
    </xdr:to>
    <xdr:cxnSp macro="">
      <xdr:nvCxnSpPr>
        <xdr:cNvPr id="312" name="直線コネクタ 311"/>
        <xdr:cNvCxnSpPr/>
      </xdr:nvCxnSpPr>
      <xdr:spPr>
        <a:xfrm flipV="1">
          <a:off x="13893800" y="66055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3" name="フローチャート: 判断 312"/>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4" name="テキスト ボックス 313"/>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108712</xdr:rowOff>
    </xdr:from>
    <xdr:to>
      <xdr:col>69</xdr:col>
      <xdr:colOff>92075</xdr:colOff>
      <xdr:row>38</xdr:row>
      <xdr:rowOff>127000</xdr:rowOff>
    </xdr:to>
    <xdr:cxnSp macro="">
      <xdr:nvCxnSpPr>
        <xdr:cNvPr id="315" name="直線コネクタ 314"/>
        <xdr:cNvCxnSpPr/>
      </xdr:nvCxnSpPr>
      <xdr:spPr>
        <a:xfrm flipV="1">
          <a:off x="13004800" y="66238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6" name="フローチャート: 判断 315"/>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162831</xdr:rowOff>
    </xdr:from>
    <xdr:ext cx="762000" cy="259045"/>
    <xdr:sp macro="" textlink="">
      <xdr:nvSpPr>
        <xdr:cNvPr id="317" name="テキスト ボックス 316"/>
        <xdr:cNvSpPr txBox="1"/>
      </xdr:nvSpPr>
      <xdr:spPr>
        <a:xfrm>
          <a:off x="13512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8" name="フローチャート: 判断 317"/>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149115</xdr:rowOff>
    </xdr:from>
    <xdr:ext cx="762000" cy="259045"/>
    <xdr:sp macro="" textlink="">
      <xdr:nvSpPr>
        <xdr:cNvPr id="319" name="テキスト ボックス 318"/>
        <xdr:cNvSpPr txBox="1"/>
      </xdr:nvSpPr>
      <xdr:spPr>
        <a:xfrm>
          <a:off x="12623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16764</xdr:rowOff>
    </xdr:from>
    <xdr:to>
      <xdr:col>82</xdr:col>
      <xdr:colOff>158750</xdr:colOff>
      <xdr:row>38</xdr:row>
      <xdr:rowOff>118364</xdr:rowOff>
    </xdr:to>
    <xdr:sp macro="" textlink="">
      <xdr:nvSpPr>
        <xdr:cNvPr id="325" name="楕円 324"/>
        <xdr:cNvSpPr/>
      </xdr:nvSpPr>
      <xdr:spPr>
        <a:xfrm>
          <a:off x="164592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160291</xdr:rowOff>
    </xdr:from>
    <xdr:ext cx="762000" cy="259045"/>
    <xdr:sp macro="" textlink="">
      <xdr:nvSpPr>
        <xdr:cNvPr id="326" name="補助費等該当値テキスト"/>
        <xdr:cNvSpPr txBox="1"/>
      </xdr:nvSpPr>
      <xdr:spPr>
        <a:xfrm>
          <a:off x="165989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57912</xdr:rowOff>
    </xdr:from>
    <xdr:to>
      <xdr:col>78</xdr:col>
      <xdr:colOff>120650</xdr:colOff>
      <xdr:row>38</xdr:row>
      <xdr:rowOff>159512</xdr:rowOff>
    </xdr:to>
    <xdr:sp macro="" textlink="">
      <xdr:nvSpPr>
        <xdr:cNvPr id="327" name="楕円 326"/>
        <xdr:cNvSpPr/>
      </xdr:nvSpPr>
      <xdr:spPr>
        <a:xfrm>
          <a:off x="15621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144289</xdr:rowOff>
    </xdr:from>
    <xdr:ext cx="736600" cy="259045"/>
    <xdr:sp macro="" textlink="">
      <xdr:nvSpPr>
        <xdr:cNvPr id="328" name="テキスト ボックス 327"/>
        <xdr:cNvSpPr txBox="1"/>
      </xdr:nvSpPr>
      <xdr:spPr>
        <a:xfrm>
          <a:off x="15290800" y="665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39624</xdr:rowOff>
    </xdr:from>
    <xdr:to>
      <xdr:col>74</xdr:col>
      <xdr:colOff>31750</xdr:colOff>
      <xdr:row>38</xdr:row>
      <xdr:rowOff>141224</xdr:rowOff>
    </xdr:to>
    <xdr:sp macro="" textlink="">
      <xdr:nvSpPr>
        <xdr:cNvPr id="329" name="楕円 328"/>
        <xdr:cNvSpPr/>
      </xdr:nvSpPr>
      <xdr:spPr>
        <a:xfrm>
          <a:off x="14732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126001</xdr:rowOff>
    </xdr:from>
    <xdr:ext cx="762000" cy="259045"/>
    <xdr:sp macro="" textlink="">
      <xdr:nvSpPr>
        <xdr:cNvPr id="330" name="テキスト ボックス 329"/>
        <xdr:cNvSpPr txBox="1"/>
      </xdr:nvSpPr>
      <xdr:spPr>
        <a:xfrm>
          <a:off x="14401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57912</xdr:rowOff>
    </xdr:from>
    <xdr:to>
      <xdr:col>69</xdr:col>
      <xdr:colOff>142875</xdr:colOff>
      <xdr:row>38</xdr:row>
      <xdr:rowOff>159512</xdr:rowOff>
    </xdr:to>
    <xdr:sp macro="" textlink="">
      <xdr:nvSpPr>
        <xdr:cNvPr id="331" name="楕円 330"/>
        <xdr:cNvSpPr/>
      </xdr:nvSpPr>
      <xdr:spPr>
        <a:xfrm>
          <a:off x="13843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144289</xdr:rowOff>
    </xdr:from>
    <xdr:ext cx="762000" cy="259045"/>
    <xdr:sp macro="" textlink="">
      <xdr:nvSpPr>
        <xdr:cNvPr id="332" name="テキスト ボックス 331"/>
        <xdr:cNvSpPr txBox="1"/>
      </xdr:nvSpPr>
      <xdr:spPr>
        <a:xfrm>
          <a:off x="13512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76200</xdr:rowOff>
    </xdr:from>
    <xdr:to>
      <xdr:col>65</xdr:col>
      <xdr:colOff>53975</xdr:colOff>
      <xdr:row>39</xdr:row>
      <xdr:rowOff>6350</xdr:rowOff>
    </xdr:to>
    <xdr:sp macro="" textlink="">
      <xdr:nvSpPr>
        <xdr:cNvPr id="333" name="楕円 332"/>
        <xdr:cNvSpPr/>
      </xdr:nvSpPr>
      <xdr:spPr>
        <a:xfrm>
          <a:off x="12954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162577</xdr:rowOff>
    </xdr:from>
    <xdr:ext cx="762000" cy="259045"/>
    <xdr:sp macro="" textlink="">
      <xdr:nvSpPr>
        <xdr:cNvPr id="334" name="テキスト ボックス 333"/>
        <xdr:cNvSpPr txBox="1"/>
      </xdr:nvSpPr>
      <xdr:spPr>
        <a:xfrm>
          <a:off x="12623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過去において、失業対策事業債、地域改善事業など多額の地方債を発行してきたため、公債負担が大きい。近年、新規発行を抑制し、実質公債費比率の低下に努めてきたため横ばいであるが、今後は大型事業の償還開始や、過疎対策事業債の発行により公債費負担の増が見込まれるため、事業の必要性や緊急性を勘案し、新規発行の抑制や計画的な繰上償還の実施により公債費比率を抑え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61" name="直線コネクタ 360"/>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2" name="公債費最小値テキスト"/>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3" name="直線コネクタ 362"/>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4" name="公債費最大値テキスト"/>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5" name="直線コネクタ 364"/>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24130</xdr:rowOff>
    </xdr:from>
    <xdr:to>
      <xdr:col>24</xdr:col>
      <xdr:colOff>25400</xdr:colOff>
      <xdr:row>76</xdr:row>
      <xdr:rowOff>27939</xdr:rowOff>
    </xdr:to>
    <xdr:cxnSp macro="">
      <xdr:nvCxnSpPr>
        <xdr:cNvPr id="366" name="直線コネクタ 365"/>
        <xdr:cNvCxnSpPr/>
      </xdr:nvCxnSpPr>
      <xdr:spPr>
        <a:xfrm flipV="1">
          <a:off x="3987800" y="130543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67" name="公債費平均値テキスト"/>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8" name="フローチャート: 判断 367"/>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27939</xdr:rowOff>
    </xdr:to>
    <xdr:cxnSp macro="">
      <xdr:nvCxnSpPr>
        <xdr:cNvPr id="369" name="直線コネクタ 368"/>
        <xdr:cNvCxnSpPr/>
      </xdr:nvCxnSpPr>
      <xdr:spPr>
        <a:xfrm>
          <a:off x="3098800" y="130429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70" name="フローチャート: 判断 369"/>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71" name="テキスト ボックス 370"/>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31750</xdr:rowOff>
    </xdr:to>
    <xdr:cxnSp macro="">
      <xdr:nvCxnSpPr>
        <xdr:cNvPr id="372" name="直線コネクタ 371"/>
        <xdr:cNvCxnSpPr/>
      </xdr:nvCxnSpPr>
      <xdr:spPr>
        <a:xfrm flipV="1">
          <a:off x="2209800" y="13042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3" name="フローチャート: 判断 372"/>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4" name="テキスト ボックス 373"/>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31750</xdr:rowOff>
    </xdr:from>
    <xdr:to>
      <xdr:col>11</xdr:col>
      <xdr:colOff>9525</xdr:colOff>
      <xdr:row>76</xdr:row>
      <xdr:rowOff>31750</xdr:rowOff>
    </xdr:to>
    <xdr:cxnSp macro="">
      <xdr:nvCxnSpPr>
        <xdr:cNvPr id="375" name="直線コネクタ 374"/>
        <xdr:cNvCxnSpPr/>
      </xdr:nvCxnSpPr>
      <xdr:spPr>
        <a:xfrm>
          <a:off x="1320800" y="13061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6" name="フローチャート: 判断 375"/>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120666</xdr:rowOff>
    </xdr:from>
    <xdr:ext cx="762000" cy="259045"/>
    <xdr:sp macro="" textlink="">
      <xdr:nvSpPr>
        <xdr:cNvPr id="377" name="テキスト ボックス 376"/>
        <xdr:cNvSpPr txBox="1"/>
      </xdr:nvSpPr>
      <xdr:spPr>
        <a:xfrm>
          <a:off x="1828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8" name="フローチャート: 判断 377"/>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132097</xdr:rowOff>
    </xdr:from>
    <xdr:ext cx="762000" cy="259045"/>
    <xdr:sp macro="" textlink="">
      <xdr:nvSpPr>
        <xdr:cNvPr id="379" name="テキスト ボックス 378"/>
        <xdr:cNvSpPr txBox="1"/>
      </xdr:nvSpPr>
      <xdr:spPr>
        <a:xfrm>
          <a:off x="939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144780</xdr:rowOff>
    </xdr:from>
    <xdr:to>
      <xdr:col>24</xdr:col>
      <xdr:colOff>76200</xdr:colOff>
      <xdr:row>76</xdr:row>
      <xdr:rowOff>74930</xdr:rowOff>
    </xdr:to>
    <xdr:sp macro="" textlink="">
      <xdr:nvSpPr>
        <xdr:cNvPr id="385" name="楕円 384"/>
        <xdr:cNvSpPr/>
      </xdr:nvSpPr>
      <xdr:spPr>
        <a:xfrm>
          <a:off x="47752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161307</xdr:rowOff>
    </xdr:from>
    <xdr:ext cx="762000" cy="259045"/>
    <xdr:sp macro="" textlink="">
      <xdr:nvSpPr>
        <xdr:cNvPr id="386" name="公債費該当値テキスト"/>
        <xdr:cNvSpPr txBox="1"/>
      </xdr:nvSpPr>
      <xdr:spPr>
        <a:xfrm>
          <a:off x="49149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148589</xdr:rowOff>
    </xdr:from>
    <xdr:to>
      <xdr:col>20</xdr:col>
      <xdr:colOff>38100</xdr:colOff>
      <xdr:row>76</xdr:row>
      <xdr:rowOff>78739</xdr:rowOff>
    </xdr:to>
    <xdr:sp macro="" textlink="">
      <xdr:nvSpPr>
        <xdr:cNvPr id="387" name="楕円 386"/>
        <xdr:cNvSpPr/>
      </xdr:nvSpPr>
      <xdr:spPr>
        <a:xfrm>
          <a:off x="3937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88917</xdr:rowOff>
    </xdr:from>
    <xdr:ext cx="736600" cy="259045"/>
    <xdr:sp macro="" textlink="">
      <xdr:nvSpPr>
        <xdr:cNvPr id="388" name="テキスト ボックス 387"/>
        <xdr:cNvSpPr txBox="1"/>
      </xdr:nvSpPr>
      <xdr:spPr>
        <a:xfrm>
          <a:off x="3606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89" name="楕円 388"/>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90" name="テキスト ボックス 389"/>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152400</xdr:rowOff>
    </xdr:from>
    <xdr:to>
      <xdr:col>11</xdr:col>
      <xdr:colOff>60325</xdr:colOff>
      <xdr:row>76</xdr:row>
      <xdr:rowOff>82550</xdr:rowOff>
    </xdr:to>
    <xdr:sp macro="" textlink="">
      <xdr:nvSpPr>
        <xdr:cNvPr id="391" name="楕円 390"/>
        <xdr:cNvSpPr/>
      </xdr:nvSpPr>
      <xdr:spPr>
        <a:xfrm>
          <a:off x="2159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92727</xdr:rowOff>
    </xdr:from>
    <xdr:ext cx="762000" cy="259045"/>
    <xdr:sp macro="" textlink="">
      <xdr:nvSpPr>
        <xdr:cNvPr id="392" name="テキスト ボックス 391"/>
        <xdr:cNvSpPr txBox="1"/>
      </xdr:nvSpPr>
      <xdr:spPr>
        <a:xfrm>
          <a:off x="1828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152400</xdr:rowOff>
    </xdr:from>
    <xdr:to>
      <xdr:col>6</xdr:col>
      <xdr:colOff>171450</xdr:colOff>
      <xdr:row>76</xdr:row>
      <xdr:rowOff>82550</xdr:rowOff>
    </xdr:to>
    <xdr:sp macro="" textlink="">
      <xdr:nvSpPr>
        <xdr:cNvPr id="393" name="楕円 392"/>
        <xdr:cNvSpPr/>
      </xdr:nvSpPr>
      <xdr:spPr>
        <a:xfrm>
          <a:off x="1270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92727</xdr:rowOff>
    </xdr:from>
    <xdr:ext cx="762000" cy="259045"/>
    <xdr:sp macro="" textlink="">
      <xdr:nvSpPr>
        <xdr:cNvPr id="394" name="テキスト ボックス 393"/>
        <xdr:cNvSpPr txBox="1"/>
      </xdr:nvSpPr>
      <xdr:spPr>
        <a:xfrm>
          <a:off x="939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人件費と扶助費、補助費が</a:t>
          </a:r>
          <a:r>
            <a:rPr kumimoji="1" lang="ja-JP" altLang="en-US" sz="1300">
              <a:latin typeface="ＭＳ Ｐゴシック" panose="020B0600070205080204" pitchFamily="50" charset="-128"/>
              <a:ea typeface="ＭＳ Ｐゴシック" panose="020B0600070205080204" pitchFamily="50" charset="-128"/>
            </a:rPr>
            <a:t>、類似団体を超えている。削減が難しい費目ではあるが、歳入額を考慮しながら抑制に努める。併せて物件費等も経費削減に努めていく。</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2" name="直線コネクタ 421"/>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3"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4" name="直線コネクタ 423"/>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5" name="公債費以外最大値テキスト"/>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6" name="直線コネクタ 425"/>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1270</xdr:rowOff>
    </xdr:from>
    <xdr:to>
      <xdr:col>82</xdr:col>
      <xdr:colOff>107950</xdr:colOff>
      <xdr:row>80</xdr:row>
      <xdr:rowOff>66039</xdr:rowOff>
    </xdr:to>
    <xdr:cxnSp macro="">
      <xdr:nvCxnSpPr>
        <xdr:cNvPr id="427" name="直線コネクタ 426"/>
        <xdr:cNvCxnSpPr/>
      </xdr:nvCxnSpPr>
      <xdr:spPr>
        <a:xfrm>
          <a:off x="15671800" y="13717270"/>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28"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9" name="フローチャート: 判断 428"/>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92711</xdr:rowOff>
    </xdr:from>
    <xdr:to>
      <xdr:col>78</xdr:col>
      <xdr:colOff>69850</xdr:colOff>
      <xdr:row>80</xdr:row>
      <xdr:rowOff>1270</xdr:rowOff>
    </xdr:to>
    <xdr:cxnSp macro="">
      <xdr:nvCxnSpPr>
        <xdr:cNvPr id="430" name="直線コネクタ 429"/>
        <xdr:cNvCxnSpPr/>
      </xdr:nvCxnSpPr>
      <xdr:spPr>
        <a:xfrm>
          <a:off x="14782800" y="136372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31" name="フローチャート: 判断 430"/>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149877</xdr:rowOff>
    </xdr:from>
    <xdr:ext cx="736600" cy="259045"/>
    <xdr:sp macro="" textlink="">
      <xdr:nvSpPr>
        <xdr:cNvPr id="432" name="テキスト ボックス 431"/>
        <xdr:cNvSpPr txBox="1"/>
      </xdr:nvSpPr>
      <xdr:spPr>
        <a:xfrm>
          <a:off x="15290800" y="1300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92711</xdr:rowOff>
    </xdr:from>
    <xdr:to>
      <xdr:col>73</xdr:col>
      <xdr:colOff>180975</xdr:colOff>
      <xdr:row>80</xdr:row>
      <xdr:rowOff>35561</xdr:rowOff>
    </xdr:to>
    <xdr:cxnSp macro="">
      <xdr:nvCxnSpPr>
        <xdr:cNvPr id="433" name="直線コネクタ 432"/>
        <xdr:cNvCxnSpPr/>
      </xdr:nvCxnSpPr>
      <xdr:spPr>
        <a:xfrm flipV="1">
          <a:off x="13893800" y="136372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4" name="フローチャート: 判断 433"/>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43197</xdr:rowOff>
    </xdr:from>
    <xdr:ext cx="762000" cy="259045"/>
    <xdr:sp macro="" textlink="">
      <xdr:nvSpPr>
        <xdr:cNvPr id="435" name="テキスト ボックス 434"/>
        <xdr:cNvSpPr txBox="1"/>
      </xdr:nvSpPr>
      <xdr:spPr>
        <a:xfrm>
          <a:off x="14401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161289</xdr:rowOff>
    </xdr:from>
    <xdr:to>
      <xdr:col>69</xdr:col>
      <xdr:colOff>92075</xdr:colOff>
      <xdr:row>80</xdr:row>
      <xdr:rowOff>35561</xdr:rowOff>
    </xdr:to>
    <xdr:cxnSp macro="">
      <xdr:nvCxnSpPr>
        <xdr:cNvPr id="436" name="直線コネクタ 435"/>
        <xdr:cNvCxnSpPr/>
      </xdr:nvCxnSpPr>
      <xdr:spPr>
        <a:xfrm>
          <a:off x="13004800" y="137058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7" name="フローチャート: 判断 436"/>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8" name="テキスト ボックス 437"/>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39" name="フローチャート: 判断 438"/>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149877</xdr:rowOff>
    </xdr:from>
    <xdr:ext cx="762000" cy="259045"/>
    <xdr:sp macro="" textlink="">
      <xdr:nvSpPr>
        <xdr:cNvPr id="440" name="テキスト ボックス 439"/>
        <xdr:cNvSpPr txBox="1"/>
      </xdr:nvSpPr>
      <xdr:spPr>
        <a:xfrm>
          <a:off x="12623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15239</xdr:rowOff>
    </xdr:from>
    <xdr:to>
      <xdr:col>82</xdr:col>
      <xdr:colOff>158750</xdr:colOff>
      <xdr:row>80</xdr:row>
      <xdr:rowOff>116839</xdr:rowOff>
    </xdr:to>
    <xdr:sp macro="" textlink="">
      <xdr:nvSpPr>
        <xdr:cNvPr id="446" name="楕円 445"/>
        <xdr:cNvSpPr/>
      </xdr:nvSpPr>
      <xdr:spPr>
        <a:xfrm>
          <a:off x="164592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158766</xdr:rowOff>
    </xdr:from>
    <xdr:ext cx="762000" cy="259045"/>
    <xdr:sp macro="" textlink="">
      <xdr:nvSpPr>
        <xdr:cNvPr id="447" name="公債費以外該当値テキスト"/>
        <xdr:cNvSpPr txBox="1"/>
      </xdr:nvSpPr>
      <xdr:spPr>
        <a:xfrm>
          <a:off x="165989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121920</xdr:rowOff>
    </xdr:from>
    <xdr:to>
      <xdr:col>78</xdr:col>
      <xdr:colOff>120650</xdr:colOff>
      <xdr:row>80</xdr:row>
      <xdr:rowOff>52070</xdr:rowOff>
    </xdr:to>
    <xdr:sp macro="" textlink="">
      <xdr:nvSpPr>
        <xdr:cNvPr id="448" name="楕円 447"/>
        <xdr:cNvSpPr/>
      </xdr:nvSpPr>
      <xdr:spPr>
        <a:xfrm>
          <a:off x="15621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36847</xdr:rowOff>
    </xdr:from>
    <xdr:ext cx="736600" cy="259045"/>
    <xdr:sp macro="" textlink="">
      <xdr:nvSpPr>
        <xdr:cNvPr id="449" name="テキスト ボックス 448"/>
        <xdr:cNvSpPr txBox="1"/>
      </xdr:nvSpPr>
      <xdr:spPr>
        <a:xfrm>
          <a:off x="15290800" y="13752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41911</xdr:rowOff>
    </xdr:from>
    <xdr:to>
      <xdr:col>74</xdr:col>
      <xdr:colOff>31750</xdr:colOff>
      <xdr:row>79</xdr:row>
      <xdr:rowOff>143511</xdr:rowOff>
    </xdr:to>
    <xdr:sp macro="" textlink="">
      <xdr:nvSpPr>
        <xdr:cNvPr id="450" name="楕円 449"/>
        <xdr:cNvSpPr/>
      </xdr:nvSpPr>
      <xdr:spPr>
        <a:xfrm>
          <a:off x="14732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128288</xdr:rowOff>
    </xdr:from>
    <xdr:ext cx="762000" cy="259045"/>
    <xdr:sp macro="" textlink="">
      <xdr:nvSpPr>
        <xdr:cNvPr id="451" name="テキスト ボックス 450"/>
        <xdr:cNvSpPr txBox="1"/>
      </xdr:nvSpPr>
      <xdr:spPr>
        <a:xfrm>
          <a:off x="14401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156211</xdr:rowOff>
    </xdr:from>
    <xdr:to>
      <xdr:col>69</xdr:col>
      <xdr:colOff>142875</xdr:colOff>
      <xdr:row>80</xdr:row>
      <xdr:rowOff>86361</xdr:rowOff>
    </xdr:to>
    <xdr:sp macro="" textlink="">
      <xdr:nvSpPr>
        <xdr:cNvPr id="452" name="楕円 451"/>
        <xdr:cNvSpPr/>
      </xdr:nvSpPr>
      <xdr:spPr>
        <a:xfrm>
          <a:off x="13843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71138</xdr:rowOff>
    </xdr:from>
    <xdr:ext cx="762000" cy="259045"/>
    <xdr:sp macro="" textlink="">
      <xdr:nvSpPr>
        <xdr:cNvPr id="453" name="テキスト ボックス 452"/>
        <xdr:cNvSpPr txBox="1"/>
      </xdr:nvSpPr>
      <xdr:spPr>
        <a:xfrm>
          <a:off x="13512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110489</xdr:rowOff>
    </xdr:from>
    <xdr:to>
      <xdr:col>65</xdr:col>
      <xdr:colOff>53975</xdr:colOff>
      <xdr:row>80</xdr:row>
      <xdr:rowOff>40639</xdr:rowOff>
    </xdr:to>
    <xdr:sp macro="" textlink="">
      <xdr:nvSpPr>
        <xdr:cNvPr id="454" name="楕円 453"/>
        <xdr:cNvSpPr/>
      </xdr:nvSpPr>
      <xdr:spPr>
        <a:xfrm>
          <a:off x="12954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25416</xdr:rowOff>
    </xdr:from>
    <xdr:ext cx="762000" cy="259045"/>
    <xdr:sp macro="" textlink="">
      <xdr:nvSpPr>
        <xdr:cNvPr id="455" name="テキスト ボックス 454"/>
        <xdr:cNvSpPr txBox="1"/>
      </xdr:nvSpPr>
      <xdr:spPr>
        <a:xfrm>
          <a:off x="12623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福岡県糸田町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15725</xdr:rowOff>
    </xdr:from>
    <xdr:to>
      <xdr:col>29</xdr:col>
      <xdr:colOff>127000</xdr:colOff>
      <xdr:row>18</xdr:row>
      <xdr:rowOff>107028</xdr:rowOff>
    </xdr:to>
    <xdr:cxnSp macro="">
      <xdr:nvCxnSpPr>
        <xdr:cNvPr id="50" name="直線コネクタ 49"/>
        <xdr:cNvCxnSpPr/>
      </xdr:nvCxnSpPr>
      <xdr:spPr bwMode="auto">
        <a:xfrm flipV="1">
          <a:off x="5003800" y="3149450"/>
          <a:ext cx="647700" cy="91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73060</xdr:rowOff>
    </xdr:from>
    <xdr:ext cx="762000" cy="259045"/>
    <xdr:sp macro="" textlink="">
      <xdr:nvSpPr>
        <xdr:cNvPr id="51" name="人口1人当たり決算額の推移平均値テキスト130"/>
        <xdr:cNvSpPr txBox="1"/>
      </xdr:nvSpPr>
      <xdr:spPr>
        <a:xfrm>
          <a:off x="5740400" y="2863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107028</xdr:rowOff>
    </xdr:from>
    <xdr:to>
      <xdr:col>26</xdr:col>
      <xdr:colOff>50800</xdr:colOff>
      <xdr:row>18</xdr:row>
      <xdr:rowOff>137813</xdr:rowOff>
    </xdr:to>
    <xdr:cxnSp macro="">
      <xdr:nvCxnSpPr>
        <xdr:cNvPr id="53" name="直線コネクタ 52"/>
        <xdr:cNvCxnSpPr/>
      </xdr:nvCxnSpPr>
      <xdr:spPr bwMode="auto">
        <a:xfrm flipV="1">
          <a:off x="4305300" y="3240753"/>
          <a:ext cx="698500" cy="30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49552</xdr:rowOff>
    </xdr:from>
    <xdr:ext cx="736600" cy="259045"/>
    <xdr:sp macro="" textlink="">
      <xdr:nvSpPr>
        <xdr:cNvPr id="55" name="テキスト ボックス 54"/>
        <xdr:cNvSpPr txBox="1"/>
      </xdr:nvSpPr>
      <xdr:spPr>
        <a:xfrm>
          <a:off x="4622800" y="284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137813</xdr:rowOff>
    </xdr:from>
    <xdr:to>
      <xdr:col>22</xdr:col>
      <xdr:colOff>114300</xdr:colOff>
      <xdr:row>19</xdr:row>
      <xdr:rowOff>8616</xdr:rowOff>
    </xdr:to>
    <xdr:cxnSp macro="">
      <xdr:nvCxnSpPr>
        <xdr:cNvPr id="56" name="直線コネクタ 55"/>
        <xdr:cNvCxnSpPr/>
      </xdr:nvCxnSpPr>
      <xdr:spPr bwMode="auto">
        <a:xfrm flipV="1">
          <a:off x="3606800" y="3271538"/>
          <a:ext cx="698500" cy="42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67200</xdr:rowOff>
    </xdr:from>
    <xdr:ext cx="762000" cy="259045"/>
    <xdr:sp macro="" textlink="">
      <xdr:nvSpPr>
        <xdr:cNvPr id="58" name="テキスト ボックス 57"/>
        <xdr:cNvSpPr txBox="1"/>
      </xdr:nvSpPr>
      <xdr:spPr>
        <a:xfrm>
          <a:off x="3924300" y="285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8616</xdr:rowOff>
    </xdr:from>
    <xdr:to>
      <xdr:col>18</xdr:col>
      <xdr:colOff>177800</xdr:colOff>
      <xdr:row>19</xdr:row>
      <xdr:rowOff>65499</xdr:rowOff>
    </xdr:to>
    <xdr:cxnSp macro="">
      <xdr:nvCxnSpPr>
        <xdr:cNvPr id="59" name="直線コネクタ 58"/>
        <xdr:cNvCxnSpPr/>
      </xdr:nvCxnSpPr>
      <xdr:spPr bwMode="auto">
        <a:xfrm flipV="1">
          <a:off x="2908300" y="3313791"/>
          <a:ext cx="698500" cy="56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165247</xdr:rowOff>
    </xdr:from>
    <xdr:to>
      <xdr:col>19</xdr:col>
      <xdr:colOff>38100</xdr:colOff>
      <xdr:row>18</xdr:row>
      <xdr:rowOff>95397</xdr:rowOff>
    </xdr:to>
    <xdr:sp macro="" textlink="">
      <xdr:nvSpPr>
        <xdr:cNvPr id="60" name="フローチャート: 判断 59"/>
        <xdr:cNvSpPr/>
      </xdr:nvSpPr>
      <xdr:spPr bwMode="auto">
        <a:xfrm>
          <a:off x="3556000" y="3127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105574</xdr:rowOff>
    </xdr:from>
    <xdr:ext cx="762000" cy="259045"/>
    <xdr:sp macro="" textlink="">
      <xdr:nvSpPr>
        <xdr:cNvPr id="61" name="テキスト ボックス 60"/>
        <xdr:cNvSpPr txBox="1"/>
      </xdr:nvSpPr>
      <xdr:spPr>
        <a:xfrm>
          <a:off x="3225800" y="2896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159639</xdr:rowOff>
    </xdr:from>
    <xdr:to>
      <xdr:col>15</xdr:col>
      <xdr:colOff>101600</xdr:colOff>
      <xdr:row>18</xdr:row>
      <xdr:rowOff>89789</xdr:rowOff>
    </xdr:to>
    <xdr:sp macro="" textlink="">
      <xdr:nvSpPr>
        <xdr:cNvPr id="62" name="フローチャート: 判断 61"/>
        <xdr:cNvSpPr/>
      </xdr:nvSpPr>
      <xdr:spPr bwMode="auto">
        <a:xfrm>
          <a:off x="2857500" y="3121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99966</xdr:rowOff>
    </xdr:from>
    <xdr:ext cx="762000" cy="259045"/>
    <xdr:sp macro="" textlink="">
      <xdr:nvSpPr>
        <xdr:cNvPr id="63" name="テキスト ボックス 62"/>
        <xdr:cNvSpPr txBox="1"/>
      </xdr:nvSpPr>
      <xdr:spPr>
        <a:xfrm>
          <a:off x="2527300" y="28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136375</xdr:rowOff>
    </xdr:from>
    <xdr:to>
      <xdr:col>29</xdr:col>
      <xdr:colOff>177800</xdr:colOff>
      <xdr:row>18</xdr:row>
      <xdr:rowOff>66525</xdr:rowOff>
    </xdr:to>
    <xdr:sp macro="" textlink="">
      <xdr:nvSpPr>
        <xdr:cNvPr id="69" name="楕円 68"/>
        <xdr:cNvSpPr/>
      </xdr:nvSpPr>
      <xdr:spPr bwMode="auto">
        <a:xfrm>
          <a:off x="5600700" y="3098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108452</xdr:rowOff>
    </xdr:from>
    <xdr:ext cx="762000" cy="259045"/>
    <xdr:sp macro="" textlink="">
      <xdr:nvSpPr>
        <xdr:cNvPr id="70" name="人口1人当たり決算額の推移該当値テキスト130"/>
        <xdr:cNvSpPr txBox="1"/>
      </xdr:nvSpPr>
      <xdr:spPr>
        <a:xfrm>
          <a:off x="5740400" y="307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56228</xdr:rowOff>
    </xdr:from>
    <xdr:to>
      <xdr:col>26</xdr:col>
      <xdr:colOff>101600</xdr:colOff>
      <xdr:row>18</xdr:row>
      <xdr:rowOff>157828</xdr:rowOff>
    </xdr:to>
    <xdr:sp macro="" textlink="">
      <xdr:nvSpPr>
        <xdr:cNvPr id="71" name="楕円 70"/>
        <xdr:cNvSpPr/>
      </xdr:nvSpPr>
      <xdr:spPr bwMode="auto">
        <a:xfrm>
          <a:off x="4953000" y="3189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142605</xdr:rowOff>
    </xdr:from>
    <xdr:ext cx="736600" cy="259045"/>
    <xdr:sp macro="" textlink="">
      <xdr:nvSpPr>
        <xdr:cNvPr id="72" name="テキスト ボックス 71"/>
        <xdr:cNvSpPr txBox="1"/>
      </xdr:nvSpPr>
      <xdr:spPr>
        <a:xfrm>
          <a:off x="4622800" y="3276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87013</xdr:rowOff>
    </xdr:from>
    <xdr:to>
      <xdr:col>22</xdr:col>
      <xdr:colOff>165100</xdr:colOff>
      <xdr:row>19</xdr:row>
      <xdr:rowOff>17163</xdr:rowOff>
    </xdr:to>
    <xdr:sp macro="" textlink="">
      <xdr:nvSpPr>
        <xdr:cNvPr id="73" name="楕円 72"/>
        <xdr:cNvSpPr/>
      </xdr:nvSpPr>
      <xdr:spPr bwMode="auto">
        <a:xfrm>
          <a:off x="4254500" y="3220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1940</xdr:rowOff>
    </xdr:from>
    <xdr:ext cx="762000" cy="259045"/>
    <xdr:sp macro="" textlink="">
      <xdr:nvSpPr>
        <xdr:cNvPr id="74" name="テキスト ボックス 73"/>
        <xdr:cNvSpPr txBox="1"/>
      </xdr:nvSpPr>
      <xdr:spPr>
        <a:xfrm>
          <a:off x="3924300" y="330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129266</xdr:rowOff>
    </xdr:from>
    <xdr:to>
      <xdr:col>19</xdr:col>
      <xdr:colOff>38100</xdr:colOff>
      <xdr:row>19</xdr:row>
      <xdr:rowOff>59416</xdr:rowOff>
    </xdr:to>
    <xdr:sp macro="" textlink="">
      <xdr:nvSpPr>
        <xdr:cNvPr id="75" name="楕円 74"/>
        <xdr:cNvSpPr/>
      </xdr:nvSpPr>
      <xdr:spPr bwMode="auto">
        <a:xfrm>
          <a:off x="3556000" y="3262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44193</xdr:rowOff>
    </xdr:from>
    <xdr:ext cx="762000" cy="259045"/>
    <xdr:sp macro="" textlink="">
      <xdr:nvSpPr>
        <xdr:cNvPr id="76" name="テキスト ボックス 75"/>
        <xdr:cNvSpPr txBox="1"/>
      </xdr:nvSpPr>
      <xdr:spPr>
        <a:xfrm>
          <a:off x="3225800" y="334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14699</xdr:rowOff>
    </xdr:from>
    <xdr:to>
      <xdr:col>15</xdr:col>
      <xdr:colOff>101600</xdr:colOff>
      <xdr:row>19</xdr:row>
      <xdr:rowOff>116299</xdr:rowOff>
    </xdr:to>
    <xdr:sp macro="" textlink="">
      <xdr:nvSpPr>
        <xdr:cNvPr id="77" name="楕円 76"/>
        <xdr:cNvSpPr/>
      </xdr:nvSpPr>
      <xdr:spPr bwMode="auto">
        <a:xfrm>
          <a:off x="2857500" y="3319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101076</xdr:rowOff>
    </xdr:from>
    <xdr:ext cx="762000" cy="259045"/>
    <xdr:sp macro="" textlink="">
      <xdr:nvSpPr>
        <xdr:cNvPr id="78" name="テキスト ボックス 77"/>
        <xdr:cNvSpPr txBox="1"/>
      </xdr:nvSpPr>
      <xdr:spPr>
        <a:xfrm>
          <a:off x="2527300" y="3406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172475</xdr:rowOff>
    </xdr:from>
    <xdr:to>
      <xdr:col>29</xdr:col>
      <xdr:colOff>127000</xdr:colOff>
      <xdr:row>37</xdr:row>
      <xdr:rowOff>175039</xdr:rowOff>
    </xdr:to>
    <xdr:cxnSp macro="">
      <xdr:nvCxnSpPr>
        <xdr:cNvPr id="114" name="直線コネクタ 113"/>
        <xdr:cNvCxnSpPr/>
      </xdr:nvCxnSpPr>
      <xdr:spPr bwMode="auto">
        <a:xfrm flipV="1">
          <a:off x="5003800" y="7297175"/>
          <a:ext cx="647700" cy="2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216302</xdr:rowOff>
    </xdr:from>
    <xdr:ext cx="762000" cy="259045"/>
    <xdr:sp macro="" textlink="">
      <xdr:nvSpPr>
        <xdr:cNvPr id="115" name="人口1人当たり決算額の推移平均値テキスト445"/>
        <xdr:cNvSpPr txBox="1"/>
      </xdr:nvSpPr>
      <xdr:spPr>
        <a:xfrm>
          <a:off x="5740400" y="6826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175039</xdr:rowOff>
    </xdr:from>
    <xdr:to>
      <xdr:col>26</xdr:col>
      <xdr:colOff>50800</xdr:colOff>
      <xdr:row>37</xdr:row>
      <xdr:rowOff>225020</xdr:rowOff>
    </xdr:to>
    <xdr:cxnSp macro="">
      <xdr:nvCxnSpPr>
        <xdr:cNvPr id="117" name="直線コネクタ 116"/>
        <xdr:cNvCxnSpPr/>
      </xdr:nvCxnSpPr>
      <xdr:spPr bwMode="auto">
        <a:xfrm flipV="1">
          <a:off x="4305300" y="7299739"/>
          <a:ext cx="698500" cy="49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163778</xdr:rowOff>
    </xdr:from>
    <xdr:ext cx="736600" cy="259045"/>
    <xdr:sp macro="" textlink="">
      <xdr:nvSpPr>
        <xdr:cNvPr id="119" name="テキスト ボックス 118"/>
        <xdr:cNvSpPr txBox="1"/>
      </xdr:nvSpPr>
      <xdr:spPr>
        <a:xfrm>
          <a:off x="4622800" y="6774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225020</xdr:rowOff>
    </xdr:from>
    <xdr:to>
      <xdr:col>22</xdr:col>
      <xdr:colOff>114300</xdr:colOff>
      <xdr:row>37</xdr:row>
      <xdr:rowOff>264830</xdr:rowOff>
    </xdr:to>
    <xdr:cxnSp macro="">
      <xdr:nvCxnSpPr>
        <xdr:cNvPr id="120" name="直線コネクタ 119"/>
        <xdr:cNvCxnSpPr/>
      </xdr:nvCxnSpPr>
      <xdr:spPr bwMode="auto">
        <a:xfrm flipV="1">
          <a:off x="3606800" y="7349720"/>
          <a:ext cx="698500" cy="39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190149</xdr:rowOff>
    </xdr:from>
    <xdr:ext cx="762000" cy="259045"/>
    <xdr:sp macro="" textlink="">
      <xdr:nvSpPr>
        <xdr:cNvPr id="122" name="テキスト ボックス 121"/>
        <xdr:cNvSpPr txBox="1"/>
      </xdr:nvSpPr>
      <xdr:spPr>
        <a:xfrm>
          <a:off x="3924300" y="680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264830</xdr:rowOff>
    </xdr:from>
    <xdr:to>
      <xdr:col>18</xdr:col>
      <xdr:colOff>177800</xdr:colOff>
      <xdr:row>37</xdr:row>
      <xdr:rowOff>276782</xdr:rowOff>
    </xdr:to>
    <xdr:cxnSp macro="">
      <xdr:nvCxnSpPr>
        <xdr:cNvPr id="123" name="直線コネクタ 122"/>
        <xdr:cNvCxnSpPr/>
      </xdr:nvCxnSpPr>
      <xdr:spPr bwMode="auto">
        <a:xfrm flipV="1">
          <a:off x="2908300" y="7389530"/>
          <a:ext cx="698500" cy="11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4" name="フローチャート: 判断 123"/>
        <xdr:cNvSpPr/>
      </xdr:nvSpPr>
      <xdr:spPr bwMode="auto">
        <a:xfrm>
          <a:off x="3556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204469</xdr:rowOff>
    </xdr:from>
    <xdr:ext cx="762000" cy="259045"/>
    <xdr:sp macro="" textlink="">
      <xdr:nvSpPr>
        <xdr:cNvPr id="125" name="テキスト ボックス 124"/>
        <xdr:cNvSpPr txBox="1"/>
      </xdr:nvSpPr>
      <xdr:spPr>
        <a:xfrm>
          <a:off x="32258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94994</xdr:rowOff>
    </xdr:from>
    <xdr:to>
      <xdr:col>15</xdr:col>
      <xdr:colOff>101600</xdr:colOff>
      <xdr:row>37</xdr:row>
      <xdr:rowOff>25144</xdr:rowOff>
    </xdr:to>
    <xdr:sp macro="" textlink="">
      <xdr:nvSpPr>
        <xdr:cNvPr id="126" name="フローチャート: 判断 125"/>
        <xdr:cNvSpPr/>
      </xdr:nvSpPr>
      <xdr:spPr bwMode="auto">
        <a:xfrm>
          <a:off x="28575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206771</xdr:rowOff>
    </xdr:from>
    <xdr:ext cx="762000" cy="259045"/>
    <xdr:sp macro="" textlink="">
      <xdr:nvSpPr>
        <xdr:cNvPr id="127" name="テキスト ボックス 126"/>
        <xdr:cNvSpPr txBox="1"/>
      </xdr:nvSpPr>
      <xdr:spPr>
        <a:xfrm>
          <a:off x="25273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121675</xdr:rowOff>
    </xdr:from>
    <xdr:to>
      <xdr:col>29</xdr:col>
      <xdr:colOff>177800</xdr:colOff>
      <xdr:row>37</xdr:row>
      <xdr:rowOff>223275</xdr:rowOff>
    </xdr:to>
    <xdr:sp macro="" textlink="">
      <xdr:nvSpPr>
        <xdr:cNvPr id="133" name="楕円 132"/>
        <xdr:cNvSpPr/>
      </xdr:nvSpPr>
      <xdr:spPr bwMode="auto">
        <a:xfrm>
          <a:off x="5600700" y="7246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93752</xdr:rowOff>
    </xdr:from>
    <xdr:ext cx="762000" cy="259045"/>
    <xdr:sp macro="" textlink="">
      <xdr:nvSpPr>
        <xdr:cNvPr id="134" name="人口1人当たり決算額の推移該当値テキスト445"/>
        <xdr:cNvSpPr txBox="1"/>
      </xdr:nvSpPr>
      <xdr:spPr>
        <a:xfrm>
          <a:off x="5740400" y="721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124239</xdr:rowOff>
    </xdr:from>
    <xdr:to>
      <xdr:col>26</xdr:col>
      <xdr:colOff>101600</xdr:colOff>
      <xdr:row>37</xdr:row>
      <xdr:rowOff>225839</xdr:rowOff>
    </xdr:to>
    <xdr:sp macro="" textlink="">
      <xdr:nvSpPr>
        <xdr:cNvPr id="135" name="楕円 134"/>
        <xdr:cNvSpPr/>
      </xdr:nvSpPr>
      <xdr:spPr bwMode="auto">
        <a:xfrm>
          <a:off x="4953000" y="7248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210616</xdr:rowOff>
    </xdr:from>
    <xdr:ext cx="736600" cy="259045"/>
    <xdr:sp macro="" textlink="">
      <xdr:nvSpPr>
        <xdr:cNvPr id="136" name="テキスト ボックス 135"/>
        <xdr:cNvSpPr txBox="1"/>
      </xdr:nvSpPr>
      <xdr:spPr>
        <a:xfrm>
          <a:off x="4622800" y="733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174220</xdr:rowOff>
    </xdr:from>
    <xdr:to>
      <xdr:col>22</xdr:col>
      <xdr:colOff>165100</xdr:colOff>
      <xdr:row>37</xdr:row>
      <xdr:rowOff>275820</xdr:rowOff>
    </xdr:to>
    <xdr:sp macro="" textlink="">
      <xdr:nvSpPr>
        <xdr:cNvPr id="137" name="楕円 136"/>
        <xdr:cNvSpPr/>
      </xdr:nvSpPr>
      <xdr:spPr bwMode="auto">
        <a:xfrm>
          <a:off x="4254500" y="7298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260597</xdr:rowOff>
    </xdr:from>
    <xdr:ext cx="762000" cy="259045"/>
    <xdr:sp macro="" textlink="">
      <xdr:nvSpPr>
        <xdr:cNvPr id="138" name="テキスト ボックス 137"/>
        <xdr:cNvSpPr txBox="1"/>
      </xdr:nvSpPr>
      <xdr:spPr>
        <a:xfrm>
          <a:off x="3924300" y="73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214030</xdr:rowOff>
    </xdr:from>
    <xdr:to>
      <xdr:col>19</xdr:col>
      <xdr:colOff>38100</xdr:colOff>
      <xdr:row>37</xdr:row>
      <xdr:rowOff>315630</xdr:rowOff>
    </xdr:to>
    <xdr:sp macro="" textlink="">
      <xdr:nvSpPr>
        <xdr:cNvPr id="139" name="楕円 138"/>
        <xdr:cNvSpPr/>
      </xdr:nvSpPr>
      <xdr:spPr bwMode="auto">
        <a:xfrm>
          <a:off x="3556000" y="7338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300407</xdr:rowOff>
    </xdr:from>
    <xdr:ext cx="762000" cy="259045"/>
    <xdr:sp macro="" textlink="">
      <xdr:nvSpPr>
        <xdr:cNvPr id="140" name="テキスト ボックス 139"/>
        <xdr:cNvSpPr txBox="1"/>
      </xdr:nvSpPr>
      <xdr:spPr>
        <a:xfrm>
          <a:off x="3225800" y="74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225982</xdr:rowOff>
    </xdr:from>
    <xdr:to>
      <xdr:col>15</xdr:col>
      <xdr:colOff>101600</xdr:colOff>
      <xdr:row>37</xdr:row>
      <xdr:rowOff>327582</xdr:rowOff>
    </xdr:to>
    <xdr:sp macro="" textlink="">
      <xdr:nvSpPr>
        <xdr:cNvPr id="141" name="楕円 140"/>
        <xdr:cNvSpPr/>
      </xdr:nvSpPr>
      <xdr:spPr bwMode="auto">
        <a:xfrm>
          <a:off x="2857500" y="7350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312359</xdr:rowOff>
    </xdr:from>
    <xdr:ext cx="762000" cy="259045"/>
    <xdr:sp macro="" textlink="">
      <xdr:nvSpPr>
        <xdr:cNvPr id="142" name="テキスト ボックス 141"/>
        <xdr:cNvSpPr txBox="1"/>
      </xdr:nvSpPr>
      <xdr:spPr>
        <a:xfrm>
          <a:off x="2527300" y="743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8,448
8,364
8.04
7,018,459
6,317,595
493,108
2,920,486
6,793,671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110096</xdr:rowOff>
    </xdr:from>
    <xdr:to>
      <xdr:col>24</xdr:col>
      <xdr:colOff>63500</xdr:colOff>
      <xdr:row>35</xdr:row>
      <xdr:rowOff>150749</xdr:rowOff>
    </xdr:to>
    <xdr:cxnSp macro="">
      <xdr:nvCxnSpPr>
        <xdr:cNvPr id="61" name="直線コネクタ 60"/>
        <xdr:cNvCxnSpPr/>
      </xdr:nvCxnSpPr>
      <xdr:spPr>
        <a:xfrm flipV="1">
          <a:off x="3797300" y="6110846"/>
          <a:ext cx="838200" cy="4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162016</xdr:rowOff>
    </xdr:from>
    <xdr:ext cx="599010" cy="259045"/>
    <xdr:sp macro="" textlink="">
      <xdr:nvSpPr>
        <xdr:cNvPr id="62" name="人件費平均値テキスト"/>
        <xdr:cNvSpPr txBox="1"/>
      </xdr:nvSpPr>
      <xdr:spPr>
        <a:xfrm>
          <a:off x="4686300" y="581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150749</xdr:rowOff>
    </xdr:from>
    <xdr:to>
      <xdr:col>19</xdr:col>
      <xdr:colOff>177800</xdr:colOff>
      <xdr:row>36</xdr:row>
      <xdr:rowOff>7036</xdr:rowOff>
    </xdr:to>
    <xdr:cxnSp macro="">
      <xdr:nvCxnSpPr>
        <xdr:cNvPr id="64" name="直線コネクタ 63"/>
        <xdr:cNvCxnSpPr/>
      </xdr:nvCxnSpPr>
      <xdr:spPr>
        <a:xfrm flipV="1">
          <a:off x="2908300" y="6151499"/>
          <a:ext cx="889000" cy="2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118254</xdr:rowOff>
    </xdr:from>
    <xdr:ext cx="599010" cy="259045"/>
    <xdr:sp macro="" textlink="">
      <xdr:nvSpPr>
        <xdr:cNvPr id="66" name="テキスト ボックス 65"/>
        <xdr:cNvSpPr txBox="1"/>
      </xdr:nvSpPr>
      <xdr:spPr>
        <a:xfrm>
          <a:off x="3497795" y="577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7036</xdr:rowOff>
    </xdr:from>
    <xdr:to>
      <xdr:col>15</xdr:col>
      <xdr:colOff>50800</xdr:colOff>
      <xdr:row>36</xdr:row>
      <xdr:rowOff>31252</xdr:rowOff>
    </xdr:to>
    <xdr:cxnSp macro="">
      <xdr:nvCxnSpPr>
        <xdr:cNvPr id="67" name="直線コネクタ 66"/>
        <xdr:cNvCxnSpPr/>
      </xdr:nvCxnSpPr>
      <xdr:spPr>
        <a:xfrm flipV="1">
          <a:off x="2019300" y="6179236"/>
          <a:ext cx="889000" cy="2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126979</xdr:rowOff>
    </xdr:from>
    <xdr:ext cx="599010" cy="259045"/>
    <xdr:sp macro="" textlink="">
      <xdr:nvSpPr>
        <xdr:cNvPr id="69" name="テキスト ボックス 68"/>
        <xdr:cNvSpPr txBox="1"/>
      </xdr:nvSpPr>
      <xdr:spPr>
        <a:xfrm>
          <a:off x="2608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31252</xdr:rowOff>
    </xdr:from>
    <xdr:to>
      <xdr:col>10</xdr:col>
      <xdr:colOff>114300</xdr:colOff>
      <xdr:row>37</xdr:row>
      <xdr:rowOff>32426</xdr:rowOff>
    </xdr:to>
    <xdr:cxnSp macro="">
      <xdr:nvCxnSpPr>
        <xdr:cNvPr id="70" name="直線コネクタ 69"/>
        <xdr:cNvCxnSpPr/>
      </xdr:nvCxnSpPr>
      <xdr:spPr>
        <a:xfrm flipV="1">
          <a:off x="1130300" y="6203452"/>
          <a:ext cx="889000" cy="17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xdr:cNvSpPr/>
      </xdr:nvSpPr>
      <xdr:spPr>
        <a:xfrm>
          <a:off x="1968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163029</xdr:rowOff>
    </xdr:from>
    <xdr:ext cx="599010" cy="259045"/>
    <xdr:sp macro="" textlink="">
      <xdr:nvSpPr>
        <xdr:cNvPr id="72" name="テキスト ボックス 71"/>
        <xdr:cNvSpPr txBox="1"/>
      </xdr:nvSpPr>
      <xdr:spPr>
        <a:xfrm>
          <a:off x="1719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143307</xdr:rowOff>
    </xdr:from>
    <xdr:to>
      <xdr:col>6</xdr:col>
      <xdr:colOff>38100</xdr:colOff>
      <xdr:row>36</xdr:row>
      <xdr:rowOff>73457</xdr:rowOff>
    </xdr:to>
    <xdr:sp macro="" textlink="">
      <xdr:nvSpPr>
        <xdr:cNvPr id="73" name="フローチャート: 判断 72"/>
        <xdr:cNvSpPr/>
      </xdr:nvSpPr>
      <xdr:spPr>
        <a:xfrm>
          <a:off x="1079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89984</xdr:rowOff>
    </xdr:from>
    <xdr:ext cx="599010" cy="259045"/>
    <xdr:sp macro="" textlink="">
      <xdr:nvSpPr>
        <xdr:cNvPr id="74" name="テキスト ボックス 73"/>
        <xdr:cNvSpPr txBox="1"/>
      </xdr:nvSpPr>
      <xdr:spPr>
        <a:xfrm>
          <a:off x="830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59296</xdr:rowOff>
    </xdr:from>
    <xdr:to>
      <xdr:col>24</xdr:col>
      <xdr:colOff>114300</xdr:colOff>
      <xdr:row>35</xdr:row>
      <xdr:rowOff>160896</xdr:rowOff>
    </xdr:to>
    <xdr:sp macro="" textlink="">
      <xdr:nvSpPr>
        <xdr:cNvPr id="80" name="楕円 79"/>
        <xdr:cNvSpPr/>
      </xdr:nvSpPr>
      <xdr:spPr>
        <a:xfrm>
          <a:off x="4584700" y="606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37723</xdr:rowOff>
    </xdr:from>
    <xdr:ext cx="599010" cy="259045"/>
    <xdr:sp macro="" textlink="">
      <xdr:nvSpPr>
        <xdr:cNvPr id="81" name="人件費該当値テキスト"/>
        <xdr:cNvSpPr txBox="1"/>
      </xdr:nvSpPr>
      <xdr:spPr>
        <a:xfrm>
          <a:off x="4686300" y="6038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99949</xdr:rowOff>
    </xdr:from>
    <xdr:to>
      <xdr:col>20</xdr:col>
      <xdr:colOff>38100</xdr:colOff>
      <xdr:row>36</xdr:row>
      <xdr:rowOff>30099</xdr:rowOff>
    </xdr:to>
    <xdr:sp macro="" textlink="">
      <xdr:nvSpPr>
        <xdr:cNvPr id="82" name="楕円 81"/>
        <xdr:cNvSpPr/>
      </xdr:nvSpPr>
      <xdr:spPr>
        <a:xfrm>
          <a:off x="3746500" y="610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21226</xdr:rowOff>
    </xdr:from>
    <xdr:ext cx="599010" cy="259045"/>
    <xdr:sp macro="" textlink="">
      <xdr:nvSpPr>
        <xdr:cNvPr id="83" name="テキスト ボックス 82"/>
        <xdr:cNvSpPr txBox="1"/>
      </xdr:nvSpPr>
      <xdr:spPr>
        <a:xfrm>
          <a:off x="3497795" y="6193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127686</xdr:rowOff>
    </xdr:from>
    <xdr:to>
      <xdr:col>15</xdr:col>
      <xdr:colOff>101600</xdr:colOff>
      <xdr:row>36</xdr:row>
      <xdr:rowOff>57836</xdr:rowOff>
    </xdr:to>
    <xdr:sp macro="" textlink="">
      <xdr:nvSpPr>
        <xdr:cNvPr id="84" name="楕円 83"/>
        <xdr:cNvSpPr/>
      </xdr:nvSpPr>
      <xdr:spPr>
        <a:xfrm>
          <a:off x="2857500" y="612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48963</xdr:rowOff>
    </xdr:from>
    <xdr:ext cx="599010" cy="259045"/>
    <xdr:sp macro="" textlink="">
      <xdr:nvSpPr>
        <xdr:cNvPr id="85" name="テキスト ボックス 84"/>
        <xdr:cNvSpPr txBox="1"/>
      </xdr:nvSpPr>
      <xdr:spPr>
        <a:xfrm>
          <a:off x="2608795" y="6221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151902</xdr:rowOff>
    </xdr:from>
    <xdr:to>
      <xdr:col>10</xdr:col>
      <xdr:colOff>165100</xdr:colOff>
      <xdr:row>36</xdr:row>
      <xdr:rowOff>82052</xdr:rowOff>
    </xdr:to>
    <xdr:sp macro="" textlink="">
      <xdr:nvSpPr>
        <xdr:cNvPr id="86" name="楕円 85"/>
        <xdr:cNvSpPr/>
      </xdr:nvSpPr>
      <xdr:spPr>
        <a:xfrm>
          <a:off x="1968500" y="615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73179</xdr:rowOff>
    </xdr:from>
    <xdr:ext cx="599010" cy="259045"/>
    <xdr:sp macro="" textlink="">
      <xdr:nvSpPr>
        <xdr:cNvPr id="87" name="テキスト ボックス 86"/>
        <xdr:cNvSpPr txBox="1"/>
      </xdr:nvSpPr>
      <xdr:spPr>
        <a:xfrm>
          <a:off x="1719795" y="6245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153076</xdr:rowOff>
    </xdr:from>
    <xdr:to>
      <xdr:col>6</xdr:col>
      <xdr:colOff>38100</xdr:colOff>
      <xdr:row>37</xdr:row>
      <xdr:rowOff>83226</xdr:rowOff>
    </xdr:to>
    <xdr:sp macro="" textlink="">
      <xdr:nvSpPr>
        <xdr:cNvPr id="88" name="楕円 87"/>
        <xdr:cNvSpPr/>
      </xdr:nvSpPr>
      <xdr:spPr>
        <a:xfrm>
          <a:off x="1079500" y="632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74353</xdr:rowOff>
    </xdr:from>
    <xdr:ext cx="534377" cy="259045"/>
    <xdr:sp macro="" textlink="">
      <xdr:nvSpPr>
        <xdr:cNvPr id="89" name="テキスト ボックス 88"/>
        <xdr:cNvSpPr txBox="1"/>
      </xdr:nvSpPr>
      <xdr:spPr>
        <a:xfrm>
          <a:off x="863111" y="641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122889</xdr:rowOff>
    </xdr:from>
    <xdr:to>
      <xdr:col>24</xdr:col>
      <xdr:colOff>63500</xdr:colOff>
      <xdr:row>58</xdr:row>
      <xdr:rowOff>138905</xdr:rowOff>
    </xdr:to>
    <xdr:cxnSp macro="">
      <xdr:nvCxnSpPr>
        <xdr:cNvPr id="120" name="直線コネクタ 119"/>
        <xdr:cNvCxnSpPr/>
      </xdr:nvCxnSpPr>
      <xdr:spPr>
        <a:xfrm flipV="1">
          <a:off x="3797300" y="10066989"/>
          <a:ext cx="838200" cy="1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167250</xdr:rowOff>
    </xdr:from>
    <xdr:ext cx="599010" cy="259045"/>
    <xdr:sp macro="" textlink="">
      <xdr:nvSpPr>
        <xdr:cNvPr id="121" name="物件費平均値テキスト"/>
        <xdr:cNvSpPr txBox="1"/>
      </xdr:nvSpPr>
      <xdr:spPr>
        <a:xfrm>
          <a:off x="4686300" y="9768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138905</xdr:rowOff>
    </xdr:from>
    <xdr:to>
      <xdr:col>19</xdr:col>
      <xdr:colOff>177800</xdr:colOff>
      <xdr:row>58</xdr:row>
      <xdr:rowOff>147446</xdr:rowOff>
    </xdr:to>
    <xdr:cxnSp macro="">
      <xdr:nvCxnSpPr>
        <xdr:cNvPr id="123" name="直線コネクタ 122"/>
        <xdr:cNvCxnSpPr/>
      </xdr:nvCxnSpPr>
      <xdr:spPr>
        <a:xfrm flipV="1">
          <a:off x="2908300" y="10083005"/>
          <a:ext cx="889000" cy="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94339</xdr:rowOff>
    </xdr:from>
    <xdr:ext cx="599010" cy="259045"/>
    <xdr:sp macro="" textlink="">
      <xdr:nvSpPr>
        <xdr:cNvPr id="125" name="テキスト ボックス 124"/>
        <xdr:cNvSpPr txBox="1"/>
      </xdr:nvSpPr>
      <xdr:spPr>
        <a:xfrm>
          <a:off x="3497795" y="969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147446</xdr:rowOff>
    </xdr:from>
    <xdr:to>
      <xdr:col>15</xdr:col>
      <xdr:colOff>50800</xdr:colOff>
      <xdr:row>58</xdr:row>
      <xdr:rowOff>149869</xdr:rowOff>
    </xdr:to>
    <xdr:cxnSp macro="">
      <xdr:nvCxnSpPr>
        <xdr:cNvPr id="126" name="直線コネクタ 125"/>
        <xdr:cNvCxnSpPr/>
      </xdr:nvCxnSpPr>
      <xdr:spPr>
        <a:xfrm flipV="1">
          <a:off x="2019300" y="10091546"/>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118649</xdr:rowOff>
    </xdr:from>
    <xdr:ext cx="599010" cy="259045"/>
    <xdr:sp macro="" textlink="">
      <xdr:nvSpPr>
        <xdr:cNvPr id="128" name="テキスト ボックス 127"/>
        <xdr:cNvSpPr txBox="1"/>
      </xdr:nvSpPr>
      <xdr:spPr>
        <a:xfrm>
          <a:off x="2608795" y="971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136106</xdr:rowOff>
    </xdr:from>
    <xdr:to>
      <xdr:col>10</xdr:col>
      <xdr:colOff>114300</xdr:colOff>
      <xdr:row>58</xdr:row>
      <xdr:rowOff>149869</xdr:rowOff>
    </xdr:to>
    <xdr:cxnSp macro="">
      <xdr:nvCxnSpPr>
        <xdr:cNvPr id="129" name="直線コネクタ 128"/>
        <xdr:cNvCxnSpPr/>
      </xdr:nvCxnSpPr>
      <xdr:spPr>
        <a:xfrm>
          <a:off x="1130300" y="10080206"/>
          <a:ext cx="889000" cy="1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xdr:cNvSpPr/>
      </xdr:nvSpPr>
      <xdr:spPr>
        <a:xfrm>
          <a:off x="1968500" y="99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125672</xdr:rowOff>
    </xdr:from>
    <xdr:ext cx="599010" cy="259045"/>
    <xdr:sp macro="" textlink="">
      <xdr:nvSpPr>
        <xdr:cNvPr id="131" name="テキスト ボックス 130"/>
        <xdr:cNvSpPr txBox="1"/>
      </xdr:nvSpPr>
      <xdr:spPr>
        <a:xfrm>
          <a:off x="1719795" y="972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12198</xdr:rowOff>
    </xdr:from>
    <xdr:to>
      <xdr:col>6</xdr:col>
      <xdr:colOff>38100</xdr:colOff>
      <xdr:row>58</xdr:row>
      <xdr:rowOff>113798</xdr:rowOff>
    </xdr:to>
    <xdr:sp macro="" textlink="">
      <xdr:nvSpPr>
        <xdr:cNvPr id="132" name="フローチャート: 判断 131"/>
        <xdr:cNvSpPr/>
      </xdr:nvSpPr>
      <xdr:spPr>
        <a:xfrm>
          <a:off x="1079500" y="995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130325</xdr:rowOff>
    </xdr:from>
    <xdr:ext cx="599010" cy="259045"/>
    <xdr:sp macro="" textlink="">
      <xdr:nvSpPr>
        <xdr:cNvPr id="133" name="テキスト ボックス 132"/>
        <xdr:cNvSpPr txBox="1"/>
      </xdr:nvSpPr>
      <xdr:spPr>
        <a:xfrm>
          <a:off x="830795" y="973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72089</xdr:rowOff>
    </xdr:from>
    <xdr:to>
      <xdr:col>24</xdr:col>
      <xdr:colOff>114300</xdr:colOff>
      <xdr:row>59</xdr:row>
      <xdr:rowOff>2239</xdr:rowOff>
    </xdr:to>
    <xdr:sp macro="" textlink="">
      <xdr:nvSpPr>
        <xdr:cNvPr id="139" name="楕円 138"/>
        <xdr:cNvSpPr/>
      </xdr:nvSpPr>
      <xdr:spPr>
        <a:xfrm>
          <a:off x="4584700" y="1001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158466</xdr:rowOff>
    </xdr:from>
    <xdr:ext cx="534377" cy="259045"/>
    <xdr:sp macro="" textlink="">
      <xdr:nvSpPr>
        <xdr:cNvPr id="140" name="物件費該当値テキスト"/>
        <xdr:cNvSpPr txBox="1"/>
      </xdr:nvSpPr>
      <xdr:spPr>
        <a:xfrm>
          <a:off x="4686300" y="993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88105</xdr:rowOff>
    </xdr:from>
    <xdr:to>
      <xdr:col>20</xdr:col>
      <xdr:colOff>38100</xdr:colOff>
      <xdr:row>59</xdr:row>
      <xdr:rowOff>18255</xdr:rowOff>
    </xdr:to>
    <xdr:sp macro="" textlink="">
      <xdr:nvSpPr>
        <xdr:cNvPr id="141" name="楕円 140"/>
        <xdr:cNvSpPr/>
      </xdr:nvSpPr>
      <xdr:spPr>
        <a:xfrm>
          <a:off x="3746500" y="1003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9382</xdr:rowOff>
    </xdr:from>
    <xdr:ext cx="534377" cy="259045"/>
    <xdr:sp macro="" textlink="">
      <xdr:nvSpPr>
        <xdr:cNvPr id="142" name="テキスト ボックス 141"/>
        <xdr:cNvSpPr txBox="1"/>
      </xdr:nvSpPr>
      <xdr:spPr>
        <a:xfrm>
          <a:off x="3530111" y="1012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96646</xdr:rowOff>
    </xdr:from>
    <xdr:to>
      <xdr:col>15</xdr:col>
      <xdr:colOff>101600</xdr:colOff>
      <xdr:row>59</xdr:row>
      <xdr:rowOff>26796</xdr:rowOff>
    </xdr:to>
    <xdr:sp macro="" textlink="">
      <xdr:nvSpPr>
        <xdr:cNvPr id="143" name="楕円 142"/>
        <xdr:cNvSpPr/>
      </xdr:nvSpPr>
      <xdr:spPr>
        <a:xfrm>
          <a:off x="2857500" y="1004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17923</xdr:rowOff>
    </xdr:from>
    <xdr:ext cx="534377" cy="259045"/>
    <xdr:sp macro="" textlink="">
      <xdr:nvSpPr>
        <xdr:cNvPr id="144" name="テキスト ボックス 143"/>
        <xdr:cNvSpPr txBox="1"/>
      </xdr:nvSpPr>
      <xdr:spPr>
        <a:xfrm>
          <a:off x="2641111" y="1013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99069</xdr:rowOff>
    </xdr:from>
    <xdr:to>
      <xdr:col>10</xdr:col>
      <xdr:colOff>165100</xdr:colOff>
      <xdr:row>59</xdr:row>
      <xdr:rowOff>29219</xdr:rowOff>
    </xdr:to>
    <xdr:sp macro="" textlink="">
      <xdr:nvSpPr>
        <xdr:cNvPr id="145" name="楕円 144"/>
        <xdr:cNvSpPr/>
      </xdr:nvSpPr>
      <xdr:spPr>
        <a:xfrm>
          <a:off x="1968500" y="1004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20346</xdr:rowOff>
    </xdr:from>
    <xdr:ext cx="534377" cy="259045"/>
    <xdr:sp macro="" textlink="">
      <xdr:nvSpPr>
        <xdr:cNvPr id="146" name="テキスト ボックス 145"/>
        <xdr:cNvSpPr txBox="1"/>
      </xdr:nvSpPr>
      <xdr:spPr>
        <a:xfrm>
          <a:off x="1752111" y="1013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85306</xdr:rowOff>
    </xdr:from>
    <xdr:to>
      <xdr:col>6</xdr:col>
      <xdr:colOff>38100</xdr:colOff>
      <xdr:row>59</xdr:row>
      <xdr:rowOff>15456</xdr:rowOff>
    </xdr:to>
    <xdr:sp macro="" textlink="">
      <xdr:nvSpPr>
        <xdr:cNvPr id="147" name="楕円 146"/>
        <xdr:cNvSpPr/>
      </xdr:nvSpPr>
      <xdr:spPr>
        <a:xfrm>
          <a:off x="1079500" y="100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6583</xdr:rowOff>
    </xdr:from>
    <xdr:ext cx="534377" cy="259045"/>
    <xdr:sp macro="" textlink="">
      <xdr:nvSpPr>
        <xdr:cNvPr id="148" name="テキスト ボックス 147"/>
        <xdr:cNvSpPr txBox="1"/>
      </xdr:nvSpPr>
      <xdr:spPr>
        <a:xfrm>
          <a:off x="863111" y="1012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15456</xdr:rowOff>
    </xdr:from>
    <xdr:to>
      <xdr:col>24</xdr:col>
      <xdr:colOff>63500</xdr:colOff>
      <xdr:row>78</xdr:row>
      <xdr:rowOff>64757</xdr:rowOff>
    </xdr:to>
    <xdr:cxnSp macro="">
      <xdr:nvCxnSpPr>
        <xdr:cNvPr id="177" name="直線コネクタ 176"/>
        <xdr:cNvCxnSpPr/>
      </xdr:nvCxnSpPr>
      <xdr:spPr>
        <a:xfrm>
          <a:off x="3797300" y="13388556"/>
          <a:ext cx="838200" cy="4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117263</xdr:rowOff>
    </xdr:from>
    <xdr:ext cx="534377" cy="259045"/>
    <xdr:sp macro="" textlink="">
      <xdr:nvSpPr>
        <xdr:cNvPr id="178" name="維持補修費平均値テキスト"/>
        <xdr:cNvSpPr txBox="1"/>
      </xdr:nvSpPr>
      <xdr:spPr>
        <a:xfrm>
          <a:off x="4686300" y="131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15456</xdr:rowOff>
    </xdr:from>
    <xdr:to>
      <xdr:col>19</xdr:col>
      <xdr:colOff>177800</xdr:colOff>
      <xdr:row>78</xdr:row>
      <xdr:rowOff>31953</xdr:rowOff>
    </xdr:to>
    <xdr:cxnSp macro="">
      <xdr:nvCxnSpPr>
        <xdr:cNvPr id="180" name="直線コネクタ 179"/>
        <xdr:cNvCxnSpPr/>
      </xdr:nvCxnSpPr>
      <xdr:spPr>
        <a:xfrm flipV="1">
          <a:off x="2908300" y="13388556"/>
          <a:ext cx="889000" cy="1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57027</xdr:rowOff>
    </xdr:from>
    <xdr:ext cx="534377" cy="259045"/>
    <xdr:sp macro="" textlink="">
      <xdr:nvSpPr>
        <xdr:cNvPr id="182" name="テキスト ボックス 181"/>
        <xdr:cNvSpPr txBox="1"/>
      </xdr:nvSpPr>
      <xdr:spPr>
        <a:xfrm>
          <a:off x="3530111" y="130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29439</xdr:rowOff>
    </xdr:from>
    <xdr:to>
      <xdr:col>15</xdr:col>
      <xdr:colOff>50800</xdr:colOff>
      <xdr:row>78</xdr:row>
      <xdr:rowOff>31953</xdr:rowOff>
    </xdr:to>
    <xdr:cxnSp macro="">
      <xdr:nvCxnSpPr>
        <xdr:cNvPr id="183" name="直線コネクタ 182"/>
        <xdr:cNvCxnSpPr/>
      </xdr:nvCxnSpPr>
      <xdr:spPr>
        <a:xfrm>
          <a:off x="2019300" y="13402539"/>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62704</xdr:rowOff>
    </xdr:from>
    <xdr:ext cx="534377" cy="259045"/>
    <xdr:sp macro="" textlink="">
      <xdr:nvSpPr>
        <xdr:cNvPr id="185" name="テキスト ボックス 184"/>
        <xdr:cNvSpPr txBox="1"/>
      </xdr:nvSpPr>
      <xdr:spPr>
        <a:xfrm>
          <a:off x="2641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25209</xdr:rowOff>
    </xdr:from>
    <xdr:to>
      <xdr:col>10</xdr:col>
      <xdr:colOff>114300</xdr:colOff>
      <xdr:row>78</xdr:row>
      <xdr:rowOff>29439</xdr:rowOff>
    </xdr:to>
    <xdr:cxnSp macro="">
      <xdr:nvCxnSpPr>
        <xdr:cNvPr id="186" name="直線コネクタ 185"/>
        <xdr:cNvCxnSpPr/>
      </xdr:nvCxnSpPr>
      <xdr:spPr>
        <a:xfrm>
          <a:off x="1130300" y="13398309"/>
          <a:ext cx="8890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87450</xdr:rowOff>
    </xdr:from>
    <xdr:ext cx="534377" cy="259045"/>
    <xdr:sp macro="" textlink="">
      <xdr:nvSpPr>
        <xdr:cNvPr id="188" name="テキスト ボックス 187"/>
        <xdr:cNvSpPr txBox="1"/>
      </xdr:nvSpPr>
      <xdr:spPr>
        <a:xfrm>
          <a:off x="1752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167824</xdr:rowOff>
    </xdr:from>
    <xdr:to>
      <xdr:col>6</xdr:col>
      <xdr:colOff>38100</xdr:colOff>
      <xdr:row>78</xdr:row>
      <xdr:rowOff>97974</xdr:rowOff>
    </xdr:to>
    <xdr:sp macro="" textlink="">
      <xdr:nvSpPr>
        <xdr:cNvPr id="189" name="フローチャート: 判断 188"/>
        <xdr:cNvSpPr/>
      </xdr:nvSpPr>
      <xdr:spPr>
        <a:xfrm>
          <a:off x="1079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89101</xdr:rowOff>
    </xdr:from>
    <xdr:ext cx="469744" cy="259045"/>
    <xdr:sp macro="" textlink="">
      <xdr:nvSpPr>
        <xdr:cNvPr id="190" name="テキスト ボックス 189"/>
        <xdr:cNvSpPr txBox="1"/>
      </xdr:nvSpPr>
      <xdr:spPr>
        <a:xfrm>
          <a:off x="895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13957</xdr:rowOff>
    </xdr:from>
    <xdr:to>
      <xdr:col>24</xdr:col>
      <xdr:colOff>114300</xdr:colOff>
      <xdr:row>78</xdr:row>
      <xdr:rowOff>115557</xdr:rowOff>
    </xdr:to>
    <xdr:sp macro="" textlink="">
      <xdr:nvSpPr>
        <xdr:cNvPr id="196" name="楕円 195"/>
        <xdr:cNvSpPr/>
      </xdr:nvSpPr>
      <xdr:spPr>
        <a:xfrm>
          <a:off x="4584700" y="1338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163834</xdr:rowOff>
    </xdr:from>
    <xdr:ext cx="469744" cy="259045"/>
    <xdr:sp macro="" textlink="">
      <xdr:nvSpPr>
        <xdr:cNvPr id="197" name="維持補修費該当値テキスト"/>
        <xdr:cNvSpPr txBox="1"/>
      </xdr:nvSpPr>
      <xdr:spPr>
        <a:xfrm>
          <a:off x="4686300" y="1336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136106</xdr:rowOff>
    </xdr:from>
    <xdr:to>
      <xdr:col>20</xdr:col>
      <xdr:colOff>38100</xdr:colOff>
      <xdr:row>78</xdr:row>
      <xdr:rowOff>66256</xdr:rowOff>
    </xdr:to>
    <xdr:sp macro="" textlink="">
      <xdr:nvSpPr>
        <xdr:cNvPr id="198" name="楕円 197"/>
        <xdr:cNvSpPr/>
      </xdr:nvSpPr>
      <xdr:spPr>
        <a:xfrm>
          <a:off x="3746500" y="1333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57383</xdr:rowOff>
    </xdr:from>
    <xdr:ext cx="534377" cy="259045"/>
    <xdr:sp macro="" textlink="">
      <xdr:nvSpPr>
        <xdr:cNvPr id="199" name="テキスト ボックス 198"/>
        <xdr:cNvSpPr txBox="1"/>
      </xdr:nvSpPr>
      <xdr:spPr>
        <a:xfrm>
          <a:off x="3530111" y="1343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152603</xdr:rowOff>
    </xdr:from>
    <xdr:to>
      <xdr:col>15</xdr:col>
      <xdr:colOff>101600</xdr:colOff>
      <xdr:row>78</xdr:row>
      <xdr:rowOff>82753</xdr:rowOff>
    </xdr:to>
    <xdr:sp macro="" textlink="">
      <xdr:nvSpPr>
        <xdr:cNvPr id="200" name="楕円 199"/>
        <xdr:cNvSpPr/>
      </xdr:nvSpPr>
      <xdr:spPr>
        <a:xfrm>
          <a:off x="2857500" y="1335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73880</xdr:rowOff>
    </xdr:from>
    <xdr:ext cx="469744" cy="259045"/>
    <xdr:sp macro="" textlink="">
      <xdr:nvSpPr>
        <xdr:cNvPr id="201" name="テキスト ボックス 200"/>
        <xdr:cNvSpPr txBox="1"/>
      </xdr:nvSpPr>
      <xdr:spPr>
        <a:xfrm>
          <a:off x="2673428" y="13446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150089</xdr:rowOff>
    </xdr:from>
    <xdr:to>
      <xdr:col>10</xdr:col>
      <xdr:colOff>165100</xdr:colOff>
      <xdr:row>78</xdr:row>
      <xdr:rowOff>80239</xdr:rowOff>
    </xdr:to>
    <xdr:sp macro="" textlink="">
      <xdr:nvSpPr>
        <xdr:cNvPr id="202" name="楕円 201"/>
        <xdr:cNvSpPr/>
      </xdr:nvSpPr>
      <xdr:spPr>
        <a:xfrm>
          <a:off x="1968500" y="1335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71366</xdr:rowOff>
    </xdr:from>
    <xdr:ext cx="469744" cy="259045"/>
    <xdr:sp macro="" textlink="">
      <xdr:nvSpPr>
        <xdr:cNvPr id="203" name="テキスト ボックス 202"/>
        <xdr:cNvSpPr txBox="1"/>
      </xdr:nvSpPr>
      <xdr:spPr>
        <a:xfrm>
          <a:off x="1784428" y="1344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145859</xdr:rowOff>
    </xdr:from>
    <xdr:to>
      <xdr:col>6</xdr:col>
      <xdr:colOff>38100</xdr:colOff>
      <xdr:row>78</xdr:row>
      <xdr:rowOff>76009</xdr:rowOff>
    </xdr:to>
    <xdr:sp macro="" textlink="">
      <xdr:nvSpPr>
        <xdr:cNvPr id="204" name="楕円 203"/>
        <xdr:cNvSpPr/>
      </xdr:nvSpPr>
      <xdr:spPr>
        <a:xfrm>
          <a:off x="1079500" y="1334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92536</xdr:rowOff>
    </xdr:from>
    <xdr:ext cx="534377" cy="259045"/>
    <xdr:sp macro="" textlink="">
      <xdr:nvSpPr>
        <xdr:cNvPr id="205" name="テキスト ボックス 204"/>
        <xdr:cNvSpPr txBox="1"/>
      </xdr:nvSpPr>
      <xdr:spPr>
        <a:xfrm>
          <a:off x="863111" y="1312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113951</xdr:rowOff>
    </xdr:from>
    <xdr:to>
      <xdr:col>24</xdr:col>
      <xdr:colOff>63500</xdr:colOff>
      <xdr:row>94</xdr:row>
      <xdr:rowOff>115249</xdr:rowOff>
    </xdr:to>
    <xdr:cxnSp macro="">
      <xdr:nvCxnSpPr>
        <xdr:cNvPr id="233" name="直線コネクタ 232"/>
        <xdr:cNvCxnSpPr/>
      </xdr:nvCxnSpPr>
      <xdr:spPr>
        <a:xfrm flipV="1">
          <a:off x="3797300" y="16058801"/>
          <a:ext cx="838200" cy="17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63440</xdr:rowOff>
    </xdr:from>
    <xdr:ext cx="534377" cy="259045"/>
    <xdr:sp macro="" textlink="">
      <xdr:nvSpPr>
        <xdr:cNvPr id="234" name="扶助費平均値テキスト"/>
        <xdr:cNvSpPr txBox="1"/>
      </xdr:nvSpPr>
      <xdr:spPr>
        <a:xfrm>
          <a:off x="4686300" y="1652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116173</xdr:rowOff>
    </xdr:from>
    <xdr:to>
      <xdr:col>19</xdr:col>
      <xdr:colOff>177800</xdr:colOff>
      <xdr:row>94</xdr:row>
      <xdr:rowOff>115249</xdr:rowOff>
    </xdr:to>
    <xdr:cxnSp macro="">
      <xdr:nvCxnSpPr>
        <xdr:cNvPr id="236" name="直線コネクタ 235"/>
        <xdr:cNvCxnSpPr/>
      </xdr:nvCxnSpPr>
      <xdr:spPr>
        <a:xfrm>
          <a:off x="2908300" y="16061023"/>
          <a:ext cx="889000" cy="17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54881</xdr:rowOff>
    </xdr:from>
    <xdr:ext cx="534377" cy="259045"/>
    <xdr:sp macro="" textlink="">
      <xdr:nvSpPr>
        <xdr:cNvPr id="238" name="テキスト ボックス 237"/>
        <xdr:cNvSpPr txBox="1"/>
      </xdr:nvSpPr>
      <xdr:spPr>
        <a:xfrm>
          <a:off x="3530111" y="1668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116173</xdr:rowOff>
    </xdr:from>
    <xdr:to>
      <xdr:col>15</xdr:col>
      <xdr:colOff>50800</xdr:colOff>
      <xdr:row>95</xdr:row>
      <xdr:rowOff>133820</xdr:rowOff>
    </xdr:to>
    <xdr:cxnSp macro="">
      <xdr:nvCxnSpPr>
        <xdr:cNvPr id="239" name="直線コネクタ 238"/>
        <xdr:cNvCxnSpPr/>
      </xdr:nvCxnSpPr>
      <xdr:spPr>
        <a:xfrm flipV="1">
          <a:off x="2019300" y="16061023"/>
          <a:ext cx="889000" cy="36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117766</xdr:rowOff>
    </xdr:from>
    <xdr:ext cx="534377" cy="259045"/>
    <xdr:sp macro="" textlink="">
      <xdr:nvSpPr>
        <xdr:cNvPr id="241" name="テキスト ボックス 240"/>
        <xdr:cNvSpPr txBox="1"/>
      </xdr:nvSpPr>
      <xdr:spPr>
        <a:xfrm>
          <a:off x="2641111" y="1657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84497</xdr:rowOff>
    </xdr:from>
    <xdr:to>
      <xdr:col>10</xdr:col>
      <xdr:colOff>114300</xdr:colOff>
      <xdr:row>95</xdr:row>
      <xdr:rowOff>133820</xdr:rowOff>
    </xdr:to>
    <xdr:cxnSp macro="">
      <xdr:nvCxnSpPr>
        <xdr:cNvPr id="242" name="直線コネクタ 241"/>
        <xdr:cNvCxnSpPr/>
      </xdr:nvCxnSpPr>
      <xdr:spPr>
        <a:xfrm>
          <a:off x="1130300" y="16372247"/>
          <a:ext cx="889000" cy="4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75696</xdr:rowOff>
    </xdr:from>
    <xdr:to>
      <xdr:col>10</xdr:col>
      <xdr:colOff>165100</xdr:colOff>
      <xdr:row>98</xdr:row>
      <xdr:rowOff>5846</xdr:rowOff>
    </xdr:to>
    <xdr:sp macro="" textlink="">
      <xdr:nvSpPr>
        <xdr:cNvPr id="243" name="フローチャート: 判断 242"/>
        <xdr:cNvSpPr/>
      </xdr:nvSpPr>
      <xdr:spPr>
        <a:xfrm>
          <a:off x="1968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168423</xdr:rowOff>
    </xdr:from>
    <xdr:ext cx="534377" cy="259045"/>
    <xdr:sp macro="" textlink="">
      <xdr:nvSpPr>
        <xdr:cNvPr id="244" name="テキスト ボックス 243"/>
        <xdr:cNvSpPr txBox="1"/>
      </xdr:nvSpPr>
      <xdr:spPr>
        <a:xfrm>
          <a:off x="1752111" y="1679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75002</xdr:rowOff>
    </xdr:from>
    <xdr:to>
      <xdr:col>6</xdr:col>
      <xdr:colOff>38100</xdr:colOff>
      <xdr:row>98</xdr:row>
      <xdr:rowOff>5152</xdr:rowOff>
    </xdr:to>
    <xdr:sp macro="" textlink="">
      <xdr:nvSpPr>
        <xdr:cNvPr id="245" name="フローチャート: 判断 244"/>
        <xdr:cNvSpPr/>
      </xdr:nvSpPr>
      <xdr:spPr>
        <a:xfrm>
          <a:off x="1079500" y="167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167729</xdr:rowOff>
    </xdr:from>
    <xdr:ext cx="534377" cy="259045"/>
    <xdr:sp macro="" textlink="">
      <xdr:nvSpPr>
        <xdr:cNvPr id="246" name="テキスト ボックス 245"/>
        <xdr:cNvSpPr txBox="1"/>
      </xdr:nvSpPr>
      <xdr:spPr>
        <a:xfrm>
          <a:off x="863111" y="1679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63151</xdr:rowOff>
    </xdr:from>
    <xdr:to>
      <xdr:col>24</xdr:col>
      <xdr:colOff>114300</xdr:colOff>
      <xdr:row>93</xdr:row>
      <xdr:rowOff>164751</xdr:rowOff>
    </xdr:to>
    <xdr:sp macro="" textlink="">
      <xdr:nvSpPr>
        <xdr:cNvPr id="252" name="楕円 251"/>
        <xdr:cNvSpPr/>
      </xdr:nvSpPr>
      <xdr:spPr>
        <a:xfrm>
          <a:off x="4584700" y="1600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86028</xdr:rowOff>
    </xdr:from>
    <xdr:ext cx="599010" cy="259045"/>
    <xdr:sp macro="" textlink="">
      <xdr:nvSpPr>
        <xdr:cNvPr id="253" name="扶助費該当値テキスト"/>
        <xdr:cNvSpPr txBox="1"/>
      </xdr:nvSpPr>
      <xdr:spPr>
        <a:xfrm>
          <a:off x="4686300" y="15859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64449</xdr:rowOff>
    </xdr:from>
    <xdr:to>
      <xdr:col>20</xdr:col>
      <xdr:colOff>38100</xdr:colOff>
      <xdr:row>94</xdr:row>
      <xdr:rowOff>166049</xdr:rowOff>
    </xdr:to>
    <xdr:sp macro="" textlink="">
      <xdr:nvSpPr>
        <xdr:cNvPr id="254" name="楕円 253"/>
        <xdr:cNvSpPr/>
      </xdr:nvSpPr>
      <xdr:spPr>
        <a:xfrm>
          <a:off x="3746500" y="1618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11126</xdr:rowOff>
    </xdr:from>
    <xdr:ext cx="599010" cy="259045"/>
    <xdr:sp macro="" textlink="">
      <xdr:nvSpPr>
        <xdr:cNvPr id="255" name="テキスト ボックス 254"/>
        <xdr:cNvSpPr txBox="1"/>
      </xdr:nvSpPr>
      <xdr:spPr>
        <a:xfrm>
          <a:off x="3497795" y="1595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65373</xdr:rowOff>
    </xdr:from>
    <xdr:to>
      <xdr:col>15</xdr:col>
      <xdr:colOff>101600</xdr:colOff>
      <xdr:row>93</xdr:row>
      <xdr:rowOff>166973</xdr:rowOff>
    </xdr:to>
    <xdr:sp macro="" textlink="">
      <xdr:nvSpPr>
        <xdr:cNvPr id="256" name="楕円 255"/>
        <xdr:cNvSpPr/>
      </xdr:nvSpPr>
      <xdr:spPr>
        <a:xfrm>
          <a:off x="2857500" y="1601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12050</xdr:rowOff>
    </xdr:from>
    <xdr:ext cx="599010" cy="259045"/>
    <xdr:sp macro="" textlink="">
      <xdr:nvSpPr>
        <xdr:cNvPr id="257" name="テキスト ボックス 256"/>
        <xdr:cNvSpPr txBox="1"/>
      </xdr:nvSpPr>
      <xdr:spPr>
        <a:xfrm>
          <a:off x="2608795" y="1578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83020</xdr:rowOff>
    </xdr:from>
    <xdr:to>
      <xdr:col>10</xdr:col>
      <xdr:colOff>165100</xdr:colOff>
      <xdr:row>96</xdr:row>
      <xdr:rowOff>13170</xdr:rowOff>
    </xdr:to>
    <xdr:sp macro="" textlink="">
      <xdr:nvSpPr>
        <xdr:cNvPr id="258" name="楕円 257"/>
        <xdr:cNvSpPr/>
      </xdr:nvSpPr>
      <xdr:spPr>
        <a:xfrm>
          <a:off x="1968500" y="1637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29697</xdr:rowOff>
    </xdr:from>
    <xdr:ext cx="599010" cy="259045"/>
    <xdr:sp macro="" textlink="">
      <xdr:nvSpPr>
        <xdr:cNvPr id="259" name="テキスト ボックス 258"/>
        <xdr:cNvSpPr txBox="1"/>
      </xdr:nvSpPr>
      <xdr:spPr>
        <a:xfrm>
          <a:off x="1719795" y="1614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33697</xdr:rowOff>
    </xdr:from>
    <xdr:to>
      <xdr:col>6</xdr:col>
      <xdr:colOff>38100</xdr:colOff>
      <xdr:row>95</xdr:row>
      <xdr:rowOff>135297</xdr:rowOff>
    </xdr:to>
    <xdr:sp macro="" textlink="">
      <xdr:nvSpPr>
        <xdr:cNvPr id="260" name="楕円 259"/>
        <xdr:cNvSpPr/>
      </xdr:nvSpPr>
      <xdr:spPr>
        <a:xfrm>
          <a:off x="1079500" y="1632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151824</xdr:rowOff>
    </xdr:from>
    <xdr:ext cx="599010" cy="259045"/>
    <xdr:sp macro="" textlink="">
      <xdr:nvSpPr>
        <xdr:cNvPr id="261" name="テキスト ボックス 260"/>
        <xdr:cNvSpPr txBox="1"/>
      </xdr:nvSpPr>
      <xdr:spPr>
        <a:xfrm>
          <a:off x="830795" y="1609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96361</xdr:rowOff>
    </xdr:from>
    <xdr:to>
      <xdr:col>55</xdr:col>
      <xdr:colOff>0</xdr:colOff>
      <xdr:row>37</xdr:row>
      <xdr:rowOff>148246</xdr:rowOff>
    </xdr:to>
    <xdr:cxnSp macro="">
      <xdr:nvCxnSpPr>
        <xdr:cNvPr id="292" name="直線コネクタ 291"/>
        <xdr:cNvCxnSpPr/>
      </xdr:nvCxnSpPr>
      <xdr:spPr>
        <a:xfrm>
          <a:off x="9639300" y="6440011"/>
          <a:ext cx="838200" cy="5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65936</xdr:rowOff>
    </xdr:from>
    <xdr:ext cx="599010" cy="259045"/>
    <xdr:sp macro="" textlink="">
      <xdr:nvSpPr>
        <xdr:cNvPr id="293" name="補助費等平均値テキスト"/>
        <xdr:cNvSpPr txBox="1"/>
      </xdr:nvSpPr>
      <xdr:spPr>
        <a:xfrm>
          <a:off x="10528300" y="606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96361</xdr:rowOff>
    </xdr:from>
    <xdr:to>
      <xdr:col>50</xdr:col>
      <xdr:colOff>114300</xdr:colOff>
      <xdr:row>37</xdr:row>
      <xdr:rowOff>136173</xdr:rowOff>
    </xdr:to>
    <xdr:cxnSp macro="">
      <xdr:nvCxnSpPr>
        <xdr:cNvPr id="295" name="直線コネクタ 294"/>
        <xdr:cNvCxnSpPr/>
      </xdr:nvCxnSpPr>
      <xdr:spPr>
        <a:xfrm flipV="1">
          <a:off x="8750300" y="6440011"/>
          <a:ext cx="889000" cy="3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16747</xdr:rowOff>
    </xdr:from>
    <xdr:ext cx="599010" cy="259045"/>
    <xdr:sp macro="" textlink="">
      <xdr:nvSpPr>
        <xdr:cNvPr id="297" name="テキスト ボックス 296"/>
        <xdr:cNvSpPr txBox="1"/>
      </xdr:nvSpPr>
      <xdr:spPr>
        <a:xfrm>
          <a:off x="9339795" y="601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152325</xdr:rowOff>
    </xdr:from>
    <xdr:to>
      <xdr:col>45</xdr:col>
      <xdr:colOff>177800</xdr:colOff>
      <xdr:row>37</xdr:row>
      <xdr:rowOff>136173</xdr:rowOff>
    </xdr:to>
    <xdr:cxnSp macro="">
      <xdr:nvCxnSpPr>
        <xdr:cNvPr id="298" name="直線コネクタ 297"/>
        <xdr:cNvCxnSpPr/>
      </xdr:nvCxnSpPr>
      <xdr:spPr>
        <a:xfrm>
          <a:off x="7861300" y="6153075"/>
          <a:ext cx="889000" cy="32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52758</xdr:rowOff>
    </xdr:from>
    <xdr:ext cx="599010" cy="259045"/>
    <xdr:sp macro="" textlink="">
      <xdr:nvSpPr>
        <xdr:cNvPr id="300" name="テキスト ボックス 299"/>
        <xdr:cNvSpPr txBox="1"/>
      </xdr:nvSpPr>
      <xdr:spPr>
        <a:xfrm>
          <a:off x="8450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152325</xdr:rowOff>
    </xdr:from>
    <xdr:to>
      <xdr:col>41</xdr:col>
      <xdr:colOff>50800</xdr:colOff>
      <xdr:row>38</xdr:row>
      <xdr:rowOff>29597</xdr:rowOff>
    </xdr:to>
    <xdr:cxnSp macro="">
      <xdr:nvCxnSpPr>
        <xdr:cNvPr id="301" name="直線コネクタ 300"/>
        <xdr:cNvCxnSpPr/>
      </xdr:nvCxnSpPr>
      <xdr:spPr>
        <a:xfrm flipV="1">
          <a:off x="6972300" y="6153075"/>
          <a:ext cx="889000" cy="39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2" name="フローチャート: 判断 301"/>
        <xdr:cNvSpPr/>
      </xdr:nvSpPr>
      <xdr:spPr>
        <a:xfrm>
          <a:off x="7810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86326</xdr:rowOff>
    </xdr:from>
    <xdr:ext cx="599010" cy="259045"/>
    <xdr:sp macro="" textlink="">
      <xdr:nvSpPr>
        <xdr:cNvPr id="303" name="テキスト ボックス 302"/>
        <xdr:cNvSpPr txBox="1"/>
      </xdr:nvSpPr>
      <xdr:spPr>
        <a:xfrm>
          <a:off x="7561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17488</xdr:rowOff>
    </xdr:from>
    <xdr:to>
      <xdr:col>36</xdr:col>
      <xdr:colOff>165100</xdr:colOff>
      <xdr:row>37</xdr:row>
      <xdr:rowOff>119088</xdr:rowOff>
    </xdr:to>
    <xdr:sp macro="" textlink="">
      <xdr:nvSpPr>
        <xdr:cNvPr id="304" name="フローチャート: 判断 303"/>
        <xdr:cNvSpPr/>
      </xdr:nvSpPr>
      <xdr:spPr>
        <a:xfrm>
          <a:off x="6921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135615</xdr:rowOff>
    </xdr:from>
    <xdr:ext cx="599010" cy="259045"/>
    <xdr:sp macro="" textlink="">
      <xdr:nvSpPr>
        <xdr:cNvPr id="305" name="テキスト ボックス 304"/>
        <xdr:cNvSpPr txBox="1"/>
      </xdr:nvSpPr>
      <xdr:spPr>
        <a:xfrm>
          <a:off x="6672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97446</xdr:rowOff>
    </xdr:from>
    <xdr:to>
      <xdr:col>55</xdr:col>
      <xdr:colOff>50800</xdr:colOff>
      <xdr:row>38</xdr:row>
      <xdr:rowOff>27597</xdr:rowOff>
    </xdr:to>
    <xdr:sp macro="" textlink="">
      <xdr:nvSpPr>
        <xdr:cNvPr id="311" name="楕円 310"/>
        <xdr:cNvSpPr/>
      </xdr:nvSpPr>
      <xdr:spPr>
        <a:xfrm>
          <a:off x="10426700" y="644109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12373</xdr:rowOff>
    </xdr:from>
    <xdr:ext cx="534377" cy="259045"/>
    <xdr:sp macro="" textlink="">
      <xdr:nvSpPr>
        <xdr:cNvPr id="312" name="補助費等該当値テキスト"/>
        <xdr:cNvSpPr txBox="1"/>
      </xdr:nvSpPr>
      <xdr:spPr>
        <a:xfrm>
          <a:off x="10528300" y="635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45561</xdr:rowOff>
    </xdr:from>
    <xdr:to>
      <xdr:col>50</xdr:col>
      <xdr:colOff>165100</xdr:colOff>
      <xdr:row>37</xdr:row>
      <xdr:rowOff>147161</xdr:rowOff>
    </xdr:to>
    <xdr:sp macro="" textlink="">
      <xdr:nvSpPr>
        <xdr:cNvPr id="313" name="楕円 312"/>
        <xdr:cNvSpPr/>
      </xdr:nvSpPr>
      <xdr:spPr>
        <a:xfrm>
          <a:off x="9588500" y="638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138288</xdr:rowOff>
    </xdr:from>
    <xdr:ext cx="599010" cy="259045"/>
    <xdr:sp macro="" textlink="">
      <xdr:nvSpPr>
        <xdr:cNvPr id="314" name="テキスト ボックス 313"/>
        <xdr:cNvSpPr txBox="1"/>
      </xdr:nvSpPr>
      <xdr:spPr>
        <a:xfrm>
          <a:off x="9339795" y="6481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85373</xdr:rowOff>
    </xdr:from>
    <xdr:to>
      <xdr:col>46</xdr:col>
      <xdr:colOff>38100</xdr:colOff>
      <xdr:row>38</xdr:row>
      <xdr:rowOff>15523</xdr:rowOff>
    </xdr:to>
    <xdr:sp macro="" textlink="">
      <xdr:nvSpPr>
        <xdr:cNvPr id="315" name="楕円 314"/>
        <xdr:cNvSpPr/>
      </xdr:nvSpPr>
      <xdr:spPr>
        <a:xfrm>
          <a:off x="8699500" y="642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6650</xdr:rowOff>
    </xdr:from>
    <xdr:ext cx="534377" cy="259045"/>
    <xdr:sp macro="" textlink="">
      <xdr:nvSpPr>
        <xdr:cNvPr id="316" name="テキスト ボックス 315"/>
        <xdr:cNvSpPr txBox="1"/>
      </xdr:nvSpPr>
      <xdr:spPr>
        <a:xfrm>
          <a:off x="8483111" y="652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101525</xdr:rowOff>
    </xdr:from>
    <xdr:to>
      <xdr:col>41</xdr:col>
      <xdr:colOff>101600</xdr:colOff>
      <xdr:row>36</xdr:row>
      <xdr:rowOff>31675</xdr:rowOff>
    </xdr:to>
    <xdr:sp macro="" textlink="">
      <xdr:nvSpPr>
        <xdr:cNvPr id="317" name="楕円 316"/>
        <xdr:cNvSpPr/>
      </xdr:nvSpPr>
      <xdr:spPr>
        <a:xfrm>
          <a:off x="7810500" y="610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22802</xdr:rowOff>
    </xdr:from>
    <xdr:ext cx="599010" cy="259045"/>
    <xdr:sp macro="" textlink="">
      <xdr:nvSpPr>
        <xdr:cNvPr id="318" name="テキスト ボックス 317"/>
        <xdr:cNvSpPr txBox="1"/>
      </xdr:nvSpPr>
      <xdr:spPr>
        <a:xfrm>
          <a:off x="7561795" y="6195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150246</xdr:rowOff>
    </xdr:from>
    <xdr:to>
      <xdr:col>36</xdr:col>
      <xdr:colOff>165100</xdr:colOff>
      <xdr:row>38</xdr:row>
      <xdr:rowOff>80397</xdr:rowOff>
    </xdr:to>
    <xdr:sp macro="" textlink="">
      <xdr:nvSpPr>
        <xdr:cNvPr id="319" name="楕円 318"/>
        <xdr:cNvSpPr/>
      </xdr:nvSpPr>
      <xdr:spPr>
        <a:xfrm>
          <a:off x="6921500" y="649389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71524</xdr:rowOff>
    </xdr:from>
    <xdr:ext cx="534377" cy="259045"/>
    <xdr:sp macro="" textlink="">
      <xdr:nvSpPr>
        <xdr:cNvPr id="320" name="テキスト ボックス 319"/>
        <xdr:cNvSpPr txBox="1"/>
      </xdr:nvSpPr>
      <xdr:spPr>
        <a:xfrm>
          <a:off x="6705111" y="658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76774</xdr:rowOff>
    </xdr:from>
    <xdr:to>
      <xdr:col>55</xdr:col>
      <xdr:colOff>0</xdr:colOff>
      <xdr:row>58</xdr:row>
      <xdr:rowOff>98573</xdr:rowOff>
    </xdr:to>
    <xdr:cxnSp macro="">
      <xdr:nvCxnSpPr>
        <xdr:cNvPr id="347" name="直線コネクタ 346"/>
        <xdr:cNvCxnSpPr/>
      </xdr:nvCxnSpPr>
      <xdr:spPr>
        <a:xfrm>
          <a:off x="9639300" y="10020874"/>
          <a:ext cx="838200" cy="2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36256</xdr:rowOff>
    </xdr:from>
    <xdr:ext cx="599010" cy="259045"/>
    <xdr:sp macro="" textlink="">
      <xdr:nvSpPr>
        <xdr:cNvPr id="348" name="普通建設事業費平均値テキスト"/>
        <xdr:cNvSpPr txBox="1"/>
      </xdr:nvSpPr>
      <xdr:spPr>
        <a:xfrm>
          <a:off x="10528300" y="9808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38702</xdr:rowOff>
    </xdr:from>
    <xdr:to>
      <xdr:col>50</xdr:col>
      <xdr:colOff>114300</xdr:colOff>
      <xdr:row>58</xdr:row>
      <xdr:rowOff>76774</xdr:rowOff>
    </xdr:to>
    <xdr:cxnSp macro="">
      <xdr:nvCxnSpPr>
        <xdr:cNvPr id="350" name="直線コネクタ 349"/>
        <xdr:cNvCxnSpPr/>
      </xdr:nvCxnSpPr>
      <xdr:spPr>
        <a:xfrm>
          <a:off x="8750300" y="9982802"/>
          <a:ext cx="889000" cy="3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140108</xdr:rowOff>
    </xdr:from>
    <xdr:ext cx="599010" cy="259045"/>
    <xdr:sp macro="" textlink="">
      <xdr:nvSpPr>
        <xdr:cNvPr id="352" name="テキスト ボックス 351"/>
        <xdr:cNvSpPr txBox="1"/>
      </xdr:nvSpPr>
      <xdr:spPr>
        <a:xfrm>
          <a:off x="9339795" y="974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38702</xdr:rowOff>
    </xdr:from>
    <xdr:to>
      <xdr:col>45</xdr:col>
      <xdr:colOff>177800</xdr:colOff>
      <xdr:row>58</xdr:row>
      <xdr:rowOff>97065</xdr:rowOff>
    </xdr:to>
    <xdr:cxnSp macro="">
      <xdr:nvCxnSpPr>
        <xdr:cNvPr id="353" name="直線コネクタ 352"/>
        <xdr:cNvCxnSpPr/>
      </xdr:nvCxnSpPr>
      <xdr:spPr>
        <a:xfrm flipV="1">
          <a:off x="7861300" y="9982802"/>
          <a:ext cx="889000" cy="5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118349</xdr:rowOff>
    </xdr:from>
    <xdr:ext cx="599010" cy="259045"/>
    <xdr:sp macro="" textlink="">
      <xdr:nvSpPr>
        <xdr:cNvPr id="355" name="テキスト ボックス 354"/>
        <xdr:cNvSpPr txBox="1"/>
      </xdr:nvSpPr>
      <xdr:spPr>
        <a:xfrm>
          <a:off x="8450795" y="1006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93203</xdr:rowOff>
    </xdr:from>
    <xdr:to>
      <xdr:col>41</xdr:col>
      <xdr:colOff>50800</xdr:colOff>
      <xdr:row>58</xdr:row>
      <xdr:rowOff>97065</xdr:rowOff>
    </xdr:to>
    <xdr:cxnSp macro="">
      <xdr:nvCxnSpPr>
        <xdr:cNvPr id="356" name="直線コネクタ 355"/>
        <xdr:cNvCxnSpPr/>
      </xdr:nvCxnSpPr>
      <xdr:spPr>
        <a:xfrm>
          <a:off x="6972300" y="10037303"/>
          <a:ext cx="889000" cy="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7" name="フローチャート: 判断 356"/>
        <xdr:cNvSpPr/>
      </xdr:nvSpPr>
      <xdr:spPr>
        <a:xfrm>
          <a:off x="7810500" y="99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149698</xdr:rowOff>
    </xdr:from>
    <xdr:ext cx="599010" cy="259045"/>
    <xdr:sp macro="" textlink="">
      <xdr:nvSpPr>
        <xdr:cNvPr id="358" name="テキスト ボックス 357"/>
        <xdr:cNvSpPr txBox="1"/>
      </xdr:nvSpPr>
      <xdr:spPr>
        <a:xfrm>
          <a:off x="7561795" y="975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22543</xdr:rowOff>
    </xdr:from>
    <xdr:to>
      <xdr:col>36</xdr:col>
      <xdr:colOff>165100</xdr:colOff>
      <xdr:row>58</xdr:row>
      <xdr:rowOff>124143</xdr:rowOff>
    </xdr:to>
    <xdr:sp macro="" textlink="">
      <xdr:nvSpPr>
        <xdr:cNvPr id="359" name="フローチャート: 判断 358"/>
        <xdr:cNvSpPr/>
      </xdr:nvSpPr>
      <xdr:spPr>
        <a:xfrm>
          <a:off x="6921500" y="99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140670</xdr:rowOff>
    </xdr:from>
    <xdr:ext cx="599010" cy="259045"/>
    <xdr:sp macro="" textlink="">
      <xdr:nvSpPr>
        <xdr:cNvPr id="360" name="テキスト ボックス 359"/>
        <xdr:cNvSpPr txBox="1"/>
      </xdr:nvSpPr>
      <xdr:spPr>
        <a:xfrm>
          <a:off x="6672795" y="974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47773</xdr:rowOff>
    </xdr:from>
    <xdr:to>
      <xdr:col>55</xdr:col>
      <xdr:colOff>50800</xdr:colOff>
      <xdr:row>58</xdr:row>
      <xdr:rowOff>149373</xdr:rowOff>
    </xdr:to>
    <xdr:sp macro="" textlink="">
      <xdr:nvSpPr>
        <xdr:cNvPr id="366" name="楕円 365"/>
        <xdr:cNvSpPr/>
      </xdr:nvSpPr>
      <xdr:spPr>
        <a:xfrm>
          <a:off x="10426700" y="999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163256</xdr:rowOff>
    </xdr:from>
    <xdr:ext cx="534377" cy="259045"/>
    <xdr:sp macro="" textlink="">
      <xdr:nvSpPr>
        <xdr:cNvPr id="367" name="普通建設事業費該当値テキスト"/>
        <xdr:cNvSpPr txBox="1"/>
      </xdr:nvSpPr>
      <xdr:spPr>
        <a:xfrm>
          <a:off x="10528300" y="993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25974</xdr:rowOff>
    </xdr:from>
    <xdr:to>
      <xdr:col>50</xdr:col>
      <xdr:colOff>165100</xdr:colOff>
      <xdr:row>58</xdr:row>
      <xdr:rowOff>127574</xdr:rowOff>
    </xdr:to>
    <xdr:sp macro="" textlink="">
      <xdr:nvSpPr>
        <xdr:cNvPr id="368" name="楕円 367"/>
        <xdr:cNvSpPr/>
      </xdr:nvSpPr>
      <xdr:spPr>
        <a:xfrm>
          <a:off x="9588500" y="997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118701</xdr:rowOff>
    </xdr:from>
    <xdr:ext cx="599010" cy="259045"/>
    <xdr:sp macro="" textlink="">
      <xdr:nvSpPr>
        <xdr:cNvPr id="369" name="テキスト ボックス 368"/>
        <xdr:cNvSpPr txBox="1"/>
      </xdr:nvSpPr>
      <xdr:spPr>
        <a:xfrm>
          <a:off x="9339795" y="1006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159352</xdr:rowOff>
    </xdr:from>
    <xdr:to>
      <xdr:col>46</xdr:col>
      <xdr:colOff>38100</xdr:colOff>
      <xdr:row>58</xdr:row>
      <xdr:rowOff>89502</xdr:rowOff>
    </xdr:to>
    <xdr:sp macro="" textlink="">
      <xdr:nvSpPr>
        <xdr:cNvPr id="370" name="楕円 369"/>
        <xdr:cNvSpPr/>
      </xdr:nvSpPr>
      <xdr:spPr>
        <a:xfrm>
          <a:off x="8699500" y="993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106029</xdr:rowOff>
    </xdr:from>
    <xdr:ext cx="599010" cy="259045"/>
    <xdr:sp macro="" textlink="">
      <xdr:nvSpPr>
        <xdr:cNvPr id="371" name="テキスト ボックス 370"/>
        <xdr:cNvSpPr txBox="1"/>
      </xdr:nvSpPr>
      <xdr:spPr>
        <a:xfrm>
          <a:off x="8450795" y="9707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46265</xdr:rowOff>
    </xdr:from>
    <xdr:to>
      <xdr:col>41</xdr:col>
      <xdr:colOff>101600</xdr:colOff>
      <xdr:row>58</xdr:row>
      <xdr:rowOff>147865</xdr:rowOff>
    </xdr:to>
    <xdr:sp macro="" textlink="">
      <xdr:nvSpPr>
        <xdr:cNvPr id="372" name="楕円 371"/>
        <xdr:cNvSpPr/>
      </xdr:nvSpPr>
      <xdr:spPr>
        <a:xfrm>
          <a:off x="7810500" y="999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138992</xdr:rowOff>
    </xdr:from>
    <xdr:ext cx="534377" cy="259045"/>
    <xdr:sp macro="" textlink="">
      <xdr:nvSpPr>
        <xdr:cNvPr id="373" name="テキスト ボックス 372"/>
        <xdr:cNvSpPr txBox="1"/>
      </xdr:nvSpPr>
      <xdr:spPr>
        <a:xfrm>
          <a:off x="7594111" y="1008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42403</xdr:rowOff>
    </xdr:from>
    <xdr:to>
      <xdr:col>36</xdr:col>
      <xdr:colOff>165100</xdr:colOff>
      <xdr:row>58</xdr:row>
      <xdr:rowOff>144003</xdr:rowOff>
    </xdr:to>
    <xdr:sp macro="" textlink="">
      <xdr:nvSpPr>
        <xdr:cNvPr id="374" name="楕円 373"/>
        <xdr:cNvSpPr/>
      </xdr:nvSpPr>
      <xdr:spPr>
        <a:xfrm>
          <a:off x="6921500" y="998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135130</xdr:rowOff>
    </xdr:from>
    <xdr:ext cx="599010" cy="259045"/>
    <xdr:sp macro="" textlink="">
      <xdr:nvSpPr>
        <xdr:cNvPr id="375" name="テキスト ボックス 374"/>
        <xdr:cNvSpPr txBox="1"/>
      </xdr:nvSpPr>
      <xdr:spPr>
        <a:xfrm>
          <a:off x="6672795" y="10079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138863</xdr:rowOff>
    </xdr:from>
    <xdr:to>
      <xdr:col>55</xdr:col>
      <xdr:colOff>0</xdr:colOff>
      <xdr:row>78</xdr:row>
      <xdr:rowOff>139170</xdr:rowOff>
    </xdr:to>
    <xdr:cxnSp macro="">
      <xdr:nvCxnSpPr>
        <xdr:cNvPr id="402" name="直線コネクタ 401"/>
        <xdr:cNvCxnSpPr/>
      </xdr:nvCxnSpPr>
      <xdr:spPr>
        <a:xfrm flipV="1">
          <a:off x="9639300" y="13511963"/>
          <a:ext cx="838200" cy="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3" name="普通建設事業費 （ うち新規整備　）平均値テキスト"/>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139170</xdr:rowOff>
    </xdr:from>
    <xdr:to>
      <xdr:col>50</xdr:col>
      <xdr:colOff>114300</xdr:colOff>
      <xdr:row>78</xdr:row>
      <xdr:rowOff>139173</xdr:rowOff>
    </xdr:to>
    <xdr:cxnSp macro="">
      <xdr:nvCxnSpPr>
        <xdr:cNvPr id="405" name="直線コネクタ 404"/>
        <xdr:cNvCxnSpPr/>
      </xdr:nvCxnSpPr>
      <xdr:spPr>
        <a:xfrm flipV="1">
          <a:off x="8750300" y="13512270"/>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9923</xdr:rowOff>
    </xdr:from>
    <xdr:ext cx="534377" cy="259045"/>
    <xdr:sp macro="" textlink="">
      <xdr:nvSpPr>
        <xdr:cNvPr id="407" name="テキスト ボックス 406"/>
        <xdr:cNvSpPr txBox="1"/>
      </xdr:nvSpPr>
      <xdr:spPr>
        <a:xfrm>
          <a:off x="9372111" y="132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139108</xdr:rowOff>
    </xdr:from>
    <xdr:to>
      <xdr:col>45</xdr:col>
      <xdr:colOff>177800</xdr:colOff>
      <xdr:row>78</xdr:row>
      <xdr:rowOff>139173</xdr:rowOff>
    </xdr:to>
    <xdr:cxnSp macro="">
      <xdr:nvCxnSpPr>
        <xdr:cNvPr id="408" name="直線コネクタ 407"/>
        <xdr:cNvCxnSpPr/>
      </xdr:nvCxnSpPr>
      <xdr:spPr>
        <a:xfrm>
          <a:off x="7861300" y="13512208"/>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16468</xdr:rowOff>
    </xdr:from>
    <xdr:ext cx="534377" cy="259045"/>
    <xdr:sp macro="" textlink="">
      <xdr:nvSpPr>
        <xdr:cNvPr id="410" name="テキスト ボックス 409"/>
        <xdr:cNvSpPr txBox="1"/>
      </xdr:nvSpPr>
      <xdr:spPr>
        <a:xfrm>
          <a:off x="8483111" y="132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138695</xdr:rowOff>
    </xdr:from>
    <xdr:to>
      <xdr:col>41</xdr:col>
      <xdr:colOff>50800</xdr:colOff>
      <xdr:row>78</xdr:row>
      <xdr:rowOff>139108</xdr:rowOff>
    </xdr:to>
    <xdr:cxnSp macro="">
      <xdr:nvCxnSpPr>
        <xdr:cNvPr id="411" name="直線コネクタ 410"/>
        <xdr:cNvCxnSpPr/>
      </xdr:nvCxnSpPr>
      <xdr:spPr>
        <a:xfrm>
          <a:off x="6972300" y="13511795"/>
          <a:ext cx="88900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2" name="フローチャート: 判断 411"/>
        <xdr:cNvSpPr/>
      </xdr:nvSpPr>
      <xdr:spPr>
        <a:xfrm>
          <a:off x="7810500" y="1344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17722</xdr:rowOff>
    </xdr:from>
    <xdr:ext cx="534377" cy="259045"/>
    <xdr:sp macro="" textlink="">
      <xdr:nvSpPr>
        <xdr:cNvPr id="413" name="テキスト ボックス 412"/>
        <xdr:cNvSpPr txBox="1"/>
      </xdr:nvSpPr>
      <xdr:spPr>
        <a:xfrm>
          <a:off x="7594111" y="1321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65677</xdr:rowOff>
    </xdr:from>
    <xdr:to>
      <xdr:col>36</xdr:col>
      <xdr:colOff>165100</xdr:colOff>
      <xdr:row>78</xdr:row>
      <xdr:rowOff>167277</xdr:rowOff>
    </xdr:to>
    <xdr:sp macro="" textlink="">
      <xdr:nvSpPr>
        <xdr:cNvPr id="414" name="フローチャート: 判断 413"/>
        <xdr:cNvSpPr/>
      </xdr:nvSpPr>
      <xdr:spPr>
        <a:xfrm>
          <a:off x="6921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12354</xdr:rowOff>
    </xdr:from>
    <xdr:ext cx="534377" cy="259045"/>
    <xdr:sp macro="" textlink="">
      <xdr:nvSpPr>
        <xdr:cNvPr id="415" name="テキスト ボックス 414"/>
        <xdr:cNvSpPr txBox="1"/>
      </xdr:nvSpPr>
      <xdr:spPr>
        <a:xfrm>
          <a:off x="6705111" y="132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88063</xdr:rowOff>
    </xdr:from>
    <xdr:to>
      <xdr:col>55</xdr:col>
      <xdr:colOff>50800</xdr:colOff>
      <xdr:row>79</xdr:row>
      <xdr:rowOff>18213</xdr:rowOff>
    </xdr:to>
    <xdr:sp macro="" textlink="">
      <xdr:nvSpPr>
        <xdr:cNvPr id="421" name="楕円 420"/>
        <xdr:cNvSpPr/>
      </xdr:nvSpPr>
      <xdr:spPr>
        <a:xfrm>
          <a:off x="10426700" y="1346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38895</xdr:rowOff>
    </xdr:from>
    <xdr:ext cx="469744" cy="259045"/>
    <xdr:sp macro="" textlink="">
      <xdr:nvSpPr>
        <xdr:cNvPr id="422" name="普通建設事業費 （ うち新規整備　）該当値テキスト"/>
        <xdr:cNvSpPr txBox="1"/>
      </xdr:nvSpPr>
      <xdr:spPr>
        <a:xfrm>
          <a:off x="10528300" y="1341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88370</xdr:rowOff>
    </xdr:from>
    <xdr:to>
      <xdr:col>50</xdr:col>
      <xdr:colOff>165100</xdr:colOff>
      <xdr:row>79</xdr:row>
      <xdr:rowOff>18520</xdr:rowOff>
    </xdr:to>
    <xdr:sp macro="" textlink="">
      <xdr:nvSpPr>
        <xdr:cNvPr id="423" name="楕円 422"/>
        <xdr:cNvSpPr/>
      </xdr:nvSpPr>
      <xdr:spPr>
        <a:xfrm>
          <a:off x="9588500" y="1346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9647</xdr:rowOff>
    </xdr:from>
    <xdr:ext cx="469744" cy="259045"/>
    <xdr:sp macro="" textlink="">
      <xdr:nvSpPr>
        <xdr:cNvPr id="424" name="テキスト ボックス 423"/>
        <xdr:cNvSpPr txBox="1"/>
      </xdr:nvSpPr>
      <xdr:spPr>
        <a:xfrm>
          <a:off x="9404428" y="1355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88373</xdr:rowOff>
    </xdr:from>
    <xdr:to>
      <xdr:col>46</xdr:col>
      <xdr:colOff>38100</xdr:colOff>
      <xdr:row>79</xdr:row>
      <xdr:rowOff>18523</xdr:rowOff>
    </xdr:to>
    <xdr:sp macro="" textlink="">
      <xdr:nvSpPr>
        <xdr:cNvPr id="425" name="楕円 424"/>
        <xdr:cNvSpPr/>
      </xdr:nvSpPr>
      <xdr:spPr>
        <a:xfrm>
          <a:off x="8699500" y="1346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9650</xdr:rowOff>
    </xdr:from>
    <xdr:ext cx="469744" cy="259045"/>
    <xdr:sp macro="" textlink="">
      <xdr:nvSpPr>
        <xdr:cNvPr id="426" name="テキスト ボックス 425"/>
        <xdr:cNvSpPr txBox="1"/>
      </xdr:nvSpPr>
      <xdr:spPr>
        <a:xfrm>
          <a:off x="8515428" y="1355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88308</xdr:rowOff>
    </xdr:from>
    <xdr:to>
      <xdr:col>41</xdr:col>
      <xdr:colOff>101600</xdr:colOff>
      <xdr:row>79</xdr:row>
      <xdr:rowOff>18458</xdr:rowOff>
    </xdr:to>
    <xdr:sp macro="" textlink="">
      <xdr:nvSpPr>
        <xdr:cNvPr id="427" name="楕円 426"/>
        <xdr:cNvSpPr/>
      </xdr:nvSpPr>
      <xdr:spPr>
        <a:xfrm>
          <a:off x="7810500" y="1346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9585</xdr:rowOff>
    </xdr:from>
    <xdr:ext cx="469744" cy="259045"/>
    <xdr:sp macro="" textlink="">
      <xdr:nvSpPr>
        <xdr:cNvPr id="428" name="テキスト ボックス 427"/>
        <xdr:cNvSpPr txBox="1"/>
      </xdr:nvSpPr>
      <xdr:spPr>
        <a:xfrm>
          <a:off x="7626428" y="13554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87895</xdr:rowOff>
    </xdr:from>
    <xdr:to>
      <xdr:col>36</xdr:col>
      <xdr:colOff>165100</xdr:colOff>
      <xdr:row>79</xdr:row>
      <xdr:rowOff>18045</xdr:rowOff>
    </xdr:to>
    <xdr:sp macro="" textlink="">
      <xdr:nvSpPr>
        <xdr:cNvPr id="429" name="楕円 428"/>
        <xdr:cNvSpPr/>
      </xdr:nvSpPr>
      <xdr:spPr>
        <a:xfrm>
          <a:off x="6921500" y="1346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9172</xdr:rowOff>
    </xdr:from>
    <xdr:ext cx="469744" cy="259045"/>
    <xdr:sp macro="" textlink="">
      <xdr:nvSpPr>
        <xdr:cNvPr id="430" name="テキスト ボックス 429"/>
        <xdr:cNvSpPr txBox="1"/>
      </xdr:nvSpPr>
      <xdr:spPr>
        <a:xfrm>
          <a:off x="6737428" y="1355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11995</xdr:rowOff>
    </xdr:from>
    <xdr:to>
      <xdr:col>55</xdr:col>
      <xdr:colOff>0</xdr:colOff>
      <xdr:row>98</xdr:row>
      <xdr:rowOff>10511</xdr:rowOff>
    </xdr:to>
    <xdr:cxnSp macro="">
      <xdr:nvCxnSpPr>
        <xdr:cNvPr id="461" name="直線コネクタ 460"/>
        <xdr:cNvCxnSpPr/>
      </xdr:nvCxnSpPr>
      <xdr:spPr>
        <a:xfrm>
          <a:off x="9639300" y="16642645"/>
          <a:ext cx="838200" cy="16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122334</xdr:rowOff>
    </xdr:from>
    <xdr:ext cx="534377" cy="259045"/>
    <xdr:sp macro="" textlink="">
      <xdr:nvSpPr>
        <xdr:cNvPr id="462" name="普通建設事業費 （ うち更新整備　）平均値テキスト"/>
        <xdr:cNvSpPr txBox="1"/>
      </xdr:nvSpPr>
      <xdr:spPr>
        <a:xfrm>
          <a:off x="10528300" y="1658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79539</xdr:rowOff>
    </xdr:from>
    <xdr:to>
      <xdr:col>50</xdr:col>
      <xdr:colOff>114300</xdr:colOff>
      <xdr:row>97</xdr:row>
      <xdr:rowOff>11995</xdr:rowOff>
    </xdr:to>
    <xdr:cxnSp macro="">
      <xdr:nvCxnSpPr>
        <xdr:cNvPr id="464" name="直線コネクタ 463"/>
        <xdr:cNvCxnSpPr/>
      </xdr:nvCxnSpPr>
      <xdr:spPr>
        <a:xfrm>
          <a:off x="8750300" y="16367289"/>
          <a:ext cx="889000" cy="27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54137</xdr:rowOff>
    </xdr:from>
    <xdr:ext cx="534377" cy="259045"/>
    <xdr:sp macro="" textlink="">
      <xdr:nvSpPr>
        <xdr:cNvPr id="466" name="テキスト ボックス 465"/>
        <xdr:cNvSpPr txBox="1"/>
      </xdr:nvSpPr>
      <xdr:spPr>
        <a:xfrm>
          <a:off x="9372111" y="1685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79539</xdr:rowOff>
    </xdr:from>
    <xdr:to>
      <xdr:col>45</xdr:col>
      <xdr:colOff>177800</xdr:colOff>
      <xdr:row>98</xdr:row>
      <xdr:rowOff>3425</xdr:rowOff>
    </xdr:to>
    <xdr:cxnSp macro="">
      <xdr:nvCxnSpPr>
        <xdr:cNvPr id="467" name="直線コネクタ 466"/>
        <xdr:cNvCxnSpPr/>
      </xdr:nvCxnSpPr>
      <xdr:spPr>
        <a:xfrm flipV="1">
          <a:off x="7861300" y="16367289"/>
          <a:ext cx="889000" cy="43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54532</xdr:rowOff>
    </xdr:from>
    <xdr:ext cx="534377" cy="259045"/>
    <xdr:sp macro="" textlink="">
      <xdr:nvSpPr>
        <xdr:cNvPr id="469" name="テキスト ボックス 468"/>
        <xdr:cNvSpPr txBox="1"/>
      </xdr:nvSpPr>
      <xdr:spPr>
        <a:xfrm>
          <a:off x="8483111" y="168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142483</xdr:rowOff>
    </xdr:from>
    <xdr:to>
      <xdr:col>41</xdr:col>
      <xdr:colOff>50800</xdr:colOff>
      <xdr:row>98</xdr:row>
      <xdr:rowOff>3425</xdr:rowOff>
    </xdr:to>
    <xdr:cxnSp macro="">
      <xdr:nvCxnSpPr>
        <xdr:cNvPr id="470" name="直線コネクタ 469"/>
        <xdr:cNvCxnSpPr/>
      </xdr:nvCxnSpPr>
      <xdr:spPr>
        <a:xfrm>
          <a:off x="6972300" y="16773133"/>
          <a:ext cx="889000" cy="3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macro="" textlink="">
      <xdr:nvSpPr>
        <xdr:cNvPr id="471" name="フローチャート: 判断 470"/>
        <xdr:cNvSpPr/>
      </xdr:nvSpPr>
      <xdr:spPr>
        <a:xfrm>
          <a:off x="7810500" y="167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74851</xdr:rowOff>
    </xdr:from>
    <xdr:ext cx="534377" cy="259045"/>
    <xdr:sp macro="" textlink="">
      <xdr:nvSpPr>
        <xdr:cNvPr id="472" name="テキスト ボックス 471"/>
        <xdr:cNvSpPr txBox="1"/>
      </xdr:nvSpPr>
      <xdr:spPr>
        <a:xfrm>
          <a:off x="7594111" y="1687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135489</xdr:rowOff>
    </xdr:from>
    <xdr:to>
      <xdr:col>36</xdr:col>
      <xdr:colOff>165100</xdr:colOff>
      <xdr:row>98</xdr:row>
      <xdr:rowOff>65639</xdr:rowOff>
    </xdr:to>
    <xdr:sp macro="" textlink="">
      <xdr:nvSpPr>
        <xdr:cNvPr id="473" name="フローチャート: 判断 472"/>
        <xdr:cNvSpPr/>
      </xdr:nvSpPr>
      <xdr:spPr>
        <a:xfrm>
          <a:off x="6921500" y="167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56766</xdr:rowOff>
    </xdr:from>
    <xdr:ext cx="534377" cy="259045"/>
    <xdr:sp macro="" textlink="">
      <xdr:nvSpPr>
        <xdr:cNvPr id="474" name="テキスト ボックス 473"/>
        <xdr:cNvSpPr txBox="1"/>
      </xdr:nvSpPr>
      <xdr:spPr>
        <a:xfrm>
          <a:off x="6705111" y="1685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131161</xdr:rowOff>
    </xdr:from>
    <xdr:to>
      <xdr:col>55</xdr:col>
      <xdr:colOff>50800</xdr:colOff>
      <xdr:row>98</xdr:row>
      <xdr:rowOff>61311</xdr:rowOff>
    </xdr:to>
    <xdr:sp macro="" textlink="">
      <xdr:nvSpPr>
        <xdr:cNvPr id="480" name="楕円 479"/>
        <xdr:cNvSpPr/>
      </xdr:nvSpPr>
      <xdr:spPr>
        <a:xfrm>
          <a:off x="10426700" y="1676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109588</xdr:rowOff>
    </xdr:from>
    <xdr:ext cx="534377" cy="259045"/>
    <xdr:sp macro="" textlink="">
      <xdr:nvSpPr>
        <xdr:cNvPr id="481" name="普通建設事業費 （ うち更新整備　）該当値テキスト"/>
        <xdr:cNvSpPr txBox="1"/>
      </xdr:nvSpPr>
      <xdr:spPr>
        <a:xfrm>
          <a:off x="10528300" y="1674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132645</xdr:rowOff>
    </xdr:from>
    <xdr:to>
      <xdr:col>50</xdr:col>
      <xdr:colOff>165100</xdr:colOff>
      <xdr:row>97</xdr:row>
      <xdr:rowOff>62795</xdr:rowOff>
    </xdr:to>
    <xdr:sp macro="" textlink="">
      <xdr:nvSpPr>
        <xdr:cNvPr id="482" name="楕円 481"/>
        <xdr:cNvSpPr/>
      </xdr:nvSpPr>
      <xdr:spPr>
        <a:xfrm>
          <a:off x="9588500" y="165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79322</xdr:rowOff>
    </xdr:from>
    <xdr:ext cx="599010" cy="259045"/>
    <xdr:sp macro="" textlink="">
      <xdr:nvSpPr>
        <xdr:cNvPr id="483" name="テキスト ボックス 482"/>
        <xdr:cNvSpPr txBox="1"/>
      </xdr:nvSpPr>
      <xdr:spPr>
        <a:xfrm>
          <a:off x="9339795" y="16367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28739</xdr:rowOff>
    </xdr:from>
    <xdr:to>
      <xdr:col>46</xdr:col>
      <xdr:colOff>38100</xdr:colOff>
      <xdr:row>95</xdr:row>
      <xdr:rowOff>130339</xdr:rowOff>
    </xdr:to>
    <xdr:sp macro="" textlink="">
      <xdr:nvSpPr>
        <xdr:cNvPr id="484" name="楕円 483"/>
        <xdr:cNvSpPr/>
      </xdr:nvSpPr>
      <xdr:spPr>
        <a:xfrm>
          <a:off x="8699500" y="1631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146866</xdr:rowOff>
    </xdr:from>
    <xdr:ext cx="599010" cy="259045"/>
    <xdr:sp macro="" textlink="">
      <xdr:nvSpPr>
        <xdr:cNvPr id="485" name="テキスト ボックス 484"/>
        <xdr:cNvSpPr txBox="1"/>
      </xdr:nvSpPr>
      <xdr:spPr>
        <a:xfrm>
          <a:off x="8450795" y="1609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124075</xdr:rowOff>
    </xdr:from>
    <xdr:to>
      <xdr:col>41</xdr:col>
      <xdr:colOff>101600</xdr:colOff>
      <xdr:row>98</xdr:row>
      <xdr:rowOff>54225</xdr:rowOff>
    </xdr:to>
    <xdr:sp macro="" textlink="">
      <xdr:nvSpPr>
        <xdr:cNvPr id="486" name="楕円 485"/>
        <xdr:cNvSpPr/>
      </xdr:nvSpPr>
      <xdr:spPr>
        <a:xfrm>
          <a:off x="7810500" y="167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70752</xdr:rowOff>
    </xdr:from>
    <xdr:ext cx="534377" cy="259045"/>
    <xdr:sp macro="" textlink="">
      <xdr:nvSpPr>
        <xdr:cNvPr id="487" name="テキスト ボックス 486"/>
        <xdr:cNvSpPr txBox="1"/>
      </xdr:nvSpPr>
      <xdr:spPr>
        <a:xfrm>
          <a:off x="7594111" y="1652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91683</xdr:rowOff>
    </xdr:from>
    <xdr:to>
      <xdr:col>36</xdr:col>
      <xdr:colOff>165100</xdr:colOff>
      <xdr:row>98</xdr:row>
      <xdr:rowOff>21833</xdr:rowOff>
    </xdr:to>
    <xdr:sp macro="" textlink="">
      <xdr:nvSpPr>
        <xdr:cNvPr id="488" name="楕円 487"/>
        <xdr:cNvSpPr/>
      </xdr:nvSpPr>
      <xdr:spPr>
        <a:xfrm>
          <a:off x="6921500" y="1672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38360</xdr:rowOff>
    </xdr:from>
    <xdr:ext cx="534377" cy="259045"/>
    <xdr:sp macro="" textlink="">
      <xdr:nvSpPr>
        <xdr:cNvPr id="489" name="テキスト ボックス 488"/>
        <xdr:cNvSpPr txBox="1"/>
      </xdr:nvSpPr>
      <xdr:spPr>
        <a:xfrm>
          <a:off x="6705111" y="1649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98280</xdr:rowOff>
    </xdr:from>
    <xdr:to>
      <xdr:col>85</xdr:col>
      <xdr:colOff>127000</xdr:colOff>
      <xdr:row>39</xdr:row>
      <xdr:rowOff>98878</xdr:rowOff>
    </xdr:to>
    <xdr:cxnSp macro="">
      <xdr:nvCxnSpPr>
        <xdr:cNvPr id="520" name="直線コネクタ 519"/>
        <xdr:cNvCxnSpPr/>
      </xdr:nvCxnSpPr>
      <xdr:spPr>
        <a:xfrm flipV="1">
          <a:off x="15481300" y="6784830"/>
          <a:ext cx="838200" cy="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115631</xdr:rowOff>
    </xdr:from>
    <xdr:ext cx="534377" cy="259045"/>
    <xdr:sp macro="" textlink="">
      <xdr:nvSpPr>
        <xdr:cNvPr id="521" name="災害復旧事業費平均値テキスト"/>
        <xdr:cNvSpPr txBox="1"/>
      </xdr:nvSpPr>
      <xdr:spPr>
        <a:xfrm>
          <a:off x="16370300" y="645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3" name="直線コネクタ 522"/>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75484</xdr:rowOff>
    </xdr:from>
    <xdr:ext cx="469744" cy="259045"/>
    <xdr:sp macro="" textlink="">
      <xdr:nvSpPr>
        <xdr:cNvPr id="525" name="テキスト ボックス 524"/>
        <xdr:cNvSpPr txBox="1"/>
      </xdr:nvSpPr>
      <xdr:spPr>
        <a:xfrm>
          <a:off x="15246428" y="64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98367</xdr:rowOff>
    </xdr:from>
    <xdr:to>
      <xdr:col>76</xdr:col>
      <xdr:colOff>114300</xdr:colOff>
      <xdr:row>39</xdr:row>
      <xdr:rowOff>98878</xdr:rowOff>
    </xdr:to>
    <xdr:cxnSp macro="">
      <xdr:nvCxnSpPr>
        <xdr:cNvPr id="526" name="直線コネクタ 525"/>
        <xdr:cNvCxnSpPr/>
      </xdr:nvCxnSpPr>
      <xdr:spPr>
        <a:xfrm>
          <a:off x="13703300" y="6784917"/>
          <a:ext cx="889000" cy="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56401</xdr:rowOff>
    </xdr:from>
    <xdr:ext cx="534377" cy="259045"/>
    <xdr:sp macro="" textlink="">
      <xdr:nvSpPr>
        <xdr:cNvPr id="528" name="テキスト ボックス 527"/>
        <xdr:cNvSpPr txBox="1"/>
      </xdr:nvSpPr>
      <xdr:spPr>
        <a:xfrm>
          <a:off x="14325111" y="64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94786</xdr:rowOff>
    </xdr:from>
    <xdr:to>
      <xdr:col>71</xdr:col>
      <xdr:colOff>177800</xdr:colOff>
      <xdr:row>39</xdr:row>
      <xdr:rowOff>98367</xdr:rowOff>
    </xdr:to>
    <xdr:cxnSp macro="">
      <xdr:nvCxnSpPr>
        <xdr:cNvPr id="529" name="直線コネクタ 528"/>
        <xdr:cNvCxnSpPr/>
      </xdr:nvCxnSpPr>
      <xdr:spPr>
        <a:xfrm>
          <a:off x="12814300" y="6781336"/>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30" name="フローチャート: 判断 529"/>
        <xdr:cNvSpPr/>
      </xdr:nvSpPr>
      <xdr:spPr>
        <a:xfrm>
          <a:off x="13652500" y="65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22939</xdr:rowOff>
    </xdr:from>
    <xdr:ext cx="534377" cy="259045"/>
    <xdr:sp macro="" textlink="">
      <xdr:nvSpPr>
        <xdr:cNvPr id="531" name="テキスト ボックス 530"/>
        <xdr:cNvSpPr txBox="1"/>
      </xdr:nvSpPr>
      <xdr:spPr>
        <a:xfrm>
          <a:off x="13436111" y="63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81704</xdr:rowOff>
    </xdr:from>
    <xdr:to>
      <xdr:col>67</xdr:col>
      <xdr:colOff>101600</xdr:colOff>
      <xdr:row>39</xdr:row>
      <xdr:rowOff>11854</xdr:rowOff>
    </xdr:to>
    <xdr:sp macro="" textlink="">
      <xdr:nvSpPr>
        <xdr:cNvPr id="532" name="フローチャート: 判断 531"/>
        <xdr:cNvSpPr/>
      </xdr:nvSpPr>
      <xdr:spPr>
        <a:xfrm>
          <a:off x="12763500" y="65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28382</xdr:rowOff>
    </xdr:from>
    <xdr:ext cx="534377" cy="259045"/>
    <xdr:sp macro="" textlink="">
      <xdr:nvSpPr>
        <xdr:cNvPr id="533" name="テキスト ボックス 532"/>
        <xdr:cNvSpPr txBox="1"/>
      </xdr:nvSpPr>
      <xdr:spPr>
        <a:xfrm>
          <a:off x="12547111" y="63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47480</xdr:rowOff>
    </xdr:from>
    <xdr:to>
      <xdr:col>85</xdr:col>
      <xdr:colOff>177800</xdr:colOff>
      <xdr:row>39</xdr:row>
      <xdr:rowOff>149080</xdr:rowOff>
    </xdr:to>
    <xdr:sp macro="" textlink="">
      <xdr:nvSpPr>
        <xdr:cNvPr id="539" name="楕円 538"/>
        <xdr:cNvSpPr/>
      </xdr:nvSpPr>
      <xdr:spPr>
        <a:xfrm>
          <a:off x="16268700" y="673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133857</xdr:rowOff>
    </xdr:from>
    <xdr:ext cx="313932" cy="259045"/>
    <xdr:sp macro="" textlink="">
      <xdr:nvSpPr>
        <xdr:cNvPr id="540" name="災害復旧事業費該当値テキスト"/>
        <xdr:cNvSpPr txBox="1"/>
      </xdr:nvSpPr>
      <xdr:spPr>
        <a:xfrm>
          <a:off x="16370300" y="66489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3" name="楕円 542"/>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4" name="テキスト ボックス 543"/>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47567</xdr:rowOff>
    </xdr:from>
    <xdr:to>
      <xdr:col>72</xdr:col>
      <xdr:colOff>38100</xdr:colOff>
      <xdr:row>39</xdr:row>
      <xdr:rowOff>149167</xdr:rowOff>
    </xdr:to>
    <xdr:sp macro="" textlink="">
      <xdr:nvSpPr>
        <xdr:cNvPr id="545" name="楕円 544"/>
        <xdr:cNvSpPr/>
      </xdr:nvSpPr>
      <xdr:spPr>
        <a:xfrm>
          <a:off x="13652500" y="673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140294</xdr:rowOff>
    </xdr:from>
    <xdr:ext cx="313932" cy="259045"/>
    <xdr:sp macro="" textlink="">
      <xdr:nvSpPr>
        <xdr:cNvPr id="546" name="テキスト ボックス 545"/>
        <xdr:cNvSpPr txBox="1"/>
      </xdr:nvSpPr>
      <xdr:spPr>
        <a:xfrm>
          <a:off x="13546333" y="68268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43986</xdr:rowOff>
    </xdr:from>
    <xdr:to>
      <xdr:col>67</xdr:col>
      <xdr:colOff>101600</xdr:colOff>
      <xdr:row>39</xdr:row>
      <xdr:rowOff>145586</xdr:rowOff>
    </xdr:to>
    <xdr:sp macro="" textlink="">
      <xdr:nvSpPr>
        <xdr:cNvPr id="547" name="楕円 546"/>
        <xdr:cNvSpPr/>
      </xdr:nvSpPr>
      <xdr:spPr>
        <a:xfrm>
          <a:off x="12763500" y="673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136713</xdr:rowOff>
    </xdr:from>
    <xdr:ext cx="378565" cy="259045"/>
    <xdr:sp macro="" textlink="">
      <xdr:nvSpPr>
        <xdr:cNvPr id="548" name="テキスト ボックス 547"/>
        <xdr:cNvSpPr txBox="1"/>
      </xdr:nvSpPr>
      <xdr:spPr>
        <a:xfrm>
          <a:off x="12625017" y="6823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132548</xdr:rowOff>
    </xdr:from>
    <xdr:to>
      <xdr:col>85</xdr:col>
      <xdr:colOff>127000</xdr:colOff>
      <xdr:row>77</xdr:row>
      <xdr:rowOff>137810</xdr:rowOff>
    </xdr:to>
    <xdr:cxnSp macro="">
      <xdr:nvCxnSpPr>
        <xdr:cNvPr id="626" name="直線コネクタ 625"/>
        <xdr:cNvCxnSpPr/>
      </xdr:nvCxnSpPr>
      <xdr:spPr>
        <a:xfrm>
          <a:off x="15481300" y="13334198"/>
          <a:ext cx="838200" cy="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19335</xdr:rowOff>
    </xdr:from>
    <xdr:ext cx="534377" cy="259045"/>
    <xdr:sp macro="" textlink="">
      <xdr:nvSpPr>
        <xdr:cNvPr id="627" name="公債費平均値テキスト"/>
        <xdr:cNvSpPr txBox="1"/>
      </xdr:nvSpPr>
      <xdr:spPr>
        <a:xfrm>
          <a:off x="16370300" y="13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132548</xdr:rowOff>
    </xdr:from>
    <xdr:to>
      <xdr:col>81</xdr:col>
      <xdr:colOff>50800</xdr:colOff>
      <xdr:row>77</xdr:row>
      <xdr:rowOff>146669</xdr:rowOff>
    </xdr:to>
    <xdr:cxnSp macro="">
      <xdr:nvCxnSpPr>
        <xdr:cNvPr id="629" name="直線コネクタ 628"/>
        <xdr:cNvCxnSpPr/>
      </xdr:nvCxnSpPr>
      <xdr:spPr>
        <a:xfrm flipV="1">
          <a:off x="14592300" y="13334198"/>
          <a:ext cx="889000" cy="1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122559</xdr:rowOff>
    </xdr:from>
    <xdr:ext cx="534377" cy="259045"/>
    <xdr:sp macro="" textlink="">
      <xdr:nvSpPr>
        <xdr:cNvPr id="631" name="テキスト ボックス 630"/>
        <xdr:cNvSpPr txBox="1"/>
      </xdr:nvSpPr>
      <xdr:spPr>
        <a:xfrm>
          <a:off x="15214111" y="12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146669</xdr:rowOff>
    </xdr:from>
    <xdr:to>
      <xdr:col>76</xdr:col>
      <xdr:colOff>114300</xdr:colOff>
      <xdr:row>78</xdr:row>
      <xdr:rowOff>20489</xdr:rowOff>
    </xdr:to>
    <xdr:cxnSp macro="">
      <xdr:nvCxnSpPr>
        <xdr:cNvPr id="632" name="直線コネクタ 631"/>
        <xdr:cNvCxnSpPr/>
      </xdr:nvCxnSpPr>
      <xdr:spPr>
        <a:xfrm flipV="1">
          <a:off x="13703300" y="13348319"/>
          <a:ext cx="889000" cy="4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134904</xdr:rowOff>
    </xdr:from>
    <xdr:ext cx="534377" cy="259045"/>
    <xdr:sp macro="" textlink="">
      <xdr:nvSpPr>
        <xdr:cNvPr id="634" name="テキスト ボックス 633"/>
        <xdr:cNvSpPr txBox="1"/>
      </xdr:nvSpPr>
      <xdr:spPr>
        <a:xfrm>
          <a:off x="14325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20489</xdr:rowOff>
    </xdr:from>
    <xdr:to>
      <xdr:col>71</xdr:col>
      <xdr:colOff>177800</xdr:colOff>
      <xdr:row>78</xdr:row>
      <xdr:rowOff>37024</xdr:rowOff>
    </xdr:to>
    <xdr:cxnSp macro="">
      <xdr:nvCxnSpPr>
        <xdr:cNvPr id="635" name="直線コネクタ 634"/>
        <xdr:cNvCxnSpPr/>
      </xdr:nvCxnSpPr>
      <xdr:spPr>
        <a:xfrm flipV="1">
          <a:off x="12814300" y="13393589"/>
          <a:ext cx="8890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6" name="フローチャート: 判断 635"/>
        <xdr:cNvSpPr/>
      </xdr:nvSpPr>
      <xdr:spPr>
        <a:xfrm>
          <a:off x="13652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6662</xdr:rowOff>
    </xdr:from>
    <xdr:ext cx="534377" cy="259045"/>
    <xdr:sp macro="" textlink="">
      <xdr:nvSpPr>
        <xdr:cNvPr id="637" name="テキスト ボックス 636"/>
        <xdr:cNvSpPr txBox="1"/>
      </xdr:nvSpPr>
      <xdr:spPr>
        <a:xfrm>
          <a:off x="13436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63697</xdr:rowOff>
    </xdr:from>
    <xdr:to>
      <xdr:col>67</xdr:col>
      <xdr:colOff>101600</xdr:colOff>
      <xdr:row>77</xdr:row>
      <xdr:rowOff>165297</xdr:rowOff>
    </xdr:to>
    <xdr:sp macro="" textlink="">
      <xdr:nvSpPr>
        <xdr:cNvPr id="638" name="フローチャート: 判断 637"/>
        <xdr:cNvSpPr/>
      </xdr:nvSpPr>
      <xdr:spPr>
        <a:xfrm>
          <a:off x="12763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10374</xdr:rowOff>
    </xdr:from>
    <xdr:ext cx="534377" cy="259045"/>
    <xdr:sp macro="" textlink="">
      <xdr:nvSpPr>
        <xdr:cNvPr id="639" name="テキスト ボックス 638"/>
        <xdr:cNvSpPr txBox="1"/>
      </xdr:nvSpPr>
      <xdr:spPr>
        <a:xfrm>
          <a:off x="12547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87010</xdr:rowOff>
    </xdr:from>
    <xdr:to>
      <xdr:col>85</xdr:col>
      <xdr:colOff>177800</xdr:colOff>
      <xdr:row>78</xdr:row>
      <xdr:rowOff>17160</xdr:rowOff>
    </xdr:to>
    <xdr:sp macro="" textlink="">
      <xdr:nvSpPr>
        <xdr:cNvPr id="645" name="楕円 644"/>
        <xdr:cNvSpPr/>
      </xdr:nvSpPr>
      <xdr:spPr>
        <a:xfrm>
          <a:off x="16268700" y="1328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65437</xdr:rowOff>
    </xdr:from>
    <xdr:ext cx="534377" cy="259045"/>
    <xdr:sp macro="" textlink="">
      <xdr:nvSpPr>
        <xdr:cNvPr id="646" name="公債費該当値テキスト"/>
        <xdr:cNvSpPr txBox="1"/>
      </xdr:nvSpPr>
      <xdr:spPr>
        <a:xfrm>
          <a:off x="16370300" y="1326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81748</xdr:rowOff>
    </xdr:from>
    <xdr:to>
      <xdr:col>81</xdr:col>
      <xdr:colOff>101600</xdr:colOff>
      <xdr:row>78</xdr:row>
      <xdr:rowOff>11898</xdr:rowOff>
    </xdr:to>
    <xdr:sp macro="" textlink="">
      <xdr:nvSpPr>
        <xdr:cNvPr id="647" name="楕円 646"/>
        <xdr:cNvSpPr/>
      </xdr:nvSpPr>
      <xdr:spPr>
        <a:xfrm>
          <a:off x="15430500" y="1328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3025</xdr:rowOff>
    </xdr:from>
    <xdr:ext cx="534377" cy="259045"/>
    <xdr:sp macro="" textlink="">
      <xdr:nvSpPr>
        <xdr:cNvPr id="648" name="テキスト ボックス 647"/>
        <xdr:cNvSpPr txBox="1"/>
      </xdr:nvSpPr>
      <xdr:spPr>
        <a:xfrm>
          <a:off x="15214111" y="1337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95869</xdr:rowOff>
    </xdr:from>
    <xdr:to>
      <xdr:col>76</xdr:col>
      <xdr:colOff>165100</xdr:colOff>
      <xdr:row>78</xdr:row>
      <xdr:rowOff>26019</xdr:rowOff>
    </xdr:to>
    <xdr:sp macro="" textlink="">
      <xdr:nvSpPr>
        <xdr:cNvPr id="649" name="楕円 648"/>
        <xdr:cNvSpPr/>
      </xdr:nvSpPr>
      <xdr:spPr>
        <a:xfrm>
          <a:off x="14541500" y="1329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17146</xdr:rowOff>
    </xdr:from>
    <xdr:ext cx="534377" cy="259045"/>
    <xdr:sp macro="" textlink="">
      <xdr:nvSpPr>
        <xdr:cNvPr id="650" name="テキスト ボックス 649"/>
        <xdr:cNvSpPr txBox="1"/>
      </xdr:nvSpPr>
      <xdr:spPr>
        <a:xfrm>
          <a:off x="14325111" y="1339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141139</xdr:rowOff>
    </xdr:from>
    <xdr:to>
      <xdr:col>72</xdr:col>
      <xdr:colOff>38100</xdr:colOff>
      <xdr:row>78</xdr:row>
      <xdr:rowOff>71289</xdr:rowOff>
    </xdr:to>
    <xdr:sp macro="" textlink="">
      <xdr:nvSpPr>
        <xdr:cNvPr id="651" name="楕円 650"/>
        <xdr:cNvSpPr/>
      </xdr:nvSpPr>
      <xdr:spPr>
        <a:xfrm>
          <a:off x="13652500" y="1334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62416</xdr:rowOff>
    </xdr:from>
    <xdr:ext cx="534377" cy="259045"/>
    <xdr:sp macro="" textlink="">
      <xdr:nvSpPr>
        <xdr:cNvPr id="652" name="テキスト ボックス 651"/>
        <xdr:cNvSpPr txBox="1"/>
      </xdr:nvSpPr>
      <xdr:spPr>
        <a:xfrm>
          <a:off x="13436111" y="134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157674</xdr:rowOff>
    </xdr:from>
    <xdr:to>
      <xdr:col>67</xdr:col>
      <xdr:colOff>101600</xdr:colOff>
      <xdr:row>78</xdr:row>
      <xdr:rowOff>87824</xdr:rowOff>
    </xdr:to>
    <xdr:sp macro="" textlink="">
      <xdr:nvSpPr>
        <xdr:cNvPr id="653" name="楕円 652"/>
        <xdr:cNvSpPr/>
      </xdr:nvSpPr>
      <xdr:spPr>
        <a:xfrm>
          <a:off x="12763500" y="1335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78951</xdr:rowOff>
    </xdr:from>
    <xdr:ext cx="534377" cy="259045"/>
    <xdr:sp macro="" textlink="">
      <xdr:nvSpPr>
        <xdr:cNvPr id="654" name="テキスト ボックス 653"/>
        <xdr:cNvSpPr txBox="1"/>
      </xdr:nvSpPr>
      <xdr:spPr>
        <a:xfrm>
          <a:off x="12547111" y="1345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107376</xdr:rowOff>
    </xdr:from>
    <xdr:to>
      <xdr:col>85</xdr:col>
      <xdr:colOff>127000</xdr:colOff>
      <xdr:row>98</xdr:row>
      <xdr:rowOff>120464</xdr:rowOff>
    </xdr:to>
    <xdr:cxnSp macro="">
      <xdr:nvCxnSpPr>
        <xdr:cNvPr id="681" name="直線コネクタ 680"/>
        <xdr:cNvCxnSpPr/>
      </xdr:nvCxnSpPr>
      <xdr:spPr>
        <a:xfrm>
          <a:off x="15481300" y="16909476"/>
          <a:ext cx="838200" cy="1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112648</xdr:rowOff>
    </xdr:from>
    <xdr:ext cx="534377" cy="259045"/>
    <xdr:sp macro="" textlink="">
      <xdr:nvSpPr>
        <xdr:cNvPr id="682" name="積立金平均値テキスト"/>
        <xdr:cNvSpPr txBox="1"/>
      </xdr:nvSpPr>
      <xdr:spPr>
        <a:xfrm>
          <a:off x="16370300" y="1657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70679</xdr:rowOff>
    </xdr:from>
    <xdr:to>
      <xdr:col>81</xdr:col>
      <xdr:colOff>50800</xdr:colOff>
      <xdr:row>98</xdr:row>
      <xdr:rowOff>107376</xdr:rowOff>
    </xdr:to>
    <xdr:cxnSp macro="">
      <xdr:nvCxnSpPr>
        <xdr:cNvPr id="684" name="直線コネクタ 683"/>
        <xdr:cNvCxnSpPr/>
      </xdr:nvCxnSpPr>
      <xdr:spPr>
        <a:xfrm>
          <a:off x="14592300" y="16872779"/>
          <a:ext cx="889000" cy="3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37315</xdr:rowOff>
    </xdr:from>
    <xdr:ext cx="534377" cy="259045"/>
    <xdr:sp macro="" textlink="">
      <xdr:nvSpPr>
        <xdr:cNvPr id="686" name="テキスト ボックス 685"/>
        <xdr:cNvSpPr txBox="1"/>
      </xdr:nvSpPr>
      <xdr:spPr>
        <a:xfrm>
          <a:off x="15214111" y="1649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70679</xdr:rowOff>
    </xdr:from>
    <xdr:to>
      <xdr:col>76</xdr:col>
      <xdr:colOff>114300</xdr:colOff>
      <xdr:row>98</xdr:row>
      <xdr:rowOff>76322</xdr:rowOff>
    </xdr:to>
    <xdr:cxnSp macro="">
      <xdr:nvCxnSpPr>
        <xdr:cNvPr id="687" name="直線コネクタ 686"/>
        <xdr:cNvCxnSpPr/>
      </xdr:nvCxnSpPr>
      <xdr:spPr>
        <a:xfrm flipV="1">
          <a:off x="13703300" y="16872779"/>
          <a:ext cx="889000" cy="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24323</xdr:rowOff>
    </xdr:from>
    <xdr:ext cx="534377" cy="259045"/>
    <xdr:sp macro="" textlink="">
      <xdr:nvSpPr>
        <xdr:cNvPr id="689" name="テキスト ボックス 688"/>
        <xdr:cNvSpPr txBox="1"/>
      </xdr:nvSpPr>
      <xdr:spPr>
        <a:xfrm>
          <a:off x="14325111" y="1648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20583</xdr:rowOff>
    </xdr:from>
    <xdr:to>
      <xdr:col>71</xdr:col>
      <xdr:colOff>177800</xdr:colOff>
      <xdr:row>98</xdr:row>
      <xdr:rowOff>76322</xdr:rowOff>
    </xdr:to>
    <xdr:cxnSp macro="">
      <xdr:nvCxnSpPr>
        <xdr:cNvPr id="690" name="直線コネクタ 689"/>
        <xdr:cNvCxnSpPr/>
      </xdr:nvCxnSpPr>
      <xdr:spPr>
        <a:xfrm>
          <a:off x="12814300" y="16822683"/>
          <a:ext cx="889000" cy="5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macro="" textlink="">
      <xdr:nvSpPr>
        <xdr:cNvPr id="691" name="フローチャート: 判断 690"/>
        <xdr:cNvSpPr/>
      </xdr:nvSpPr>
      <xdr:spPr>
        <a:xfrm>
          <a:off x="136525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88954</xdr:rowOff>
    </xdr:from>
    <xdr:ext cx="534377" cy="259045"/>
    <xdr:sp macro="" textlink="">
      <xdr:nvSpPr>
        <xdr:cNvPr id="692" name="テキスト ボックス 691"/>
        <xdr:cNvSpPr txBox="1"/>
      </xdr:nvSpPr>
      <xdr:spPr>
        <a:xfrm>
          <a:off x="13436111" y="1654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147996</xdr:rowOff>
    </xdr:from>
    <xdr:to>
      <xdr:col>67</xdr:col>
      <xdr:colOff>101600</xdr:colOff>
      <xdr:row>98</xdr:row>
      <xdr:rowOff>78146</xdr:rowOff>
    </xdr:to>
    <xdr:sp macro="" textlink="">
      <xdr:nvSpPr>
        <xdr:cNvPr id="693" name="フローチャート: 判断 692"/>
        <xdr:cNvSpPr/>
      </xdr:nvSpPr>
      <xdr:spPr>
        <a:xfrm>
          <a:off x="127635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69273</xdr:rowOff>
    </xdr:from>
    <xdr:ext cx="534377" cy="259045"/>
    <xdr:sp macro="" textlink="">
      <xdr:nvSpPr>
        <xdr:cNvPr id="694" name="テキスト ボックス 693"/>
        <xdr:cNvSpPr txBox="1"/>
      </xdr:nvSpPr>
      <xdr:spPr>
        <a:xfrm>
          <a:off x="12547111" y="1687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69664</xdr:rowOff>
    </xdr:from>
    <xdr:to>
      <xdr:col>85</xdr:col>
      <xdr:colOff>177800</xdr:colOff>
      <xdr:row>98</xdr:row>
      <xdr:rowOff>171264</xdr:rowOff>
    </xdr:to>
    <xdr:sp macro="" textlink="">
      <xdr:nvSpPr>
        <xdr:cNvPr id="700" name="楕円 699"/>
        <xdr:cNvSpPr/>
      </xdr:nvSpPr>
      <xdr:spPr>
        <a:xfrm>
          <a:off x="16268700" y="1687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156041</xdr:rowOff>
    </xdr:from>
    <xdr:ext cx="469744" cy="259045"/>
    <xdr:sp macro="" textlink="">
      <xdr:nvSpPr>
        <xdr:cNvPr id="701" name="積立金該当値テキスト"/>
        <xdr:cNvSpPr txBox="1"/>
      </xdr:nvSpPr>
      <xdr:spPr>
        <a:xfrm>
          <a:off x="16370300" y="1678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56576</xdr:rowOff>
    </xdr:from>
    <xdr:to>
      <xdr:col>81</xdr:col>
      <xdr:colOff>101600</xdr:colOff>
      <xdr:row>98</xdr:row>
      <xdr:rowOff>158176</xdr:rowOff>
    </xdr:to>
    <xdr:sp macro="" textlink="">
      <xdr:nvSpPr>
        <xdr:cNvPr id="702" name="楕円 701"/>
        <xdr:cNvSpPr/>
      </xdr:nvSpPr>
      <xdr:spPr>
        <a:xfrm>
          <a:off x="15430500" y="1685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149303</xdr:rowOff>
    </xdr:from>
    <xdr:ext cx="534377" cy="259045"/>
    <xdr:sp macro="" textlink="">
      <xdr:nvSpPr>
        <xdr:cNvPr id="703" name="テキスト ボックス 702"/>
        <xdr:cNvSpPr txBox="1"/>
      </xdr:nvSpPr>
      <xdr:spPr>
        <a:xfrm>
          <a:off x="15214111" y="1695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19879</xdr:rowOff>
    </xdr:from>
    <xdr:to>
      <xdr:col>76</xdr:col>
      <xdr:colOff>165100</xdr:colOff>
      <xdr:row>98</xdr:row>
      <xdr:rowOff>121479</xdr:rowOff>
    </xdr:to>
    <xdr:sp macro="" textlink="">
      <xdr:nvSpPr>
        <xdr:cNvPr id="704" name="楕円 703"/>
        <xdr:cNvSpPr/>
      </xdr:nvSpPr>
      <xdr:spPr>
        <a:xfrm>
          <a:off x="14541500" y="1682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112606</xdr:rowOff>
    </xdr:from>
    <xdr:ext cx="534377" cy="259045"/>
    <xdr:sp macro="" textlink="">
      <xdr:nvSpPr>
        <xdr:cNvPr id="705" name="テキスト ボックス 704"/>
        <xdr:cNvSpPr txBox="1"/>
      </xdr:nvSpPr>
      <xdr:spPr>
        <a:xfrm>
          <a:off x="14325111" y="169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25522</xdr:rowOff>
    </xdr:from>
    <xdr:to>
      <xdr:col>72</xdr:col>
      <xdr:colOff>38100</xdr:colOff>
      <xdr:row>98</xdr:row>
      <xdr:rowOff>127122</xdr:rowOff>
    </xdr:to>
    <xdr:sp macro="" textlink="">
      <xdr:nvSpPr>
        <xdr:cNvPr id="706" name="楕円 705"/>
        <xdr:cNvSpPr/>
      </xdr:nvSpPr>
      <xdr:spPr>
        <a:xfrm>
          <a:off x="13652500" y="1682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118249</xdr:rowOff>
    </xdr:from>
    <xdr:ext cx="534377" cy="259045"/>
    <xdr:sp macro="" textlink="">
      <xdr:nvSpPr>
        <xdr:cNvPr id="707" name="テキスト ボックス 706"/>
        <xdr:cNvSpPr txBox="1"/>
      </xdr:nvSpPr>
      <xdr:spPr>
        <a:xfrm>
          <a:off x="13436111" y="1692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141233</xdr:rowOff>
    </xdr:from>
    <xdr:to>
      <xdr:col>67</xdr:col>
      <xdr:colOff>101600</xdr:colOff>
      <xdr:row>98</xdr:row>
      <xdr:rowOff>71383</xdr:rowOff>
    </xdr:to>
    <xdr:sp macro="" textlink="">
      <xdr:nvSpPr>
        <xdr:cNvPr id="708" name="楕円 707"/>
        <xdr:cNvSpPr/>
      </xdr:nvSpPr>
      <xdr:spPr>
        <a:xfrm>
          <a:off x="12763500" y="1677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87910</xdr:rowOff>
    </xdr:from>
    <xdr:ext cx="534377" cy="259045"/>
    <xdr:sp macro="" textlink="">
      <xdr:nvSpPr>
        <xdr:cNvPr id="709" name="テキスト ボックス 708"/>
        <xdr:cNvSpPr txBox="1"/>
      </xdr:nvSpPr>
      <xdr:spPr>
        <a:xfrm>
          <a:off x="12547111" y="165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48397</xdr:rowOff>
    </xdr:from>
    <xdr:to>
      <xdr:col>116</xdr:col>
      <xdr:colOff>63500</xdr:colOff>
      <xdr:row>37</xdr:row>
      <xdr:rowOff>90254</xdr:rowOff>
    </xdr:to>
    <xdr:cxnSp macro="">
      <xdr:nvCxnSpPr>
        <xdr:cNvPr id="736" name="直線コネクタ 735"/>
        <xdr:cNvCxnSpPr/>
      </xdr:nvCxnSpPr>
      <xdr:spPr>
        <a:xfrm flipV="1">
          <a:off x="21323300" y="6392047"/>
          <a:ext cx="838200" cy="4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162127</xdr:rowOff>
    </xdr:from>
    <xdr:ext cx="469744" cy="259045"/>
    <xdr:sp macro="" textlink="">
      <xdr:nvSpPr>
        <xdr:cNvPr id="737" name="投資及び出資金平均値テキスト"/>
        <xdr:cNvSpPr txBox="1"/>
      </xdr:nvSpPr>
      <xdr:spPr>
        <a:xfrm>
          <a:off x="22212300" y="6505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82916</xdr:rowOff>
    </xdr:from>
    <xdr:to>
      <xdr:col>111</xdr:col>
      <xdr:colOff>177800</xdr:colOff>
      <xdr:row>37</xdr:row>
      <xdr:rowOff>90254</xdr:rowOff>
    </xdr:to>
    <xdr:cxnSp macro="">
      <xdr:nvCxnSpPr>
        <xdr:cNvPr id="739" name="直線コネクタ 738"/>
        <xdr:cNvCxnSpPr/>
      </xdr:nvCxnSpPr>
      <xdr:spPr>
        <a:xfrm>
          <a:off x="20434300" y="6426566"/>
          <a:ext cx="889000" cy="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122969</xdr:rowOff>
    </xdr:from>
    <xdr:ext cx="469744" cy="259045"/>
    <xdr:sp macro="" textlink="">
      <xdr:nvSpPr>
        <xdr:cNvPr id="741" name="テキスト ボックス 740"/>
        <xdr:cNvSpPr txBox="1"/>
      </xdr:nvSpPr>
      <xdr:spPr>
        <a:xfrm>
          <a:off x="21088428" y="6638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82916</xdr:rowOff>
    </xdr:from>
    <xdr:to>
      <xdr:col>107</xdr:col>
      <xdr:colOff>50800</xdr:colOff>
      <xdr:row>38</xdr:row>
      <xdr:rowOff>17696</xdr:rowOff>
    </xdr:to>
    <xdr:cxnSp macro="">
      <xdr:nvCxnSpPr>
        <xdr:cNvPr id="742" name="直線コネクタ 741"/>
        <xdr:cNvCxnSpPr/>
      </xdr:nvCxnSpPr>
      <xdr:spPr>
        <a:xfrm flipV="1">
          <a:off x="19545300" y="6426566"/>
          <a:ext cx="889000" cy="10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131472</xdr:rowOff>
    </xdr:from>
    <xdr:ext cx="469744" cy="259045"/>
    <xdr:sp macro="" textlink="">
      <xdr:nvSpPr>
        <xdr:cNvPr id="744" name="テキスト ボックス 743"/>
        <xdr:cNvSpPr txBox="1"/>
      </xdr:nvSpPr>
      <xdr:spPr>
        <a:xfrm>
          <a:off x="20199428" y="664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17696</xdr:rowOff>
    </xdr:from>
    <xdr:to>
      <xdr:col>102</xdr:col>
      <xdr:colOff>114300</xdr:colOff>
      <xdr:row>38</xdr:row>
      <xdr:rowOff>122212</xdr:rowOff>
    </xdr:to>
    <xdr:cxnSp macro="">
      <xdr:nvCxnSpPr>
        <xdr:cNvPr id="745" name="直線コネクタ 744"/>
        <xdr:cNvCxnSpPr/>
      </xdr:nvCxnSpPr>
      <xdr:spPr>
        <a:xfrm flipV="1">
          <a:off x="18656300" y="6532796"/>
          <a:ext cx="889000" cy="10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6" name="フローチャート: 判断 745"/>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133552</xdr:rowOff>
    </xdr:from>
    <xdr:ext cx="469744" cy="259045"/>
    <xdr:sp macro="" textlink="">
      <xdr:nvSpPr>
        <xdr:cNvPr id="747" name="テキスト ボックス 746"/>
        <xdr:cNvSpPr txBox="1"/>
      </xdr:nvSpPr>
      <xdr:spPr>
        <a:xfrm>
          <a:off x="19310428" y="664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55593</xdr:rowOff>
    </xdr:from>
    <xdr:to>
      <xdr:col>98</xdr:col>
      <xdr:colOff>38100</xdr:colOff>
      <xdr:row>38</xdr:row>
      <xdr:rowOff>157193</xdr:rowOff>
    </xdr:to>
    <xdr:sp macro="" textlink="">
      <xdr:nvSpPr>
        <xdr:cNvPr id="748" name="フローチャート: 判断 747"/>
        <xdr:cNvSpPr/>
      </xdr:nvSpPr>
      <xdr:spPr>
        <a:xfrm>
          <a:off x="18605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2270</xdr:rowOff>
    </xdr:from>
    <xdr:ext cx="469744" cy="259045"/>
    <xdr:sp macro="" textlink="">
      <xdr:nvSpPr>
        <xdr:cNvPr id="749" name="テキスト ボックス 748"/>
        <xdr:cNvSpPr txBox="1"/>
      </xdr:nvSpPr>
      <xdr:spPr>
        <a:xfrm>
          <a:off x="18421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169047</xdr:rowOff>
    </xdr:from>
    <xdr:to>
      <xdr:col>116</xdr:col>
      <xdr:colOff>114300</xdr:colOff>
      <xdr:row>37</xdr:row>
      <xdr:rowOff>99197</xdr:rowOff>
    </xdr:to>
    <xdr:sp macro="" textlink="">
      <xdr:nvSpPr>
        <xdr:cNvPr id="755" name="楕円 754"/>
        <xdr:cNvSpPr/>
      </xdr:nvSpPr>
      <xdr:spPr>
        <a:xfrm>
          <a:off x="22110700" y="634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20474</xdr:rowOff>
    </xdr:from>
    <xdr:ext cx="534377" cy="259045"/>
    <xdr:sp macro="" textlink="">
      <xdr:nvSpPr>
        <xdr:cNvPr id="756" name="投資及び出資金該当値テキスト"/>
        <xdr:cNvSpPr txBox="1"/>
      </xdr:nvSpPr>
      <xdr:spPr>
        <a:xfrm>
          <a:off x="22212300" y="619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39454</xdr:rowOff>
    </xdr:from>
    <xdr:to>
      <xdr:col>112</xdr:col>
      <xdr:colOff>38100</xdr:colOff>
      <xdr:row>37</xdr:row>
      <xdr:rowOff>141054</xdr:rowOff>
    </xdr:to>
    <xdr:sp macro="" textlink="">
      <xdr:nvSpPr>
        <xdr:cNvPr id="757" name="楕円 756"/>
        <xdr:cNvSpPr/>
      </xdr:nvSpPr>
      <xdr:spPr>
        <a:xfrm>
          <a:off x="21272500" y="63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157581</xdr:rowOff>
    </xdr:from>
    <xdr:ext cx="469744" cy="259045"/>
    <xdr:sp macro="" textlink="">
      <xdr:nvSpPr>
        <xdr:cNvPr id="758" name="テキスト ボックス 757"/>
        <xdr:cNvSpPr txBox="1"/>
      </xdr:nvSpPr>
      <xdr:spPr>
        <a:xfrm>
          <a:off x="21088428" y="61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32116</xdr:rowOff>
    </xdr:from>
    <xdr:to>
      <xdr:col>107</xdr:col>
      <xdr:colOff>101600</xdr:colOff>
      <xdr:row>37</xdr:row>
      <xdr:rowOff>133716</xdr:rowOff>
    </xdr:to>
    <xdr:sp macro="" textlink="">
      <xdr:nvSpPr>
        <xdr:cNvPr id="759" name="楕円 758"/>
        <xdr:cNvSpPr/>
      </xdr:nvSpPr>
      <xdr:spPr>
        <a:xfrm>
          <a:off x="20383500" y="637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150243</xdr:rowOff>
    </xdr:from>
    <xdr:ext cx="469744" cy="259045"/>
    <xdr:sp macro="" textlink="">
      <xdr:nvSpPr>
        <xdr:cNvPr id="760" name="テキスト ボックス 759"/>
        <xdr:cNvSpPr txBox="1"/>
      </xdr:nvSpPr>
      <xdr:spPr>
        <a:xfrm>
          <a:off x="20199428" y="615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138346</xdr:rowOff>
    </xdr:from>
    <xdr:to>
      <xdr:col>102</xdr:col>
      <xdr:colOff>165100</xdr:colOff>
      <xdr:row>38</xdr:row>
      <xdr:rowOff>68497</xdr:rowOff>
    </xdr:to>
    <xdr:sp macro="" textlink="">
      <xdr:nvSpPr>
        <xdr:cNvPr id="761" name="楕円 760"/>
        <xdr:cNvSpPr/>
      </xdr:nvSpPr>
      <xdr:spPr>
        <a:xfrm>
          <a:off x="19494500" y="648199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85023</xdr:rowOff>
    </xdr:from>
    <xdr:ext cx="469744" cy="259045"/>
    <xdr:sp macro="" textlink="">
      <xdr:nvSpPr>
        <xdr:cNvPr id="762" name="テキスト ボックス 761"/>
        <xdr:cNvSpPr txBox="1"/>
      </xdr:nvSpPr>
      <xdr:spPr>
        <a:xfrm>
          <a:off x="19310428" y="625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71412</xdr:rowOff>
    </xdr:from>
    <xdr:to>
      <xdr:col>98</xdr:col>
      <xdr:colOff>38100</xdr:colOff>
      <xdr:row>39</xdr:row>
      <xdr:rowOff>1562</xdr:rowOff>
    </xdr:to>
    <xdr:sp macro="" textlink="">
      <xdr:nvSpPr>
        <xdr:cNvPr id="763" name="楕円 762"/>
        <xdr:cNvSpPr/>
      </xdr:nvSpPr>
      <xdr:spPr>
        <a:xfrm>
          <a:off x="18605500" y="658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164139</xdr:rowOff>
    </xdr:from>
    <xdr:ext cx="378565" cy="259045"/>
    <xdr:sp macro="" textlink="">
      <xdr:nvSpPr>
        <xdr:cNvPr id="764" name="テキスト ボックス 763"/>
        <xdr:cNvSpPr txBox="1"/>
      </xdr:nvSpPr>
      <xdr:spPr>
        <a:xfrm>
          <a:off x="18467017" y="6679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94675</xdr:rowOff>
    </xdr:from>
    <xdr:to>
      <xdr:col>116</xdr:col>
      <xdr:colOff>63500</xdr:colOff>
      <xdr:row>58</xdr:row>
      <xdr:rowOff>139700</xdr:rowOff>
    </xdr:to>
    <xdr:cxnSp macro="">
      <xdr:nvCxnSpPr>
        <xdr:cNvPr id="791" name="直線コネクタ 790"/>
        <xdr:cNvCxnSpPr/>
      </xdr:nvCxnSpPr>
      <xdr:spPr>
        <a:xfrm flipV="1">
          <a:off x="21323300" y="9867325"/>
          <a:ext cx="838200" cy="21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27962</xdr:rowOff>
    </xdr:from>
    <xdr:ext cx="469744" cy="259045"/>
    <xdr:sp macro="" textlink="">
      <xdr:nvSpPr>
        <xdr:cNvPr id="792" name="貸付金平均値テキスト"/>
        <xdr:cNvSpPr txBox="1"/>
      </xdr:nvSpPr>
      <xdr:spPr>
        <a:xfrm>
          <a:off x="22212300" y="9972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799" name="テキスト ボックス 798"/>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macro="" textlink="">
      <xdr:nvSpPr>
        <xdr:cNvPr id="801" name="フローチャート: 判断 800"/>
        <xdr:cNvSpPr/>
      </xdr:nvSpPr>
      <xdr:spPr>
        <a:xfrm>
          <a:off x="19494500" y="10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19511</xdr:rowOff>
    </xdr:from>
    <xdr:ext cx="469744" cy="259045"/>
    <xdr:sp macro="" textlink="">
      <xdr:nvSpPr>
        <xdr:cNvPr id="802" name="テキスト ボックス 801"/>
        <xdr:cNvSpPr txBox="1"/>
      </xdr:nvSpPr>
      <xdr:spPr>
        <a:xfrm>
          <a:off x="19310428" y="9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803" name="フローチャート: 判断 802"/>
        <xdr:cNvSpPr/>
      </xdr:nvSpPr>
      <xdr:spPr>
        <a:xfrm>
          <a:off x="18605500" y="100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20521</xdr:rowOff>
    </xdr:from>
    <xdr:ext cx="469744" cy="259045"/>
    <xdr:sp macro="" textlink="">
      <xdr:nvSpPr>
        <xdr:cNvPr id="804" name="テキスト ボックス 803"/>
        <xdr:cNvSpPr txBox="1"/>
      </xdr:nvSpPr>
      <xdr:spPr>
        <a:xfrm>
          <a:off x="18421428" y="979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43875</xdr:rowOff>
    </xdr:from>
    <xdr:to>
      <xdr:col>116</xdr:col>
      <xdr:colOff>114300</xdr:colOff>
      <xdr:row>57</xdr:row>
      <xdr:rowOff>145475</xdr:rowOff>
    </xdr:to>
    <xdr:sp macro="" textlink="">
      <xdr:nvSpPr>
        <xdr:cNvPr id="810" name="楕円 809"/>
        <xdr:cNvSpPr/>
      </xdr:nvSpPr>
      <xdr:spPr>
        <a:xfrm>
          <a:off x="22110700" y="981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66752</xdr:rowOff>
    </xdr:from>
    <xdr:ext cx="534377" cy="259045"/>
    <xdr:sp macro="" textlink="">
      <xdr:nvSpPr>
        <xdr:cNvPr id="811" name="貸付金該当値テキスト"/>
        <xdr:cNvSpPr txBox="1"/>
      </xdr:nvSpPr>
      <xdr:spPr>
        <a:xfrm>
          <a:off x="22212300" y="966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19089</xdr:rowOff>
    </xdr:from>
    <xdr:to>
      <xdr:col>116</xdr:col>
      <xdr:colOff>63500</xdr:colOff>
      <xdr:row>77</xdr:row>
      <xdr:rowOff>74625</xdr:rowOff>
    </xdr:to>
    <xdr:cxnSp macro="">
      <xdr:nvCxnSpPr>
        <xdr:cNvPr id="849" name="直線コネクタ 848"/>
        <xdr:cNvCxnSpPr/>
      </xdr:nvCxnSpPr>
      <xdr:spPr>
        <a:xfrm flipV="1">
          <a:off x="21323300" y="13220739"/>
          <a:ext cx="838200" cy="5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143489</xdr:rowOff>
    </xdr:from>
    <xdr:ext cx="534377" cy="259045"/>
    <xdr:sp macro="" textlink="">
      <xdr:nvSpPr>
        <xdr:cNvPr id="850" name="繰出金平均値テキスト"/>
        <xdr:cNvSpPr txBox="1"/>
      </xdr:nvSpPr>
      <xdr:spPr>
        <a:xfrm>
          <a:off x="22212300" y="12830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59437</xdr:rowOff>
    </xdr:from>
    <xdr:to>
      <xdr:col>111</xdr:col>
      <xdr:colOff>177800</xdr:colOff>
      <xdr:row>77</xdr:row>
      <xdr:rowOff>74625</xdr:rowOff>
    </xdr:to>
    <xdr:cxnSp macro="">
      <xdr:nvCxnSpPr>
        <xdr:cNvPr id="852" name="直線コネクタ 851"/>
        <xdr:cNvCxnSpPr/>
      </xdr:nvCxnSpPr>
      <xdr:spPr>
        <a:xfrm>
          <a:off x="20434300" y="13261087"/>
          <a:ext cx="889000" cy="1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68039</xdr:rowOff>
    </xdr:from>
    <xdr:ext cx="534377" cy="259045"/>
    <xdr:sp macro="" textlink="">
      <xdr:nvSpPr>
        <xdr:cNvPr id="854" name="テキスト ボックス 853"/>
        <xdr:cNvSpPr txBox="1"/>
      </xdr:nvSpPr>
      <xdr:spPr>
        <a:xfrm>
          <a:off x="21056111" y="1275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58547</xdr:rowOff>
    </xdr:from>
    <xdr:to>
      <xdr:col>107</xdr:col>
      <xdr:colOff>50800</xdr:colOff>
      <xdr:row>77</xdr:row>
      <xdr:rowOff>59437</xdr:rowOff>
    </xdr:to>
    <xdr:cxnSp macro="">
      <xdr:nvCxnSpPr>
        <xdr:cNvPr id="855" name="直線コネクタ 854"/>
        <xdr:cNvCxnSpPr/>
      </xdr:nvCxnSpPr>
      <xdr:spPr>
        <a:xfrm>
          <a:off x="19545300" y="13260197"/>
          <a:ext cx="889000" cy="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87634</xdr:rowOff>
    </xdr:from>
    <xdr:ext cx="534377" cy="259045"/>
    <xdr:sp macro="" textlink="">
      <xdr:nvSpPr>
        <xdr:cNvPr id="857" name="テキスト ボックス 856"/>
        <xdr:cNvSpPr txBox="1"/>
      </xdr:nvSpPr>
      <xdr:spPr>
        <a:xfrm>
          <a:off x="20167111" y="1277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58547</xdr:rowOff>
    </xdr:from>
    <xdr:to>
      <xdr:col>102</xdr:col>
      <xdr:colOff>114300</xdr:colOff>
      <xdr:row>77</xdr:row>
      <xdr:rowOff>81699</xdr:rowOff>
    </xdr:to>
    <xdr:cxnSp macro="">
      <xdr:nvCxnSpPr>
        <xdr:cNvPr id="858" name="直線コネクタ 857"/>
        <xdr:cNvCxnSpPr/>
      </xdr:nvCxnSpPr>
      <xdr:spPr>
        <a:xfrm flipV="1">
          <a:off x="18656300" y="13260197"/>
          <a:ext cx="889000" cy="2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59" name="フローチャート: 判断 858"/>
        <xdr:cNvSpPr/>
      </xdr:nvSpPr>
      <xdr:spPr>
        <a:xfrm>
          <a:off x="19494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49369</xdr:rowOff>
    </xdr:from>
    <xdr:ext cx="534377" cy="259045"/>
    <xdr:sp macro="" textlink="">
      <xdr:nvSpPr>
        <xdr:cNvPr id="860" name="テキスト ボックス 859"/>
        <xdr:cNvSpPr txBox="1"/>
      </xdr:nvSpPr>
      <xdr:spPr>
        <a:xfrm>
          <a:off x="19278111" y="1273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85776</xdr:rowOff>
    </xdr:from>
    <xdr:to>
      <xdr:col>98</xdr:col>
      <xdr:colOff>38100</xdr:colOff>
      <xdr:row>76</xdr:row>
      <xdr:rowOff>15926</xdr:rowOff>
    </xdr:to>
    <xdr:sp macro="" textlink="">
      <xdr:nvSpPr>
        <xdr:cNvPr id="861" name="フローチャート: 判断 860"/>
        <xdr:cNvSpPr/>
      </xdr:nvSpPr>
      <xdr:spPr>
        <a:xfrm>
          <a:off x="18605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32453</xdr:rowOff>
    </xdr:from>
    <xdr:ext cx="534377" cy="259045"/>
    <xdr:sp macro="" textlink="">
      <xdr:nvSpPr>
        <xdr:cNvPr id="862" name="テキスト ボックス 861"/>
        <xdr:cNvSpPr txBox="1"/>
      </xdr:nvSpPr>
      <xdr:spPr>
        <a:xfrm>
          <a:off x="18389111" y="127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139739</xdr:rowOff>
    </xdr:from>
    <xdr:to>
      <xdr:col>116</xdr:col>
      <xdr:colOff>114300</xdr:colOff>
      <xdr:row>77</xdr:row>
      <xdr:rowOff>69889</xdr:rowOff>
    </xdr:to>
    <xdr:sp macro="" textlink="">
      <xdr:nvSpPr>
        <xdr:cNvPr id="868" name="楕円 867"/>
        <xdr:cNvSpPr/>
      </xdr:nvSpPr>
      <xdr:spPr>
        <a:xfrm>
          <a:off x="22110700" y="1316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118166</xdr:rowOff>
    </xdr:from>
    <xdr:ext cx="534377" cy="259045"/>
    <xdr:sp macro="" textlink="">
      <xdr:nvSpPr>
        <xdr:cNvPr id="869" name="繰出金該当値テキスト"/>
        <xdr:cNvSpPr txBox="1"/>
      </xdr:nvSpPr>
      <xdr:spPr>
        <a:xfrm>
          <a:off x="22212300" y="1314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23825</xdr:rowOff>
    </xdr:from>
    <xdr:to>
      <xdr:col>112</xdr:col>
      <xdr:colOff>38100</xdr:colOff>
      <xdr:row>77</xdr:row>
      <xdr:rowOff>125425</xdr:rowOff>
    </xdr:to>
    <xdr:sp macro="" textlink="">
      <xdr:nvSpPr>
        <xdr:cNvPr id="870" name="楕円 869"/>
        <xdr:cNvSpPr/>
      </xdr:nvSpPr>
      <xdr:spPr>
        <a:xfrm>
          <a:off x="21272500" y="1322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116552</xdr:rowOff>
    </xdr:from>
    <xdr:ext cx="534377" cy="259045"/>
    <xdr:sp macro="" textlink="">
      <xdr:nvSpPr>
        <xdr:cNvPr id="871" name="テキスト ボックス 870"/>
        <xdr:cNvSpPr txBox="1"/>
      </xdr:nvSpPr>
      <xdr:spPr>
        <a:xfrm>
          <a:off x="21056111" y="1331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8637</xdr:rowOff>
    </xdr:from>
    <xdr:to>
      <xdr:col>107</xdr:col>
      <xdr:colOff>101600</xdr:colOff>
      <xdr:row>77</xdr:row>
      <xdr:rowOff>110237</xdr:rowOff>
    </xdr:to>
    <xdr:sp macro="" textlink="">
      <xdr:nvSpPr>
        <xdr:cNvPr id="872" name="楕円 871"/>
        <xdr:cNvSpPr/>
      </xdr:nvSpPr>
      <xdr:spPr>
        <a:xfrm>
          <a:off x="20383500" y="1321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101364</xdr:rowOff>
    </xdr:from>
    <xdr:ext cx="534377" cy="259045"/>
    <xdr:sp macro="" textlink="">
      <xdr:nvSpPr>
        <xdr:cNvPr id="873" name="テキスト ボックス 872"/>
        <xdr:cNvSpPr txBox="1"/>
      </xdr:nvSpPr>
      <xdr:spPr>
        <a:xfrm>
          <a:off x="20167111" y="1330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7747</xdr:rowOff>
    </xdr:from>
    <xdr:to>
      <xdr:col>102</xdr:col>
      <xdr:colOff>165100</xdr:colOff>
      <xdr:row>77</xdr:row>
      <xdr:rowOff>109347</xdr:rowOff>
    </xdr:to>
    <xdr:sp macro="" textlink="">
      <xdr:nvSpPr>
        <xdr:cNvPr id="874" name="楕円 873"/>
        <xdr:cNvSpPr/>
      </xdr:nvSpPr>
      <xdr:spPr>
        <a:xfrm>
          <a:off x="19494500" y="1320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100474</xdr:rowOff>
    </xdr:from>
    <xdr:ext cx="534377" cy="259045"/>
    <xdr:sp macro="" textlink="">
      <xdr:nvSpPr>
        <xdr:cNvPr id="875" name="テキスト ボックス 874"/>
        <xdr:cNvSpPr txBox="1"/>
      </xdr:nvSpPr>
      <xdr:spPr>
        <a:xfrm>
          <a:off x="19278111" y="1330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30899</xdr:rowOff>
    </xdr:from>
    <xdr:to>
      <xdr:col>98</xdr:col>
      <xdr:colOff>38100</xdr:colOff>
      <xdr:row>77</xdr:row>
      <xdr:rowOff>132499</xdr:rowOff>
    </xdr:to>
    <xdr:sp macro="" textlink="">
      <xdr:nvSpPr>
        <xdr:cNvPr id="876" name="楕円 875"/>
        <xdr:cNvSpPr/>
      </xdr:nvSpPr>
      <xdr:spPr>
        <a:xfrm>
          <a:off x="18605500" y="132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123626</xdr:rowOff>
    </xdr:from>
    <xdr:ext cx="534377" cy="259045"/>
    <xdr:sp macro="" textlink="">
      <xdr:nvSpPr>
        <xdr:cNvPr id="877" name="テキスト ボックス 876"/>
        <xdr:cNvSpPr txBox="1"/>
      </xdr:nvSpPr>
      <xdr:spPr>
        <a:xfrm>
          <a:off x="18389111" y="1332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latin typeface="ＭＳ ゴシック" panose="020B0609070205080204" pitchFamily="49" charset="-128"/>
              <a:ea typeface="ＭＳ ゴシック" panose="020B0609070205080204" pitchFamily="49" charset="-128"/>
            </a:rPr>
            <a:t>歳出決算総額は、住民一人当たり</a:t>
          </a:r>
          <a:r>
            <a:rPr kumimoji="1" lang="en-US" altLang="ja-JP" sz="1300">
              <a:latin typeface="ＭＳ ゴシック" panose="020B0609070205080204" pitchFamily="49" charset="-128"/>
              <a:ea typeface="ＭＳ ゴシック" panose="020B0609070205080204" pitchFamily="49" charset="-128"/>
            </a:rPr>
            <a:t>747,821</a:t>
          </a:r>
          <a:r>
            <a:rPr kumimoji="1" lang="ja-JP" altLang="en-US" sz="1300">
              <a:latin typeface="ＭＳ ゴシック" panose="020B0609070205080204" pitchFamily="49" charset="-128"/>
              <a:ea typeface="ＭＳ ゴシック" panose="020B0609070205080204" pitchFamily="49" charset="-128"/>
            </a:rPr>
            <a:t>円となっている。主な構成項目であもある扶助費は、住民一人当たり</a:t>
          </a:r>
          <a:r>
            <a:rPr kumimoji="1" lang="en-US" altLang="ja-JP" sz="1300">
              <a:latin typeface="ＭＳ ゴシック" panose="020B0609070205080204" pitchFamily="49" charset="-128"/>
              <a:ea typeface="ＭＳ ゴシック" panose="020B0609070205080204" pitchFamily="49" charset="-128"/>
            </a:rPr>
            <a:t>146,566</a:t>
          </a:r>
          <a:r>
            <a:rPr kumimoji="1" lang="ja-JP" altLang="en-US" sz="1300">
              <a:latin typeface="ＭＳ ゴシック" panose="020B0609070205080204" pitchFamily="49" charset="-128"/>
              <a:ea typeface="ＭＳ ゴシック" panose="020B0609070205080204" pitchFamily="49" charset="-128"/>
            </a:rPr>
            <a:t>円と前年度から増加している。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これは非課税世帯給付金や低所得の子育て世帯給付金等の増加による。更生医療給付費や自立支援給費等も年々増加傾向にあるため、今後も扶助費の給付適正化に取り組む。</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また人件費は類似団体よりも下回っているものの、給与改定による給料の増額が続いているため、引き続き事務の効率化が求められる。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普通建設事業費（うち更新整備）は、住民一人当たり</a:t>
          </a:r>
          <a:r>
            <a:rPr kumimoji="1" lang="en-US" altLang="ja-JP" sz="1300">
              <a:latin typeface="ＭＳ ゴシック" panose="020B0609070205080204" pitchFamily="49" charset="-128"/>
              <a:ea typeface="ＭＳ ゴシック" panose="020B0609070205080204" pitchFamily="49" charset="-128"/>
            </a:rPr>
            <a:t>79,559</a:t>
          </a:r>
          <a:r>
            <a:rPr kumimoji="1" lang="ja-JP" altLang="en-US" sz="1300">
              <a:latin typeface="ＭＳ ゴシック" panose="020B0609070205080204" pitchFamily="49" charset="-128"/>
              <a:ea typeface="ＭＳ ゴシック" panose="020B0609070205080204" pitchFamily="49" charset="-128"/>
            </a:rPr>
            <a:t>円と前年度から減少している。主な要因は糸田アリーナ建設事業費の減による。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a:t>
          </a:r>
          <a:endParaRPr kumimoji="1" lang="en-US" altLang="ja-JP" sz="1300">
            <a:latin typeface="ＭＳ ゴシック" panose="020B0609070205080204" pitchFamily="49" charset="-128"/>
            <a:ea typeface="ＭＳ ゴシック" panose="020B0609070205080204" pitchFamily="49" charset="-128"/>
          </a:endParaRPr>
        </a:p>
        <a:p>
          <a:endParaRPr kumimoji="1" lang="en-US" altLang="ja-JP" sz="1300">
            <a:latin typeface="ＭＳ ゴシック" panose="020B0609070205080204" pitchFamily="49" charset="-128"/>
            <a:ea typeface="ＭＳ ゴシック" panose="020B0609070205080204" pitchFamily="49"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8,448
8,364
8.04
7,018,459
6,317,595
493,108
2,920,486
6,793,671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61649</xdr:rowOff>
    </xdr:from>
    <xdr:to>
      <xdr:col>24</xdr:col>
      <xdr:colOff>63500</xdr:colOff>
      <xdr:row>36</xdr:row>
      <xdr:rowOff>89898</xdr:rowOff>
    </xdr:to>
    <xdr:cxnSp macro="">
      <xdr:nvCxnSpPr>
        <xdr:cNvPr id="63" name="直線コネクタ 62"/>
        <xdr:cNvCxnSpPr/>
      </xdr:nvCxnSpPr>
      <xdr:spPr>
        <a:xfrm flipV="1">
          <a:off x="3797300" y="6233849"/>
          <a:ext cx="838200" cy="2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6621</xdr:rowOff>
    </xdr:from>
    <xdr:ext cx="469744" cy="259045"/>
    <xdr:sp macro="" textlink="">
      <xdr:nvSpPr>
        <xdr:cNvPr id="64" name="議会費平均値テキスト"/>
        <xdr:cNvSpPr txBox="1"/>
      </xdr:nvSpPr>
      <xdr:spPr>
        <a:xfrm>
          <a:off x="4686300" y="6007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30299</xdr:rowOff>
    </xdr:from>
    <xdr:to>
      <xdr:col>19</xdr:col>
      <xdr:colOff>177800</xdr:colOff>
      <xdr:row>36</xdr:row>
      <xdr:rowOff>89898</xdr:rowOff>
    </xdr:to>
    <xdr:cxnSp macro="">
      <xdr:nvCxnSpPr>
        <xdr:cNvPr id="66" name="直線コネクタ 65"/>
        <xdr:cNvCxnSpPr/>
      </xdr:nvCxnSpPr>
      <xdr:spPr>
        <a:xfrm>
          <a:off x="2908300" y="6202499"/>
          <a:ext cx="889000" cy="5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135508</xdr:rowOff>
    </xdr:from>
    <xdr:ext cx="469744" cy="259045"/>
    <xdr:sp macro="" textlink="">
      <xdr:nvSpPr>
        <xdr:cNvPr id="68" name="テキスト ボックス 67"/>
        <xdr:cNvSpPr txBox="1"/>
      </xdr:nvSpPr>
      <xdr:spPr>
        <a:xfrm>
          <a:off x="3562428" y="596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30299</xdr:rowOff>
    </xdr:from>
    <xdr:to>
      <xdr:col>15</xdr:col>
      <xdr:colOff>50800</xdr:colOff>
      <xdr:row>36</xdr:row>
      <xdr:rowOff>39443</xdr:rowOff>
    </xdr:to>
    <xdr:cxnSp macro="">
      <xdr:nvCxnSpPr>
        <xdr:cNvPr id="69" name="直線コネクタ 68"/>
        <xdr:cNvCxnSpPr/>
      </xdr:nvCxnSpPr>
      <xdr:spPr>
        <a:xfrm flipV="1">
          <a:off x="2019300" y="620249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xdr:cNvSpPr txBox="1"/>
      </xdr:nvSpPr>
      <xdr:spPr>
        <a:xfrm>
          <a:off x="2673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21808</xdr:rowOff>
    </xdr:from>
    <xdr:to>
      <xdr:col>10</xdr:col>
      <xdr:colOff>114300</xdr:colOff>
      <xdr:row>36</xdr:row>
      <xdr:rowOff>39443</xdr:rowOff>
    </xdr:to>
    <xdr:cxnSp macro="">
      <xdr:nvCxnSpPr>
        <xdr:cNvPr id="72" name="直線コネクタ 71"/>
        <xdr:cNvCxnSpPr/>
      </xdr:nvCxnSpPr>
      <xdr:spPr>
        <a:xfrm>
          <a:off x="1130300" y="6194008"/>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xdr:cNvSpPr/>
      </xdr:nvSpPr>
      <xdr:spPr>
        <a:xfrm>
          <a:off x="1968500" y="61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114680</xdr:rowOff>
    </xdr:from>
    <xdr:ext cx="469744" cy="259045"/>
    <xdr:sp macro="" textlink="">
      <xdr:nvSpPr>
        <xdr:cNvPr id="74" name="テキスト ボックス 73"/>
        <xdr:cNvSpPr txBox="1"/>
      </xdr:nvSpPr>
      <xdr:spPr>
        <a:xfrm>
          <a:off x="1784428" y="628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140825</xdr:rowOff>
    </xdr:from>
    <xdr:to>
      <xdr:col>6</xdr:col>
      <xdr:colOff>38100</xdr:colOff>
      <xdr:row>36</xdr:row>
      <xdr:rowOff>70975</xdr:rowOff>
    </xdr:to>
    <xdr:sp macro="" textlink="">
      <xdr:nvSpPr>
        <xdr:cNvPr id="75" name="フローチャート: 判断 74"/>
        <xdr:cNvSpPr/>
      </xdr:nvSpPr>
      <xdr:spPr>
        <a:xfrm>
          <a:off x="1079500" y="614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87502</xdr:rowOff>
    </xdr:from>
    <xdr:ext cx="469744" cy="259045"/>
    <xdr:sp macro="" textlink="">
      <xdr:nvSpPr>
        <xdr:cNvPr id="76" name="テキスト ボックス 75"/>
        <xdr:cNvSpPr txBox="1"/>
      </xdr:nvSpPr>
      <xdr:spPr>
        <a:xfrm>
          <a:off x="895428" y="591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10849</xdr:rowOff>
    </xdr:from>
    <xdr:to>
      <xdr:col>24</xdr:col>
      <xdr:colOff>114300</xdr:colOff>
      <xdr:row>36</xdr:row>
      <xdr:rowOff>112449</xdr:rowOff>
    </xdr:to>
    <xdr:sp macro="" textlink="">
      <xdr:nvSpPr>
        <xdr:cNvPr id="82" name="楕円 81"/>
        <xdr:cNvSpPr/>
      </xdr:nvSpPr>
      <xdr:spPr>
        <a:xfrm>
          <a:off x="4584700" y="618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160726</xdr:rowOff>
    </xdr:from>
    <xdr:ext cx="469744" cy="259045"/>
    <xdr:sp macro="" textlink="">
      <xdr:nvSpPr>
        <xdr:cNvPr id="83" name="議会費該当値テキスト"/>
        <xdr:cNvSpPr txBox="1"/>
      </xdr:nvSpPr>
      <xdr:spPr>
        <a:xfrm>
          <a:off x="4686300" y="616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39098</xdr:rowOff>
    </xdr:from>
    <xdr:to>
      <xdr:col>20</xdr:col>
      <xdr:colOff>38100</xdr:colOff>
      <xdr:row>36</xdr:row>
      <xdr:rowOff>140698</xdr:rowOff>
    </xdr:to>
    <xdr:sp macro="" textlink="">
      <xdr:nvSpPr>
        <xdr:cNvPr id="84" name="楕円 83"/>
        <xdr:cNvSpPr/>
      </xdr:nvSpPr>
      <xdr:spPr>
        <a:xfrm>
          <a:off x="3746500" y="621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131825</xdr:rowOff>
    </xdr:from>
    <xdr:ext cx="469744" cy="259045"/>
    <xdr:sp macro="" textlink="">
      <xdr:nvSpPr>
        <xdr:cNvPr id="85" name="テキスト ボックス 84"/>
        <xdr:cNvSpPr txBox="1"/>
      </xdr:nvSpPr>
      <xdr:spPr>
        <a:xfrm>
          <a:off x="3562428" y="630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150949</xdr:rowOff>
    </xdr:from>
    <xdr:to>
      <xdr:col>15</xdr:col>
      <xdr:colOff>101600</xdr:colOff>
      <xdr:row>36</xdr:row>
      <xdr:rowOff>81099</xdr:rowOff>
    </xdr:to>
    <xdr:sp macro="" textlink="">
      <xdr:nvSpPr>
        <xdr:cNvPr id="86" name="楕円 85"/>
        <xdr:cNvSpPr/>
      </xdr:nvSpPr>
      <xdr:spPr>
        <a:xfrm>
          <a:off x="2857500" y="615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97626</xdr:rowOff>
    </xdr:from>
    <xdr:ext cx="469744" cy="259045"/>
    <xdr:sp macro="" textlink="">
      <xdr:nvSpPr>
        <xdr:cNvPr id="87" name="テキスト ボックス 86"/>
        <xdr:cNvSpPr txBox="1"/>
      </xdr:nvSpPr>
      <xdr:spPr>
        <a:xfrm>
          <a:off x="2673428" y="5926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160093</xdr:rowOff>
    </xdr:from>
    <xdr:to>
      <xdr:col>10</xdr:col>
      <xdr:colOff>165100</xdr:colOff>
      <xdr:row>36</xdr:row>
      <xdr:rowOff>90243</xdr:rowOff>
    </xdr:to>
    <xdr:sp macro="" textlink="">
      <xdr:nvSpPr>
        <xdr:cNvPr id="88" name="楕円 87"/>
        <xdr:cNvSpPr/>
      </xdr:nvSpPr>
      <xdr:spPr>
        <a:xfrm>
          <a:off x="1968500" y="616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106770</xdr:rowOff>
    </xdr:from>
    <xdr:ext cx="469744" cy="259045"/>
    <xdr:sp macro="" textlink="">
      <xdr:nvSpPr>
        <xdr:cNvPr id="89" name="テキスト ボックス 88"/>
        <xdr:cNvSpPr txBox="1"/>
      </xdr:nvSpPr>
      <xdr:spPr>
        <a:xfrm>
          <a:off x="1784428" y="593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142458</xdr:rowOff>
    </xdr:from>
    <xdr:to>
      <xdr:col>6</xdr:col>
      <xdr:colOff>38100</xdr:colOff>
      <xdr:row>36</xdr:row>
      <xdr:rowOff>72608</xdr:rowOff>
    </xdr:to>
    <xdr:sp macro="" textlink="">
      <xdr:nvSpPr>
        <xdr:cNvPr id="90" name="楕円 89"/>
        <xdr:cNvSpPr/>
      </xdr:nvSpPr>
      <xdr:spPr>
        <a:xfrm>
          <a:off x="1079500" y="614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63735</xdr:rowOff>
    </xdr:from>
    <xdr:ext cx="469744" cy="259045"/>
    <xdr:sp macro="" textlink="">
      <xdr:nvSpPr>
        <xdr:cNvPr id="91" name="テキスト ボックス 90"/>
        <xdr:cNvSpPr txBox="1"/>
      </xdr:nvSpPr>
      <xdr:spPr>
        <a:xfrm>
          <a:off x="895428" y="623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9314</xdr:rowOff>
    </xdr:from>
    <xdr:to>
      <xdr:col>24</xdr:col>
      <xdr:colOff>63500</xdr:colOff>
      <xdr:row>59</xdr:row>
      <xdr:rowOff>12561</xdr:rowOff>
    </xdr:to>
    <xdr:cxnSp macro="">
      <xdr:nvCxnSpPr>
        <xdr:cNvPr id="122" name="直線コネクタ 121"/>
        <xdr:cNvCxnSpPr/>
      </xdr:nvCxnSpPr>
      <xdr:spPr>
        <a:xfrm>
          <a:off x="3797300" y="10124864"/>
          <a:ext cx="838200" cy="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162356</xdr:rowOff>
    </xdr:from>
    <xdr:ext cx="599010" cy="259045"/>
    <xdr:sp macro="" textlink="">
      <xdr:nvSpPr>
        <xdr:cNvPr id="123" name="総務費平均値テキスト"/>
        <xdr:cNvSpPr txBox="1"/>
      </xdr:nvSpPr>
      <xdr:spPr>
        <a:xfrm>
          <a:off x="4686300" y="9763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2160</xdr:rowOff>
    </xdr:from>
    <xdr:to>
      <xdr:col>19</xdr:col>
      <xdr:colOff>177800</xdr:colOff>
      <xdr:row>59</xdr:row>
      <xdr:rowOff>9314</xdr:rowOff>
    </xdr:to>
    <xdr:cxnSp macro="">
      <xdr:nvCxnSpPr>
        <xdr:cNvPr id="125" name="直線コネクタ 124"/>
        <xdr:cNvCxnSpPr/>
      </xdr:nvCxnSpPr>
      <xdr:spPr>
        <a:xfrm>
          <a:off x="2908300" y="10117710"/>
          <a:ext cx="889000" cy="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76640</xdr:rowOff>
    </xdr:from>
    <xdr:ext cx="599010" cy="259045"/>
    <xdr:sp macro="" textlink="">
      <xdr:nvSpPr>
        <xdr:cNvPr id="127" name="テキスト ボックス 126"/>
        <xdr:cNvSpPr txBox="1"/>
      </xdr:nvSpPr>
      <xdr:spPr>
        <a:xfrm>
          <a:off x="3497795" y="967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96169</xdr:rowOff>
    </xdr:from>
    <xdr:to>
      <xdr:col>15</xdr:col>
      <xdr:colOff>50800</xdr:colOff>
      <xdr:row>59</xdr:row>
      <xdr:rowOff>2160</xdr:rowOff>
    </xdr:to>
    <xdr:cxnSp macro="">
      <xdr:nvCxnSpPr>
        <xdr:cNvPr id="128" name="直線コネクタ 127"/>
        <xdr:cNvCxnSpPr/>
      </xdr:nvCxnSpPr>
      <xdr:spPr>
        <a:xfrm>
          <a:off x="2019300" y="10040269"/>
          <a:ext cx="889000" cy="7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95469</xdr:rowOff>
    </xdr:from>
    <xdr:ext cx="599010" cy="259045"/>
    <xdr:sp macro="" textlink="">
      <xdr:nvSpPr>
        <xdr:cNvPr id="130" name="テキスト ボックス 129"/>
        <xdr:cNvSpPr txBox="1"/>
      </xdr:nvSpPr>
      <xdr:spPr>
        <a:xfrm>
          <a:off x="2608795" y="969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96169</xdr:rowOff>
    </xdr:from>
    <xdr:to>
      <xdr:col>10</xdr:col>
      <xdr:colOff>114300</xdr:colOff>
      <xdr:row>58</xdr:row>
      <xdr:rowOff>158610</xdr:rowOff>
    </xdr:to>
    <xdr:cxnSp macro="">
      <xdr:nvCxnSpPr>
        <xdr:cNvPr id="131" name="直線コネクタ 130"/>
        <xdr:cNvCxnSpPr/>
      </xdr:nvCxnSpPr>
      <xdr:spPr>
        <a:xfrm flipV="1">
          <a:off x="1130300" y="10040269"/>
          <a:ext cx="889000" cy="6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macro="" textlink="">
      <xdr:nvSpPr>
        <xdr:cNvPr id="132" name="フローチャート: 判断 131"/>
        <xdr:cNvSpPr/>
      </xdr:nvSpPr>
      <xdr:spPr>
        <a:xfrm>
          <a:off x="1968500" y="98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24884</xdr:rowOff>
    </xdr:from>
    <xdr:ext cx="599010" cy="259045"/>
    <xdr:sp macro="" textlink="">
      <xdr:nvSpPr>
        <xdr:cNvPr id="133" name="テキスト ボックス 132"/>
        <xdr:cNvSpPr txBox="1"/>
      </xdr:nvSpPr>
      <xdr:spPr>
        <a:xfrm>
          <a:off x="1719795" y="9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37207</xdr:rowOff>
    </xdr:from>
    <xdr:to>
      <xdr:col>6</xdr:col>
      <xdr:colOff>38100</xdr:colOff>
      <xdr:row>58</xdr:row>
      <xdr:rowOff>138807</xdr:rowOff>
    </xdr:to>
    <xdr:sp macro="" textlink="">
      <xdr:nvSpPr>
        <xdr:cNvPr id="134" name="フローチャート: 判断 133"/>
        <xdr:cNvSpPr/>
      </xdr:nvSpPr>
      <xdr:spPr>
        <a:xfrm>
          <a:off x="1079500" y="998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155334</xdr:rowOff>
    </xdr:from>
    <xdr:ext cx="599010" cy="259045"/>
    <xdr:sp macro="" textlink="">
      <xdr:nvSpPr>
        <xdr:cNvPr id="135" name="テキスト ボックス 134"/>
        <xdr:cNvSpPr txBox="1"/>
      </xdr:nvSpPr>
      <xdr:spPr>
        <a:xfrm>
          <a:off x="830795" y="975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133211</xdr:rowOff>
    </xdr:from>
    <xdr:to>
      <xdr:col>24</xdr:col>
      <xdr:colOff>114300</xdr:colOff>
      <xdr:row>59</xdr:row>
      <xdr:rowOff>63361</xdr:rowOff>
    </xdr:to>
    <xdr:sp macro="" textlink="">
      <xdr:nvSpPr>
        <xdr:cNvPr id="141" name="楕円 140"/>
        <xdr:cNvSpPr/>
      </xdr:nvSpPr>
      <xdr:spPr>
        <a:xfrm>
          <a:off x="4584700" y="1007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48138</xdr:rowOff>
    </xdr:from>
    <xdr:ext cx="534377" cy="259045"/>
    <xdr:sp macro="" textlink="">
      <xdr:nvSpPr>
        <xdr:cNvPr id="142" name="総務費該当値テキスト"/>
        <xdr:cNvSpPr txBox="1"/>
      </xdr:nvSpPr>
      <xdr:spPr>
        <a:xfrm>
          <a:off x="4686300" y="999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129964</xdr:rowOff>
    </xdr:from>
    <xdr:to>
      <xdr:col>20</xdr:col>
      <xdr:colOff>38100</xdr:colOff>
      <xdr:row>59</xdr:row>
      <xdr:rowOff>60114</xdr:rowOff>
    </xdr:to>
    <xdr:sp macro="" textlink="">
      <xdr:nvSpPr>
        <xdr:cNvPr id="143" name="楕円 142"/>
        <xdr:cNvSpPr/>
      </xdr:nvSpPr>
      <xdr:spPr>
        <a:xfrm>
          <a:off x="3746500" y="1007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51241</xdr:rowOff>
    </xdr:from>
    <xdr:ext cx="534377" cy="259045"/>
    <xdr:sp macro="" textlink="">
      <xdr:nvSpPr>
        <xdr:cNvPr id="144" name="テキスト ボックス 143"/>
        <xdr:cNvSpPr txBox="1"/>
      </xdr:nvSpPr>
      <xdr:spPr>
        <a:xfrm>
          <a:off x="3530111" y="1016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122810</xdr:rowOff>
    </xdr:from>
    <xdr:to>
      <xdr:col>15</xdr:col>
      <xdr:colOff>101600</xdr:colOff>
      <xdr:row>59</xdr:row>
      <xdr:rowOff>52960</xdr:rowOff>
    </xdr:to>
    <xdr:sp macro="" textlink="">
      <xdr:nvSpPr>
        <xdr:cNvPr id="145" name="楕円 144"/>
        <xdr:cNvSpPr/>
      </xdr:nvSpPr>
      <xdr:spPr>
        <a:xfrm>
          <a:off x="2857500" y="1006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44087</xdr:rowOff>
    </xdr:from>
    <xdr:ext cx="534377" cy="259045"/>
    <xdr:sp macro="" textlink="">
      <xdr:nvSpPr>
        <xdr:cNvPr id="146" name="テキスト ボックス 145"/>
        <xdr:cNvSpPr txBox="1"/>
      </xdr:nvSpPr>
      <xdr:spPr>
        <a:xfrm>
          <a:off x="2641111" y="1015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45369</xdr:rowOff>
    </xdr:from>
    <xdr:to>
      <xdr:col>10</xdr:col>
      <xdr:colOff>165100</xdr:colOff>
      <xdr:row>58</xdr:row>
      <xdr:rowOff>146969</xdr:rowOff>
    </xdr:to>
    <xdr:sp macro="" textlink="">
      <xdr:nvSpPr>
        <xdr:cNvPr id="147" name="楕円 146"/>
        <xdr:cNvSpPr/>
      </xdr:nvSpPr>
      <xdr:spPr>
        <a:xfrm>
          <a:off x="1968500" y="998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138096</xdr:rowOff>
    </xdr:from>
    <xdr:ext cx="599010" cy="259045"/>
    <xdr:sp macro="" textlink="">
      <xdr:nvSpPr>
        <xdr:cNvPr id="148" name="テキスト ボックス 147"/>
        <xdr:cNvSpPr txBox="1"/>
      </xdr:nvSpPr>
      <xdr:spPr>
        <a:xfrm>
          <a:off x="1719795" y="1008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107810</xdr:rowOff>
    </xdr:from>
    <xdr:to>
      <xdr:col>6</xdr:col>
      <xdr:colOff>38100</xdr:colOff>
      <xdr:row>59</xdr:row>
      <xdr:rowOff>37960</xdr:rowOff>
    </xdr:to>
    <xdr:sp macro="" textlink="">
      <xdr:nvSpPr>
        <xdr:cNvPr id="149" name="楕円 148"/>
        <xdr:cNvSpPr/>
      </xdr:nvSpPr>
      <xdr:spPr>
        <a:xfrm>
          <a:off x="1079500" y="1005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29087</xdr:rowOff>
    </xdr:from>
    <xdr:ext cx="599010" cy="259045"/>
    <xdr:sp macro="" textlink="">
      <xdr:nvSpPr>
        <xdr:cNvPr id="150" name="テキスト ボックス 149"/>
        <xdr:cNvSpPr txBox="1"/>
      </xdr:nvSpPr>
      <xdr:spPr>
        <a:xfrm>
          <a:off x="830795" y="1014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50188</xdr:rowOff>
    </xdr:from>
    <xdr:to>
      <xdr:col>24</xdr:col>
      <xdr:colOff>63500</xdr:colOff>
      <xdr:row>75</xdr:row>
      <xdr:rowOff>144375</xdr:rowOff>
    </xdr:to>
    <xdr:cxnSp macro="">
      <xdr:nvCxnSpPr>
        <xdr:cNvPr id="180" name="直線コネクタ 179"/>
        <xdr:cNvCxnSpPr/>
      </xdr:nvCxnSpPr>
      <xdr:spPr>
        <a:xfrm flipV="1">
          <a:off x="3797300" y="12908938"/>
          <a:ext cx="838200" cy="9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74426</xdr:rowOff>
    </xdr:from>
    <xdr:ext cx="599010" cy="259045"/>
    <xdr:sp macro="" textlink="">
      <xdr:nvSpPr>
        <xdr:cNvPr id="181" name="民生費平均値テキスト"/>
        <xdr:cNvSpPr txBox="1"/>
      </xdr:nvSpPr>
      <xdr:spPr>
        <a:xfrm>
          <a:off x="4686300" y="13104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99768</xdr:rowOff>
    </xdr:from>
    <xdr:to>
      <xdr:col>19</xdr:col>
      <xdr:colOff>177800</xdr:colOff>
      <xdr:row>75</xdr:row>
      <xdr:rowOff>144375</xdr:rowOff>
    </xdr:to>
    <xdr:cxnSp macro="">
      <xdr:nvCxnSpPr>
        <xdr:cNvPr id="183" name="直線コネクタ 182"/>
        <xdr:cNvCxnSpPr/>
      </xdr:nvCxnSpPr>
      <xdr:spPr>
        <a:xfrm>
          <a:off x="2908300" y="12958518"/>
          <a:ext cx="889000" cy="4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69384</xdr:rowOff>
    </xdr:from>
    <xdr:ext cx="599010" cy="259045"/>
    <xdr:sp macro="" textlink="">
      <xdr:nvSpPr>
        <xdr:cNvPr id="185" name="テキスト ボックス 184"/>
        <xdr:cNvSpPr txBox="1"/>
      </xdr:nvSpPr>
      <xdr:spPr>
        <a:xfrm>
          <a:off x="3497795" y="1327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99768</xdr:rowOff>
    </xdr:from>
    <xdr:to>
      <xdr:col>15</xdr:col>
      <xdr:colOff>50800</xdr:colOff>
      <xdr:row>76</xdr:row>
      <xdr:rowOff>95039</xdr:rowOff>
    </xdr:to>
    <xdr:cxnSp macro="">
      <xdr:nvCxnSpPr>
        <xdr:cNvPr id="186" name="直線コネクタ 185"/>
        <xdr:cNvCxnSpPr/>
      </xdr:nvCxnSpPr>
      <xdr:spPr>
        <a:xfrm flipV="1">
          <a:off x="2019300" y="12958518"/>
          <a:ext cx="889000" cy="16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36211</xdr:rowOff>
    </xdr:from>
    <xdr:ext cx="599010" cy="259045"/>
    <xdr:sp macro="" textlink="">
      <xdr:nvSpPr>
        <xdr:cNvPr id="188" name="テキスト ボックス 187"/>
        <xdr:cNvSpPr txBox="1"/>
      </xdr:nvSpPr>
      <xdr:spPr>
        <a:xfrm>
          <a:off x="2608795" y="132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95039</xdr:rowOff>
    </xdr:from>
    <xdr:to>
      <xdr:col>10</xdr:col>
      <xdr:colOff>114300</xdr:colOff>
      <xdr:row>76</xdr:row>
      <xdr:rowOff>106995</xdr:rowOff>
    </xdr:to>
    <xdr:cxnSp macro="">
      <xdr:nvCxnSpPr>
        <xdr:cNvPr id="189" name="直線コネクタ 188"/>
        <xdr:cNvCxnSpPr/>
      </xdr:nvCxnSpPr>
      <xdr:spPr>
        <a:xfrm flipV="1">
          <a:off x="1130300" y="13125239"/>
          <a:ext cx="889000" cy="1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90" name="フローチャート: 判断 189"/>
        <xdr:cNvSpPr/>
      </xdr:nvSpPr>
      <xdr:spPr>
        <a:xfrm>
          <a:off x="1968500" y="1325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147921</xdr:rowOff>
    </xdr:from>
    <xdr:ext cx="599010" cy="259045"/>
    <xdr:sp macro="" textlink="">
      <xdr:nvSpPr>
        <xdr:cNvPr id="191" name="テキスト ボックス 190"/>
        <xdr:cNvSpPr txBox="1"/>
      </xdr:nvSpPr>
      <xdr:spPr>
        <a:xfrm>
          <a:off x="1719795" y="1334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68604</xdr:rowOff>
    </xdr:from>
    <xdr:to>
      <xdr:col>6</xdr:col>
      <xdr:colOff>38100</xdr:colOff>
      <xdr:row>77</xdr:row>
      <xdr:rowOff>170204</xdr:rowOff>
    </xdr:to>
    <xdr:sp macro="" textlink="">
      <xdr:nvSpPr>
        <xdr:cNvPr id="192" name="フローチャート: 判断 191"/>
        <xdr:cNvSpPr/>
      </xdr:nvSpPr>
      <xdr:spPr>
        <a:xfrm>
          <a:off x="1079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161331</xdr:rowOff>
    </xdr:from>
    <xdr:ext cx="599010" cy="259045"/>
    <xdr:sp macro="" textlink="">
      <xdr:nvSpPr>
        <xdr:cNvPr id="193" name="テキスト ボックス 192"/>
        <xdr:cNvSpPr txBox="1"/>
      </xdr:nvSpPr>
      <xdr:spPr>
        <a:xfrm>
          <a:off x="830795" y="1336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170838</xdr:rowOff>
    </xdr:from>
    <xdr:to>
      <xdr:col>24</xdr:col>
      <xdr:colOff>114300</xdr:colOff>
      <xdr:row>75</xdr:row>
      <xdr:rowOff>100988</xdr:rowOff>
    </xdr:to>
    <xdr:sp macro="" textlink="">
      <xdr:nvSpPr>
        <xdr:cNvPr id="199" name="楕円 198"/>
        <xdr:cNvSpPr/>
      </xdr:nvSpPr>
      <xdr:spPr>
        <a:xfrm>
          <a:off x="4584700" y="1285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22265</xdr:rowOff>
    </xdr:from>
    <xdr:ext cx="599010" cy="259045"/>
    <xdr:sp macro="" textlink="">
      <xdr:nvSpPr>
        <xdr:cNvPr id="200" name="民生費該当値テキスト"/>
        <xdr:cNvSpPr txBox="1"/>
      </xdr:nvSpPr>
      <xdr:spPr>
        <a:xfrm>
          <a:off x="4686300" y="12709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93575</xdr:rowOff>
    </xdr:from>
    <xdr:to>
      <xdr:col>20</xdr:col>
      <xdr:colOff>38100</xdr:colOff>
      <xdr:row>76</xdr:row>
      <xdr:rowOff>23726</xdr:rowOff>
    </xdr:to>
    <xdr:sp macro="" textlink="">
      <xdr:nvSpPr>
        <xdr:cNvPr id="201" name="楕円 200"/>
        <xdr:cNvSpPr/>
      </xdr:nvSpPr>
      <xdr:spPr>
        <a:xfrm>
          <a:off x="3746500" y="129523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40252</xdr:rowOff>
    </xdr:from>
    <xdr:ext cx="599010" cy="259045"/>
    <xdr:sp macro="" textlink="">
      <xdr:nvSpPr>
        <xdr:cNvPr id="202" name="テキスト ボックス 201"/>
        <xdr:cNvSpPr txBox="1"/>
      </xdr:nvSpPr>
      <xdr:spPr>
        <a:xfrm>
          <a:off x="3497795" y="12727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48968</xdr:rowOff>
    </xdr:from>
    <xdr:to>
      <xdr:col>15</xdr:col>
      <xdr:colOff>101600</xdr:colOff>
      <xdr:row>75</xdr:row>
      <xdr:rowOff>150568</xdr:rowOff>
    </xdr:to>
    <xdr:sp macro="" textlink="">
      <xdr:nvSpPr>
        <xdr:cNvPr id="203" name="楕円 202"/>
        <xdr:cNvSpPr/>
      </xdr:nvSpPr>
      <xdr:spPr>
        <a:xfrm>
          <a:off x="2857500" y="1290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167095</xdr:rowOff>
    </xdr:from>
    <xdr:ext cx="599010" cy="259045"/>
    <xdr:sp macro="" textlink="">
      <xdr:nvSpPr>
        <xdr:cNvPr id="204" name="テキスト ボックス 203"/>
        <xdr:cNvSpPr txBox="1"/>
      </xdr:nvSpPr>
      <xdr:spPr>
        <a:xfrm>
          <a:off x="2608795" y="12682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44239</xdr:rowOff>
    </xdr:from>
    <xdr:to>
      <xdr:col>10</xdr:col>
      <xdr:colOff>165100</xdr:colOff>
      <xdr:row>76</xdr:row>
      <xdr:rowOff>145839</xdr:rowOff>
    </xdr:to>
    <xdr:sp macro="" textlink="">
      <xdr:nvSpPr>
        <xdr:cNvPr id="205" name="楕円 204"/>
        <xdr:cNvSpPr/>
      </xdr:nvSpPr>
      <xdr:spPr>
        <a:xfrm>
          <a:off x="1968500" y="1307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162366</xdr:rowOff>
    </xdr:from>
    <xdr:ext cx="599010" cy="259045"/>
    <xdr:sp macro="" textlink="">
      <xdr:nvSpPr>
        <xdr:cNvPr id="206" name="テキスト ボックス 205"/>
        <xdr:cNvSpPr txBox="1"/>
      </xdr:nvSpPr>
      <xdr:spPr>
        <a:xfrm>
          <a:off x="1719795" y="12849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56195</xdr:rowOff>
    </xdr:from>
    <xdr:to>
      <xdr:col>6</xdr:col>
      <xdr:colOff>38100</xdr:colOff>
      <xdr:row>76</xdr:row>
      <xdr:rowOff>157795</xdr:rowOff>
    </xdr:to>
    <xdr:sp macro="" textlink="">
      <xdr:nvSpPr>
        <xdr:cNvPr id="207" name="楕円 206"/>
        <xdr:cNvSpPr/>
      </xdr:nvSpPr>
      <xdr:spPr>
        <a:xfrm>
          <a:off x="1079500" y="1308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2872</xdr:rowOff>
    </xdr:from>
    <xdr:ext cx="599010" cy="259045"/>
    <xdr:sp macro="" textlink="">
      <xdr:nvSpPr>
        <xdr:cNvPr id="208" name="テキスト ボックス 207"/>
        <xdr:cNvSpPr txBox="1"/>
      </xdr:nvSpPr>
      <xdr:spPr>
        <a:xfrm>
          <a:off x="830795" y="12861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78877</xdr:rowOff>
    </xdr:from>
    <xdr:to>
      <xdr:col>24</xdr:col>
      <xdr:colOff>63500</xdr:colOff>
      <xdr:row>98</xdr:row>
      <xdr:rowOff>103780</xdr:rowOff>
    </xdr:to>
    <xdr:cxnSp macro="">
      <xdr:nvCxnSpPr>
        <xdr:cNvPr id="235" name="直線コネクタ 234"/>
        <xdr:cNvCxnSpPr/>
      </xdr:nvCxnSpPr>
      <xdr:spPr>
        <a:xfrm flipV="1">
          <a:off x="3797300" y="16880977"/>
          <a:ext cx="838200" cy="2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13647</xdr:rowOff>
    </xdr:from>
    <xdr:ext cx="599010" cy="259045"/>
    <xdr:sp macro="" textlink="">
      <xdr:nvSpPr>
        <xdr:cNvPr id="236" name="衛生費平均値テキスト"/>
        <xdr:cNvSpPr txBox="1"/>
      </xdr:nvSpPr>
      <xdr:spPr>
        <a:xfrm>
          <a:off x="4686300" y="16815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102908</xdr:rowOff>
    </xdr:from>
    <xdr:to>
      <xdr:col>19</xdr:col>
      <xdr:colOff>177800</xdr:colOff>
      <xdr:row>98</xdr:row>
      <xdr:rowOff>103780</xdr:rowOff>
    </xdr:to>
    <xdr:cxnSp macro="">
      <xdr:nvCxnSpPr>
        <xdr:cNvPr id="238" name="直線コネクタ 237"/>
        <xdr:cNvCxnSpPr/>
      </xdr:nvCxnSpPr>
      <xdr:spPr>
        <a:xfrm>
          <a:off x="2908300" y="16905008"/>
          <a:ext cx="889000" cy="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164157</xdr:rowOff>
    </xdr:from>
    <xdr:ext cx="534377" cy="259045"/>
    <xdr:sp macro="" textlink="">
      <xdr:nvSpPr>
        <xdr:cNvPr id="240" name="テキスト ボックス 239"/>
        <xdr:cNvSpPr txBox="1"/>
      </xdr:nvSpPr>
      <xdr:spPr>
        <a:xfrm>
          <a:off x="3530111" y="166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102908</xdr:rowOff>
    </xdr:from>
    <xdr:to>
      <xdr:col>15</xdr:col>
      <xdr:colOff>50800</xdr:colOff>
      <xdr:row>98</xdr:row>
      <xdr:rowOff>104718</xdr:rowOff>
    </xdr:to>
    <xdr:cxnSp macro="">
      <xdr:nvCxnSpPr>
        <xdr:cNvPr id="241" name="直線コネクタ 240"/>
        <xdr:cNvCxnSpPr/>
      </xdr:nvCxnSpPr>
      <xdr:spPr>
        <a:xfrm flipV="1">
          <a:off x="2019300" y="16905008"/>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167490</xdr:rowOff>
    </xdr:from>
    <xdr:ext cx="534377" cy="259045"/>
    <xdr:sp macro="" textlink="">
      <xdr:nvSpPr>
        <xdr:cNvPr id="243" name="テキスト ボックス 242"/>
        <xdr:cNvSpPr txBox="1"/>
      </xdr:nvSpPr>
      <xdr:spPr>
        <a:xfrm>
          <a:off x="2641111" y="166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104718</xdr:rowOff>
    </xdr:from>
    <xdr:to>
      <xdr:col>10</xdr:col>
      <xdr:colOff>114300</xdr:colOff>
      <xdr:row>98</xdr:row>
      <xdr:rowOff>111793</xdr:rowOff>
    </xdr:to>
    <xdr:cxnSp macro="">
      <xdr:nvCxnSpPr>
        <xdr:cNvPr id="244" name="直線コネクタ 243"/>
        <xdr:cNvCxnSpPr/>
      </xdr:nvCxnSpPr>
      <xdr:spPr>
        <a:xfrm flipV="1">
          <a:off x="1130300" y="16906818"/>
          <a:ext cx="889000" cy="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5" name="フローチャート: 判断 244"/>
        <xdr:cNvSpPr/>
      </xdr:nvSpPr>
      <xdr:spPr>
        <a:xfrm>
          <a:off x="1968500" y="168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480</xdr:rowOff>
    </xdr:from>
    <xdr:ext cx="534377" cy="259045"/>
    <xdr:sp macro="" textlink="">
      <xdr:nvSpPr>
        <xdr:cNvPr id="246" name="テキスト ボックス 245"/>
        <xdr:cNvSpPr txBox="1"/>
      </xdr:nvSpPr>
      <xdr:spPr>
        <a:xfrm>
          <a:off x="1752111" y="166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55896</xdr:rowOff>
    </xdr:from>
    <xdr:to>
      <xdr:col>6</xdr:col>
      <xdr:colOff>38100</xdr:colOff>
      <xdr:row>98</xdr:row>
      <xdr:rowOff>157496</xdr:rowOff>
    </xdr:to>
    <xdr:sp macro="" textlink="">
      <xdr:nvSpPr>
        <xdr:cNvPr id="247" name="フローチャート: 判断 246"/>
        <xdr:cNvSpPr/>
      </xdr:nvSpPr>
      <xdr:spPr>
        <a:xfrm>
          <a:off x="1079500" y="168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2573</xdr:rowOff>
    </xdr:from>
    <xdr:ext cx="534377" cy="259045"/>
    <xdr:sp macro="" textlink="">
      <xdr:nvSpPr>
        <xdr:cNvPr id="248" name="テキスト ボックス 247"/>
        <xdr:cNvSpPr txBox="1"/>
      </xdr:nvSpPr>
      <xdr:spPr>
        <a:xfrm>
          <a:off x="863111" y="1663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28077</xdr:rowOff>
    </xdr:from>
    <xdr:to>
      <xdr:col>24</xdr:col>
      <xdr:colOff>114300</xdr:colOff>
      <xdr:row>98</xdr:row>
      <xdr:rowOff>129677</xdr:rowOff>
    </xdr:to>
    <xdr:sp macro="" textlink="">
      <xdr:nvSpPr>
        <xdr:cNvPr id="254" name="楕円 253"/>
        <xdr:cNvSpPr/>
      </xdr:nvSpPr>
      <xdr:spPr>
        <a:xfrm>
          <a:off x="4584700" y="1683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158904</xdr:rowOff>
    </xdr:from>
    <xdr:ext cx="599010" cy="259045"/>
    <xdr:sp macro="" textlink="">
      <xdr:nvSpPr>
        <xdr:cNvPr id="255" name="衛生費該当値テキスト"/>
        <xdr:cNvSpPr txBox="1"/>
      </xdr:nvSpPr>
      <xdr:spPr>
        <a:xfrm>
          <a:off x="4686300" y="1661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52980</xdr:rowOff>
    </xdr:from>
    <xdr:to>
      <xdr:col>20</xdr:col>
      <xdr:colOff>38100</xdr:colOff>
      <xdr:row>98</xdr:row>
      <xdr:rowOff>154580</xdr:rowOff>
    </xdr:to>
    <xdr:sp macro="" textlink="">
      <xdr:nvSpPr>
        <xdr:cNvPr id="256" name="楕円 255"/>
        <xdr:cNvSpPr/>
      </xdr:nvSpPr>
      <xdr:spPr>
        <a:xfrm>
          <a:off x="3746500" y="168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145707</xdr:rowOff>
    </xdr:from>
    <xdr:ext cx="534377" cy="259045"/>
    <xdr:sp macro="" textlink="">
      <xdr:nvSpPr>
        <xdr:cNvPr id="257" name="テキスト ボックス 256"/>
        <xdr:cNvSpPr txBox="1"/>
      </xdr:nvSpPr>
      <xdr:spPr>
        <a:xfrm>
          <a:off x="3530111" y="1694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52108</xdr:rowOff>
    </xdr:from>
    <xdr:to>
      <xdr:col>15</xdr:col>
      <xdr:colOff>101600</xdr:colOff>
      <xdr:row>98</xdr:row>
      <xdr:rowOff>153708</xdr:rowOff>
    </xdr:to>
    <xdr:sp macro="" textlink="">
      <xdr:nvSpPr>
        <xdr:cNvPr id="258" name="楕円 257"/>
        <xdr:cNvSpPr/>
      </xdr:nvSpPr>
      <xdr:spPr>
        <a:xfrm>
          <a:off x="2857500" y="1685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144835</xdr:rowOff>
    </xdr:from>
    <xdr:ext cx="534377" cy="259045"/>
    <xdr:sp macro="" textlink="">
      <xdr:nvSpPr>
        <xdr:cNvPr id="259" name="テキスト ボックス 258"/>
        <xdr:cNvSpPr txBox="1"/>
      </xdr:nvSpPr>
      <xdr:spPr>
        <a:xfrm>
          <a:off x="2641111" y="1694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53918</xdr:rowOff>
    </xdr:from>
    <xdr:to>
      <xdr:col>10</xdr:col>
      <xdr:colOff>165100</xdr:colOff>
      <xdr:row>98</xdr:row>
      <xdr:rowOff>155518</xdr:rowOff>
    </xdr:to>
    <xdr:sp macro="" textlink="">
      <xdr:nvSpPr>
        <xdr:cNvPr id="260" name="楕円 259"/>
        <xdr:cNvSpPr/>
      </xdr:nvSpPr>
      <xdr:spPr>
        <a:xfrm>
          <a:off x="1968500" y="1685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146645</xdr:rowOff>
    </xdr:from>
    <xdr:ext cx="534377" cy="259045"/>
    <xdr:sp macro="" textlink="">
      <xdr:nvSpPr>
        <xdr:cNvPr id="261" name="テキスト ボックス 260"/>
        <xdr:cNvSpPr txBox="1"/>
      </xdr:nvSpPr>
      <xdr:spPr>
        <a:xfrm>
          <a:off x="1752111" y="1694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60993</xdr:rowOff>
    </xdr:from>
    <xdr:to>
      <xdr:col>6</xdr:col>
      <xdr:colOff>38100</xdr:colOff>
      <xdr:row>98</xdr:row>
      <xdr:rowOff>162593</xdr:rowOff>
    </xdr:to>
    <xdr:sp macro="" textlink="">
      <xdr:nvSpPr>
        <xdr:cNvPr id="262" name="楕円 261"/>
        <xdr:cNvSpPr/>
      </xdr:nvSpPr>
      <xdr:spPr>
        <a:xfrm>
          <a:off x="1079500" y="1686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153720</xdr:rowOff>
    </xdr:from>
    <xdr:ext cx="534377" cy="259045"/>
    <xdr:sp macro="" textlink="">
      <xdr:nvSpPr>
        <xdr:cNvPr id="263" name="テキスト ボックス 262"/>
        <xdr:cNvSpPr txBox="1"/>
      </xdr:nvSpPr>
      <xdr:spPr>
        <a:xfrm>
          <a:off x="863111" y="1695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14770</xdr:rowOff>
    </xdr:from>
    <xdr:to>
      <xdr:col>55</xdr:col>
      <xdr:colOff>0</xdr:colOff>
      <xdr:row>38</xdr:row>
      <xdr:rowOff>14770</xdr:rowOff>
    </xdr:to>
    <xdr:cxnSp macro="">
      <xdr:nvCxnSpPr>
        <xdr:cNvPr id="288" name="直線コネクタ 287"/>
        <xdr:cNvCxnSpPr/>
      </xdr:nvCxnSpPr>
      <xdr:spPr>
        <a:xfrm>
          <a:off x="9639300" y="65298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117320</xdr:rowOff>
    </xdr:from>
    <xdr:ext cx="378565" cy="259045"/>
    <xdr:sp macro="" textlink="">
      <xdr:nvSpPr>
        <xdr:cNvPr id="289" name="労働費平均値テキスト"/>
        <xdr:cNvSpPr txBox="1"/>
      </xdr:nvSpPr>
      <xdr:spPr>
        <a:xfrm>
          <a:off x="10528300" y="6289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14770</xdr:rowOff>
    </xdr:from>
    <xdr:to>
      <xdr:col>50</xdr:col>
      <xdr:colOff>114300</xdr:colOff>
      <xdr:row>38</xdr:row>
      <xdr:rowOff>14770</xdr:rowOff>
    </xdr:to>
    <xdr:cxnSp macro="">
      <xdr:nvCxnSpPr>
        <xdr:cNvPr id="291" name="直線コネクタ 290"/>
        <xdr:cNvCxnSpPr/>
      </xdr:nvCxnSpPr>
      <xdr:spPr>
        <a:xfrm>
          <a:off x="8750300" y="6529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35005</xdr:rowOff>
    </xdr:from>
    <xdr:ext cx="469744" cy="259045"/>
    <xdr:sp macro="" textlink="">
      <xdr:nvSpPr>
        <xdr:cNvPr id="293" name="テキスト ボックス 292"/>
        <xdr:cNvSpPr txBox="1"/>
      </xdr:nvSpPr>
      <xdr:spPr>
        <a:xfrm>
          <a:off x="9404428"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12712</xdr:rowOff>
    </xdr:from>
    <xdr:to>
      <xdr:col>45</xdr:col>
      <xdr:colOff>177800</xdr:colOff>
      <xdr:row>38</xdr:row>
      <xdr:rowOff>14770</xdr:rowOff>
    </xdr:to>
    <xdr:cxnSp macro="">
      <xdr:nvCxnSpPr>
        <xdr:cNvPr id="294" name="直線コネクタ 293"/>
        <xdr:cNvCxnSpPr/>
      </xdr:nvCxnSpPr>
      <xdr:spPr>
        <a:xfrm>
          <a:off x="7861300" y="6527812"/>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45350</xdr:rowOff>
    </xdr:from>
    <xdr:ext cx="378565" cy="259045"/>
    <xdr:sp macro="" textlink="">
      <xdr:nvSpPr>
        <xdr:cNvPr id="296" name="テキスト ボックス 295"/>
        <xdr:cNvSpPr txBox="1"/>
      </xdr:nvSpPr>
      <xdr:spPr>
        <a:xfrm>
          <a:off x="8561017" y="621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11627</xdr:rowOff>
    </xdr:from>
    <xdr:to>
      <xdr:col>41</xdr:col>
      <xdr:colOff>50800</xdr:colOff>
      <xdr:row>38</xdr:row>
      <xdr:rowOff>12712</xdr:rowOff>
    </xdr:to>
    <xdr:cxnSp macro="">
      <xdr:nvCxnSpPr>
        <xdr:cNvPr id="297" name="直線コネクタ 296"/>
        <xdr:cNvCxnSpPr/>
      </xdr:nvCxnSpPr>
      <xdr:spPr>
        <a:xfrm>
          <a:off x="6972300" y="6526727"/>
          <a:ext cx="889000" cy="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86843</xdr:rowOff>
    </xdr:from>
    <xdr:to>
      <xdr:col>41</xdr:col>
      <xdr:colOff>101600</xdr:colOff>
      <xdr:row>38</xdr:row>
      <xdr:rowOff>16993</xdr:rowOff>
    </xdr:to>
    <xdr:sp macro="" textlink="">
      <xdr:nvSpPr>
        <xdr:cNvPr id="298" name="フローチャート: 判断 297"/>
        <xdr:cNvSpPr/>
      </xdr:nvSpPr>
      <xdr:spPr>
        <a:xfrm>
          <a:off x="7810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33520</xdr:rowOff>
    </xdr:from>
    <xdr:ext cx="469744" cy="259045"/>
    <xdr:sp macro="" textlink="">
      <xdr:nvSpPr>
        <xdr:cNvPr id="299" name="テキスト ボックス 298"/>
        <xdr:cNvSpPr txBox="1"/>
      </xdr:nvSpPr>
      <xdr:spPr>
        <a:xfrm>
          <a:off x="7626428" y="620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77699</xdr:rowOff>
    </xdr:from>
    <xdr:to>
      <xdr:col>36</xdr:col>
      <xdr:colOff>165100</xdr:colOff>
      <xdr:row>38</xdr:row>
      <xdr:rowOff>7849</xdr:rowOff>
    </xdr:to>
    <xdr:sp macro="" textlink="">
      <xdr:nvSpPr>
        <xdr:cNvPr id="300" name="フローチャート: 判断 299"/>
        <xdr:cNvSpPr/>
      </xdr:nvSpPr>
      <xdr:spPr>
        <a:xfrm>
          <a:off x="6921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24376</xdr:rowOff>
    </xdr:from>
    <xdr:ext cx="469744" cy="259045"/>
    <xdr:sp macro="" textlink="">
      <xdr:nvSpPr>
        <xdr:cNvPr id="301" name="テキスト ボックス 300"/>
        <xdr:cNvSpPr txBox="1"/>
      </xdr:nvSpPr>
      <xdr:spPr>
        <a:xfrm>
          <a:off x="6737428" y="61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135420</xdr:rowOff>
    </xdr:from>
    <xdr:to>
      <xdr:col>55</xdr:col>
      <xdr:colOff>50800</xdr:colOff>
      <xdr:row>38</xdr:row>
      <xdr:rowOff>65570</xdr:rowOff>
    </xdr:to>
    <xdr:sp macro="" textlink="">
      <xdr:nvSpPr>
        <xdr:cNvPr id="307" name="楕円 306"/>
        <xdr:cNvSpPr/>
      </xdr:nvSpPr>
      <xdr:spPr>
        <a:xfrm>
          <a:off x="10426700" y="647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72870</xdr:rowOff>
    </xdr:from>
    <xdr:ext cx="378565" cy="259045"/>
    <xdr:sp macro="" textlink="">
      <xdr:nvSpPr>
        <xdr:cNvPr id="308" name="労働費該当値テキスト"/>
        <xdr:cNvSpPr txBox="1"/>
      </xdr:nvSpPr>
      <xdr:spPr>
        <a:xfrm>
          <a:off x="10528300" y="6416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135420</xdr:rowOff>
    </xdr:from>
    <xdr:to>
      <xdr:col>50</xdr:col>
      <xdr:colOff>165100</xdr:colOff>
      <xdr:row>38</xdr:row>
      <xdr:rowOff>65570</xdr:rowOff>
    </xdr:to>
    <xdr:sp macro="" textlink="">
      <xdr:nvSpPr>
        <xdr:cNvPr id="309" name="楕円 308"/>
        <xdr:cNvSpPr/>
      </xdr:nvSpPr>
      <xdr:spPr>
        <a:xfrm>
          <a:off x="9588500" y="647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56697</xdr:rowOff>
    </xdr:from>
    <xdr:ext cx="378565" cy="259045"/>
    <xdr:sp macro="" textlink="">
      <xdr:nvSpPr>
        <xdr:cNvPr id="310" name="テキスト ボックス 309"/>
        <xdr:cNvSpPr txBox="1"/>
      </xdr:nvSpPr>
      <xdr:spPr>
        <a:xfrm>
          <a:off x="9450017" y="6571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135420</xdr:rowOff>
    </xdr:from>
    <xdr:to>
      <xdr:col>46</xdr:col>
      <xdr:colOff>38100</xdr:colOff>
      <xdr:row>38</xdr:row>
      <xdr:rowOff>65570</xdr:rowOff>
    </xdr:to>
    <xdr:sp macro="" textlink="">
      <xdr:nvSpPr>
        <xdr:cNvPr id="311" name="楕円 310"/>
        <xdr:cNvSpPr/>
      </xdr:nvSpPr>
      <xdr:spPr>
        <a:xfrm>
          <a:off x="8699500" y="647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56697</xdr:rowOff>
    </xdr:from>
    <xdr:ext cx="378565" cy="259045"/>
    <xdr:sp macro="" textlink="">
      <xdr:nvSpPr>
        <xdr:cNvPr id="312" name="テキスト ボックス 311"/>
        <xdr:cNvSpPr txBox="1"/>
      </xdr:nvSpPr>
      <xdr:spPr>
        <a:xfrm>
          <a:off x="8561017" y="6571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133363</xdr:rowOff>
    </xdr:from>
    <xdr:to>
      <xdr:col>41</xdr:col>
      <xdr:colOff>101600</xdr:colOff>
      <xdr:row>38</xdr:row>
      <xdr:rowOff>63512</xdr:rowOff>
    </xdr:to>
    <xdr:sp macro="" textlink="">
      <xdr:nvSpPr>
        <xdr:cNvPr id="313" name="楕円 312"/>
        <xdr:cNvSpPr/>
      </xdr:nvSpPr>
      <xdr:spPr>
        <a:xfrm>
          <a:off x="7810500" y="64770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54639</xdr:rowOff>
    </xdr:from>
    <xdr:ext cx="378565" cy="259045"/>
    <xdr:sp macro="" textlink="">
      <xdr:nvSpPr>
        <xdr:cNvPr id="314" name="テキスト ボックス 313"/>
        <xdr:cNvSpPr txBox="1"/>
      </xdr:nvSpPr>
      <xdr:spPr>
        <a:xfrm>
          <a:off x="7672017" y="6569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132277</xdr:rowOff>
    </xdr:from>
    <xdr:to>
      <xdr:col>36</xdr:col>
      <xdr:colOff>165100</xdr:colOff>
      <xdr:row>38</xdr:row>
      <xdr:rowOff>62427</xdr:rowOff>
    </xdr:to>
    <xdr:sp macro="" textlink="">
      <xdr:nvSpPr>
        <xdr:cNvPr id="315" name="楕円 314"/>
        <xdr:cNvSpPr/>
      </xdr:nvSpPr>
      <xdr:spPr>
        <a:xfrm>
          <a:off x="6921500" y="647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53554</xdr:rowOff>
    </xdr:from>
    <xdr:ext cx="378565" cy="259045"/>
    <xdr:sp macro="" textlink="">
      <xdr:nvSpPr>
        <xdr:cNvPr id="316" name="テキスト ボックス 315"/>
        <xdr:cNvSpPr txBox="1"/>
      </xdr:nvSpPr>
      <xdr:spPr>
        <a:xfrm>
          <a:off x="6783017" y="6568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64733</xdr:rowOff>
    </xdr:from>
    <xdr:to>
      <xdr:col>55</xdr:col>
      <xdr:colOff>0</xdr:colOff>
      <xdr:row>58</xdr:row>
      <xdr:rowOff>67668</xdr:rowOff>
    </xdr:to>
    <xdr:cxnSp macro="">
      <xdr:nvCxnSpPr>
        <xdr:cNvPr id="343" name="直線コネクタ 342"/>
        <xdr:cNvCxnSpPr/>
      </xdr:nvCxnSpPr>
      <xdr:spPr>
        <a:xfrm flipV="1">
          <a:off x="9639300" y="10008833"/>
          <a:ext cx="838200" cy="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47230</xdr:rowOff>
    </xdr:from>
    <xdr:ext cx="534377" cy="259045"/>
    <xdr:sp macro="" textlink="">
      <xdr:nvSpPr>
        <xdr:cNvPr id="344" name="農林水産業費平均値テキスト"/>
        <xdr:cNvSpPr txBox="1"/>
      </xdr:nvSpPr>
      <xdr:spPr>
        <a:xfrm>
          <a:off x="10528300" y="964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67668</xdr:rowOff>
    </xdr:from>
    <xdr:to>
      <xdr:col>50</xdr:col>
      <xdr:colOff>114300</xdr:colOff>
      <xdr:row>58</xdr:row>
      <xdr:rowOff>77091</xdr:rowOff>
    </xdr:to>
    <xdr:cxnSp macro="">
      <xdr:nvCxnSpPr>
        <xdr:cNvPr id="346" name="直線コネクタ 345"/>
        <xdr:cNvCxnSpPr/>
      </xdr:nvCxnSpPr>
      <xdr:spPr>
        <a:xfrm flipV="1">
          <a:off x="8750300" y="10011768"/>
          <a:ext cx="889000" cy="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160648</xdr:rowOff>
    </xdr:from>
    <xdr:ext cx="534377" cy="259045"/>
    <xdr:sp macro="" textlink="">
      <xdr:nvSpPr>
        <xdr:cNvPr id="348" name="テキスト ボックス 347"/>
        <xdr:cNvSpPr txBox="1"/>
      </xdr:nvSpPr>
      <xdr:spPr>
        <a:xfrm>
          <a:off x="9372111" y="9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60979</xdr:rowOff>
    </xdr:from>
    <xdr:to>
      <xdr:col>45</xdr:col>
      <xdr:colOff>177800</xdr:colOff>
      <xdr:row>58</xdr:row>
      <xdr:rowOff>77091</xdr:rowOff>
    </xdr:to>
    <xdr:cxnSp macro="">
      <xdr:nvCxnSpPr>
        <xdr:cNvPr id="349" name="直線コネクタ 348"/>
        <xdr:cNvCxnSpPr/>
      </xdr:nvCxnSpPr>
      <xdr:spPr>
        <a:xfrm>
          <a:off x="7861300" y="10005079"/>
          <a:ext cx="889000" cy="1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146443</xdr:rowOff>
    </xdr:from>
    <xdr:ext cx="534377" cy="259045"/>
    <xdr:sp macro="" textlink="">
      <xdr:nvSpPr>
        <xdr:cNvPr id="351" name="テキスト ボックス 350"/>
        <xdr:cNvSpPr txBox="1"/>
      </xdr:nvSpPr>
      <xdr:spPr>
        <a:xfrm>
          <a:off x="8483111" y="95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42897</xdr:rowOff>
    </xdr:from>
    <xdr:to>
      <xdr:col>41</xdr:col>
      <xdr:colOff>50800</xdr:colOff>
      <xdr:row>58</xdr:row>
      <xdr:rowOff>60979</xdr:rowOff>
    </xdr:to>
    <xdr:cxnSp macro="">
      <xdr:nvCxnSpPr>
        <xdr:cNvPr id="352" name="直線コネクタ 351"/>
        <xdr:cNvCxnSpPr/>
      </xdr:nvCxnSpPr>
      <xdr:spPr>
        <a:xfrm>
          <a:off x="6972300" y="9986997"/>
          <a:ext cx="889000" cy="1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3" name="フローチャート: 判断 352"/>
        <xdr:cNvSpPr/>
      </xdr:nvSpPr>
      <xdr:spPr>
        <a:xfrm>
          <a:off x="7810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2910</xdr:rowOff>
    </xdr:from>
    <xdr:ext cx="534377" cy="259045"/>
    <xdr:sp macro="" textlink="">
      <xdr:nvSpPr>
        <xdr:cNvPr id="354" name="テキスト ボックス 353"/>
        <xdr:cNvSpPr txBox="1"/>
      </xdr:nvSpPr>
      <xdr:spPr>
        <a:xfrm>
          <a:off x="7594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45027</xdr:rowOff>
    </xdr:from>
    <xdr:to>
      <xdr:col>36</xdr:col>
      <xdr:colOff>165100</xdr:colOff>
      <xdr:row>57</xdr:row>
      <xdr:rowOff>146627</xdr:rowOff>
    </xdr:to>
    <xdr:sp macro="" textlink="">
      <xdr:nvSpPr>
        <xdr:cNvPr id="355" name="フローチャート: 判断 354"/>
        <xdr:cNvSpPr/>
      </xdr:nvSpPr>
      <xdr:spPr>
        <a:xfrm>
          <a:off x="6921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163154</xdr:rowOff>
    </xdr:from>
    <xdr:ext cx="534377" cy="259045"/>
    <xdr:sp macro="" textlink="">
      <xdr:nvSpPr>
        <xdr:cNvPr id="356" name="テキスト ボックス 355"/>
        <xdr:cNvSpPr txBox="1"/>
      </xdr:nvSpPr>
      <xdr:spPr>
        <a:xfrm>
          <a:off x="6705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13933</xdr:rowOff>
    </xdr:from>
    <xdr:to>
      <xdr:col>55</xdr:col>
      <xdr:colOff>50800</xdr:colOff>
      <xdr:row>58</xdr:row>
      <xdr:rowOff>115533</xdr:rowOff>
    </xdr:to>
    <xdr:sp macro="" textlink="">
      <xdr:nvSpPr>
        <xdr:cNvPr id="362" name="楕円 361"/>
        <xdr:cNvSpPr/>
      </xdr:nvSpPr>
      <xdr:spPr>
        <a:xfrm>
          <a:off x="10426700" y="995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100310</xdr:rowOff>
    </xdr:from>
    <xdr:ext cx="534377" cy="259045"/>
    <xdr:sp macro="" textlink="">
      <xdr:nvSpPr>
        <xdr:cNvPr id="363" name="農林水産業費該当値テキスト"/>
        <xdr:cNvSpPr txBox="1"/>
      </xdr:nvSpPr>
      <xdr:spPr>
        <a:xfrm>
          <a:off x="10528300" y="987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16868</xdr:rowOff>
    </xdr:from>
    <xdr:to>
      <xdr:col>50</xdr:col>
      <xdr:colOff>165100</xdr:colOff>
      <xdr:row>58</xdr:row>
      <xdr:rowOff>118468</xdr:rowOff>
    </xdr:to>
    <xdr:sp macro="" textlink="">
      <xdr:nvSpPr>
        <xdr:cNvPr id="364" name="楕円 363"/>
        <xdr:cNvSpPr/>
      </xdr:nvSpPr>
      <xdr:spPr>
        <a:xfrm>
          <a:off x="9588500" y="996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109595</xdr:rowOff>
    </xdr:from>
    <xdr:ext cx="534377" cy="259045"/>
    <xdr:sp macro="" textlink="">
      <xdr:nvSpPr>
        <xdr:cNvPr id="365" name="テキスト ボックス 364"/>
        <xdr:cNvSpPr txBox="1"/>
      </xdr:nvSpPr>
      <xdr:spPr>
        <a:xfrm>
          <a:off x="9372111" y="100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26291</xdr:rowOff>
    </xdr:from>
    <xdr:to>
      <xdr:col>46</xdr:col>
      <xdr:colOff>38100</xdr:colOff>
      <xdr:row>58</xdr:row>
      <xdr:rowOff>127891</xdr:rowOff>
    </xdr:to>
    <xdr:sp macro="" textlink="">
      <xdr:nvSpPr>
        <xdr:cNvPr id="366" name="楕円 365"/>
        <xdr:cNvSpPr/>
      </xdr:nvSpPr>
      <xdr:spPr>
        <a:xfrm>
          <a:off x="8699500" y="997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119018</xdr:rowOff>
    </xdr:from>
    <xdr:ext cx="534377" cy="259045"/>
    <xdr:sp macro="" textlink="">
      <xdr:nvSpPr>
        <xdr:cNvPr id="367" name="テキスト ボックス 366"/>
        <xdr:cNvSpPr txBox="1"/>
      </xdr:nvSpPr>
      <xdr:spPr>
        <a:xfrm>
          <a:off x="8483111" y="1006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10179</xdr:rowOff>
    </xdr:from>
    <xdr:to>
      <xdr:col>41</xdr:col>
      <xdr:colOff>101600</xdr:colOff>
      <xdr:row>58</xdr:row>
      <xdr:rowOff>111779</xdr:rowOff>
    </xdr:to>
    <xdr:sp macro="" textlink="">
      <xdr:nvSpPr>
        <xdr:cNvPr id="368" name="楕円 367"/>
        <xdr:cNvSpPr/>
      </xdr:nvSpPr>
      <xdr:spPr>
        <a:xfrm>
          <a:off x="7810500" y="995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102906</xdr:rowOff>
    </xdr:from>
    <xdr:ext cx="534377" cy="259045"/>
    <xdr:sp macro="" textlink="">
      <xdr:nvSpPr>
        <xdr:cNvPr id="369" name="テキスト ボックス 368"/>
        <xdr:cNvSpPr txBox="1"/>
      </xdr:nvSpPr>
      <xdr:spPr>
        <a:xfrm>
          <a:off x="7594111" y="1004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163547</xdr:rowOff>
    </xdr:from>
    <xdr:to>
      <xdr:col>36</xdr:col>
      <xdr:colOff>165100</xdr:colOff>
      <xdr:row>58</xdr:row>
      <xdr:rowOff>93697</xdr:rowOff>
    </xdr:to>
    <xdr:sp macro="" textlink="">
      <xdr:nvSpPr>
        <xdr:cNvPr id="370" name="楕円 369"/>
        <xdr:cNvSpPr/>
      </xdr:nvSpPr>
      <xdr:spPr>
        <a:xfrm>
          <a:off x="6921500" y="993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84824</xdr:rowOff>
    </xdr:from>
    <xdr:ext cx="534377" cy="259045"/>
    <xdr:sp macro="" textlink="">
      <xdr:nvSpPr>
        <xdr:cNvPr id="371" name="テキスト ボックス 370"/>
        <xdr:cNvSpPr txBox="1"/>
      </xdr:nvSpPr>
      <xdr:spPr>
        <a:xfrm>
          <a:off x="6705111" y="1002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122597</xdr:rowOff>
    </xdr:from>
    <xdr:to>
      <xdr:col>55</xdr:col>
      <xdr:colOff>0</xdr:colOff>
      <xdr:row>79</xdr:row>
      <xdr:rowOff>5359</xdr:rowOff>
    </xdr:to>
    <xdr:cxnSp macro="">
      <xdr:nvCxnSpPr>
        <xdr:cNvPr id="400" name="直線コネクタ 399"/>
        <xdr:cNvCxnSpPr/>
      </xdr:nvCxnSpPr>
      <xdr:spPr>
        <a:xfrm>
          <a:off x="9639300" y="13495697"/>
          <a:ext cx="838200" cy="5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24037</xdr:rowOff>
    </xdr:from>
    <xdr:ext cx="534377" cy="259045"/>
    <xdr:sp macro="" textlink="">
      <xdr:nvSpPr>
        <xdr:cNvPr id="401" name="商工費平均値テキスト"/>
        <xdr:cNvSpPr txBox="1"/>
      </xdr:nvSpPr>
      <xdr:spPr>
        <a:xfrm>
          <a:off x="10528300" y="1322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122597</xdr:rowOff>
    </xdr:from>
    <xdr:to>
      <xdr:col>50</xdr:col>
      <xdr:colOff>114300</xdr:colOff>
      <xdr:row>78</xdr:row>
      <xdr:rowOff>162046</xdr:rowOff>
    </xdr:to>
    <xdr:cxnSp macro="">
      <xdr:nvCxnSpPr>
        <xdr:cNvPr id="403" name="直線コネクタ 402"/>
        <xdr:cNvCxnSpPr/>
      </xdr:nvCxnSpPr>
      <xdr:spPr>
        <a:xfrm flipV="1">
          <a:off x="8750300" y="13495697"/>
          <a:ext cx="889000" cy="3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108912</xdr:rowOff>
    </xdr:from>
    <xdr:ext cx="534377" cy="259045"/>
    <xdr:sp macro="" textlink="">
      <xdr:nvSpPr>
        <xdr:cNvPr id="405" name="テキスト ボックス 404"/>
        <xdr:cNvSpPr txBox="1"/>
      </xdr:nvSpPr>
      <xdr:spPr>
        <a:xfrm>
          <a:off x="9372111" y="131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162046</xdr:rowOff>
    </xdr:from>
    <xdr:to>
      <xdr:col>45</xdr:col>
      <xdr:colOff>177800</xdr:colOff>
      <xdr:row>78</xdr:row>
      <xdr:rowOff>169297</xdr:rowOff>
    </xdr:to>
    <xdr:cxnSp macro="">
      <xdr:nvCxnSpPr>
        <xdr:cNvPr id="406" name="直線コネクタ 405"/>
        <xdr:cNvCxnSpPr/>
      </xdr:nvCxnSpPr>
      <xdr:spPr>
        <a:xfrm flipV="1">
          <a:off x="7861300" y="13535146"/>
          <a:ext cx="889000" cy="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129086</xdr:rowOff>
    </xdr:from>
    <xdr:ext cx="534377" cy="259045"/>
    <xdr:sp macro="" textlink="">
      <xdr:nvSpPr>
        <xdr:cNvPr id="408" name="テキスト ボックス 407"/>
        <xdr:cNvSpPr txBox="1"/>
      </xdr:nvSpPr>
      <xdr:spPr>
        <a:xfrm>
          <a:off x="8483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169297</xdr:rowOff>
    </xdr:from>
    <xdr:to>
      <xdr:col>41</xdr:col>
      <xdr:colOff>50800</xdr:colOff>
      <xdr:row>79</xdr:row>
      <xdr:rowOff>28600</xdr:rowOff>
    </xdr:to>
    <xdr:cxnSp macro="">
      <xdr:nvCxnSpPr>
        <xdr:cNvPr id="409" name="直線コネクタ 408"/>
        <xdr:cNvCxnSpPr/>
      </xdr:nvCxnSpPr>
      <xdr:spPr>
        <a:xfrm flipV="1">
          <a:off x="6972300" y="13542397"/>
          <a:ext cx="889000" cy="3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macro="" textlink="">
      <xdr:nvSpPr>
        <xdr:cNvPr id="410" name="フローチャート: 判断 409"/>
        <xdr:cNvSpPr/>
      </xdr:nvSpPr>
      <xdr:spPr>
        <a:xfrm>
          <a:off x="7810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132228</xdr:rowOff>
    </xdr:from>
    <xdr:ext cx="534377" cy="259045"/>
    <xdr:sp macro="" textlink="">
      <xdr:nvSpPr>
        <xdr:cNvPr id="411" name="テキスト ボックス 410"/>
        <xdr:cNvSpPr txBox="1"/>
      </xdr:nvSpPr>
      <xdr:spPr>
        <a:xfrm>
          <a:off x="7594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27262</xdr:rowOff>
    </xdr:from>
    <xdr:to>
      <xdr:col>36</xdr:col>
      <xdr:colOff>165100</xdr:colOff>
      <xdr:row>78</xdr:row>
      <xdr:rowOff>128862</xdr:rowOff>
    </xdr:to>
    <xdr:sp macro="" textlink="">
      <xdr:nvSpPr>
        <xdr:cNvPr id="412" name="フローチャート: 判断 411"/>
        <xdr:cNvSpPr/>
      </xdr:nvSpPr>
      <xdr:spPr>
        <a:xfrm>
          <a:off x="6921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145389</xdr:rowOff>
    </xdr:from>
    <xdr:ext cx="534377" cy="259045"/>
    <xdr:sp macro="" textlink="">
      <xdr:nvSpPr>
        <xdr:cNvPr id="413" name="テキスト ボックス 412"/>
        <xdr:cNvSpPr txBox="1"/>
      </xdr:nvSpPr>
      <xdr:spPr>
        <a:xfrm>
          <a:off x="6705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126009</xdr:rowOff>
    </xdr:from>
    <xdr:to>
      <xdr:col>55</xdr:col>
      <xdr:colOff>50800</xdr:colOff>
      <xdr:row>79</xdr:row>
      <xdr:rowOff>56159</xdr:rowOff>
    </xdr:to>
    <xdr:sp macro="" textlink="">
      <xdr:nvSpPr>
        <xdr:cNvPr id="419" name="楕円 418"/>
        <xdr:cNvSpPr/>
      </xdr:nvSpPr>
      <xdr:spPr>
        <a:xfrm>
          <a:off x="10426700" y="1349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40936</xdr:rowOff>
    </xdr:from>
    <xdr:ext cx="534377" cy="259045"/>
    <xdr:sp macro="" textlink="">
      <xdr:nvSpPr>
        <xdr:cNvPr id="420" name="商工費該当値テキスト"/>
        <xdr:cNvSpPr txBox="1"/>
      </xdr:nvSpPr>
      <xdr:spPr>
        <a:xfrm>
          <a:off x="10528300" y="1341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71797</xdr:rowOff>
    </xdr:from>
    <xdr:to>
      <xdr:col>50</xdr:col>
      <xdr:colOff>165100</xdr:colOff>
      <xdr:row>79</xdr:row>
      <xdr:rowOff>1947</xdr:rowOff>
    </xdr:to>
    <xdr:sp macro="" textlink="">
      <xdr:nvSpPr>
        <xdr:cNvPr id="421" name="楕円 420"/>
        <xdr:cNvSpPr/>
      </xdr:nvSpPr>
      <xdr:spPr>
        <a:xfrm>
          <a:off x="9588500" y="1344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164524</xdr:rowOff>
    </xdr:from>
    <xdr:ext cx="534377" cy="259045"/>
    <xdr:sp macro="" textlink="">
      <xdr:nvSpPr>
        <xdr:cNvPr id="422" name="テキスト ボックス 421"/>
        <xdr:cNvSpPr txBox="1"/>
      </xdr:nvSpPr>
      <xdr:spPr>
        <a:xfrm>
          <a:off x="9372111" y="1353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111246</xdr:rowOff>
    </xdr:from>
    <xdr:to>
      <xdr:col>46</xdr:col>
      <xdr:colOff>38100</xdr:colOff>
      <xdr:row>79</xdr:row>
      <xdr:rowOff>41396</xdr:rowOff>
    </xdr:to>
    <xdr:sp macro="" textlink="">
      <xdr:nvSpPr>
        <xdr:cNvPr id="423" name="楕円 422"/>
        <xdr:cNvSpPr/>
      </xdr:nvSpPr>
      <xdr:spPr>
        <a:xfrm>
          <a:off x="8699500" y="1348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32523</xdr:rowOff>
    </xdr:from>
    <xdr:ext cx="534377" cy="259045"/>
    <xdr:sp macro="" textlink="">
      <xdr:nvSpPr>
        <xdr:cNvPr id="424" name="テキスト ボックス 423"/>
        <xdr:cNvSpPr txBox="1"/>
      </xdr:nvSpPr>
      <xdr:spPr>
        <a:xfrm>
          <a:off x="8483111" y="1357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118497</xdr:rowOff>
    </xdr:from>
    <xdr:to>
      <xdr:col>41</xdr:col>
      <xdr:colOff>101600</xdr:colOff>
      <xdr:row>79</xdr:row>
      <xdr:rowOff>48647</xdr:rowOff>
    </xdr:to>
    <xdr:sp macro="" textlink="">
      <xdr:nvSpPr>
        <xdr:cNvPr id="425" name="楕円 424"/>
        <xdr:cNvSpPr/>
      </xdr:nvSpPr>
      <xdr:spPr>
        <a:xfrm>
          <a:off x="7810500" y="1349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39774</xdr:rowOff>
    </xdr:from>
    <xdr:ext cx="534377" cy="259045"/>
    <xdr:sp macro="" textlink="">
      <xdr:nvSpPr>
        <xdr:cNvPr id="426" name="テキスト ボックス 425"/>
        <xdr:cNvSpPr txBox="1"/>
      </xdr:nvSpPr>
      <xdr:spPr>
        <a:xfrm>
          <a:off x="7594111" y="1358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149250</xdr:rowOff>
    </xdr:from>
    <xdr:to>
      <xdr:col>36</xdr:col>
      <xdr:colOff>165100</xdr:colOff>
      <xdr:row>79</xdr:row>
      <xdr:rowOff>79400</xdr:rowOff>
    </xdr:to>
    <xdr:sp macro="" textlink="">
      <xdr:nvSpPr>
        <xdr:cNvPr id="427" name="楕円 426"/>
        <xdr:cNvSpPr/>
      </xdr:nvSpPr>
      <xdr:spPr>
        <a:xfrm>
          <a:off x="6921500" y="135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70527</xdr:rowOff>
    </xdr:from>
    <xdr:ext cx="469744" cy="259045"/>
    <xdr:sp macro="" textlink="">
      <xdr:nvSpPr>
        <xdr:cNvPr id="428" name="テキスト ボックス 427"/>
        <xdr:cNvSpPr txBox="1"/>
      </xdr:nvSpPr>
      <xdr:spPr>
        <a:xfrm>
          <a:off x="6737428" y="1361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6156</xdr:rowOff>
    </xdr:from>
    <xdr:to>
      <xdr:col>55</xdr:col>
      <xdr:colOff>0</xdr:colOff>
      <xdr:row>97</xdr:row>
      <xdr:rowOff>87497</xdr:rowOff>
    </xdr:to>
    <xdr:cxnSp macro="">
      <xdr:nvCxnSpPr>
        <xdr:cNvPr id="455" name="直線コネクタ 454"/>
        <xdr:cNvCxnSpPr/>
      </xdr:nvCxnSpPr>
      <xdr:spPr>
        <a:xfrm flipV="1">
          <a:off x="9639300" y="16636806"/>
          <a:ext cx="838200" cy="8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54275</xdr:rowOff>
    </xdr:from>
    <xdr:ext cx="534377" cy="259045"/>
    <xdr:sp macro="" textlink="">
      <xdr:nvSpPr>
        <xdr:cNvPr id="456" name="土木費平均値テキスト"/>
        <xdr:cNvSpPr txBox="1"/>
      </xdr:nvSpPr>
      <xdr:spPr>
        <a:xfrm>
          <a:off x="10528300" y="1634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143170</xdr:rowOff>
    </xdr:from>
    <xdr:to>
      <xdr:col>50</xdr:col>
      <xdr:colOff>114300</xdr:colOff>
      <xdr:row>97</xdr:row>
      <xdr:rowOff>87497</xdr:rowOff>
    </xdr:to>
    <xdr:cxnSp macro="">
      <xdr:nvCxnSpPr>
        <xdr:cNvPr id="458" name="直線コネクタ 457"/>
        <xdr:cNvCxnSpPr/>
      </xdr:nvCxnSpPr>
      <xdr:spPr>
        <a:xfrm>
          <a:off x="8750300" y="16602370"/>
          <a:ext cx="889000" cy="11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3697</xdr:rowOff>
    </xdr:from>
    <xdr:ext cx="534377" cy="259045"/>
    <xdr:sp macro="" textlink="">
      <xdr:nvSpPr>
        <xdr:cNvPr id="460" name="テキスト ボックス 459"/>
        <xdr:cNvSpPr txBox="1"/>
      </xdr:nvSpPr>
      <xdr:spPr>
        <a:xfrm>
          <a:off x="9372111" y="162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143170</xdr:rowOff>
    </xdr:from>
    <xdr:to>
      <xdr:col>45</xdr:col>
      <xdr:colOff>177800</xdr:colOff>
      <xdr:row>97</xdr:row>
      <xdr:rowOff>35334</xdr:rowOff>
    </xdr:to>
    <xdr:cxnSp macro="">
      <xdr:nvCxnSpPr>
        <xdr:cNvPr id="461" name="直線コネクタ 460"/>
        <xdr:cNvCxnSpPr/>
      </xdr:nvCxnSpPr>
      <xdr:spPr>
        <a:xfrm flipV="1">
          <a:off x="7861300" y="16602370"/>
          <a:ext cx="889000" cy="6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71</xdr:rowOff>
    </xdr:from>
    <xdr:ext cx="534377" cy="259045"/>
    <xdr:sp macro="" textlink="">
      <xdr:nvSpPr>
        <xdr:cNvPr id="463" name="テキスト ボックス 462"/>
        <xdr:cNvSpPr txBox="1"/>
      </xdr:nvSpPr>
      <xdr:spPr>
        <a:xfrm>
          <a:off x="8483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35334</xdr:rowOff>
    </xdr:from>
    <xdr:to>
      <xdr:col>41</xdr:col>
      <xdr:colOff>50800</xdr:colOff>
      <xdr:row>97</xdr:row>
      <xdr:rowOff>146700</xdr:rowOff>
    </xdr:to>
    <xdr:cxnSp macro="">
      <xdr:nvCxnSpPr>
        <xdr:cNvPr id="464" name="直線コネクタ 463"/>
        <xdr:cNvCxnSpPr/>
      </xdr:nvCxnSpPr>
      <xdr:spPr>
        <a:xfrm flipV="1">
          <a:off x="6972300" y="16665984"/>
          <a:ext cx="889000" cy="11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73644</xdr:rowOff>
    </xdr:from>
    <xdr:to>
      <xdr:col>41</xdr:col>
      <xdr:colOff>101600</xdr:colOff>
      <xdr:row>97</xdr:row>
      <xdr:rowOff>3794</xdr:rowOff>
    </xdr:to>
    <xdr:sp macro="" textlink="">
      <xdr:nvSpPr>
        <xdr:cNvPr id="465" name="フローチャート: 判断 464"/>
        <xdr:cNvSpPr/>
      </xdr:nvSpPr>
      <xdr:spPr>
        <a:xfrm>
          <a:off x="7810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20321</xdr:rowOff>
    </xdr:from>
    <xdr:ext cx="534377" cy="259045"/>
    <xdr:sp macro="" textlink="">
      <xdr:nvSpPr>
        <xdr:cNvPr id="466" name="テキスト ボックス 465"/>
        <xdr:cNvSpPr txBox="1"/>
      </xdr:nvSpPr>
      <xdr:spPr>
        <a:xfrm>
          <a:off x="7594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13728</xdr:rowOff>
    </xdr:from>
    <xdr:to>
      <xdr:col>36</xdr:col>
      <xdr:colOff>165100</xdr:colOff>
      <xdr:row>96</xdr:row>
      <xdr:rowOff>115328</xdr:rowOff>
    </xdr:to>
    <xdr:sp macro="" textlink="">
      <xdr:nvSpPr>
        <xdr:cNvPr id="467" name="フローチャート: 判断 466"/>
        <xdr:cNvSpPr/>
      </xdr:nvSpPr>
      <xdr:spPr>
        <a:xfrm>
          <a:off x="6921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131855</xdr:rowOff>
    </xdr:from>
    <xdr:ext cx="534377" cy="259045"/>
    <xdr:sp macro="" textlink="">
      <xdr:nvSpPr>
        <xdr:cNvPr id="468" name="テキスト ボックス 467"/>
        <xdr:cNvSpPr txBox="1"/>
      </xdr:nvSpPr>
      <xdr:spPr>
        <a:xfrm>
          <a:off x="6705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126806</xdr:rowOff>
    </xdr:from>
    <xdr:to>
      <xdr:col>55</xdr:col>
      <xdr:colOff>50800</xdr:colOff>
      <xdr:row>97</xdr:row>
      <xdr:rowOff>56956</xdr:rowOff>
    </xdr:to>
    <xdr:sp macro="" textlink="">
      <xdr:nvSpPr>
        <xdr:cNvPr id="474" name="楕円 473"/>
        <xdr:cNvSpPr/>
      </xdr:nvSpPr>
      <xdr:spPr>
        <a:xfrm>
          <a:off x="10426700" y="1658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105233</xdr:rowOff>
    </xdr:from>
    <xdr:ext cx="534377" cy="259045"/>
    <xdr:sp macro="" textlink="">
      <xdr:nvSpPr>
        <xdr:cNvPr id="475" name="土木費該当値テキスト"/>
        <xdr:cNvSpPr txBox="1"/>
      </xdr:nvSpPr>
      <xdr:spPr>
        <a:xfrm>
          <a:off x="10528300" y="1656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36697</xdr:rowOff>
    </xdr:from>
    <xdr:to>
      <xdr:col>50</xdr:col>
      <xdr:colOff>165100</xdr:colOff>
      <xdr:row>97</xdr:row>
      <xdr:rowOff>138297</xdr:rowOff>
    </xdr:to>
    <xdr:sp macro="" textlink="">
      <xdr:nvSpPr>
        <xdr:cNvPr id="476" name="楕円 475"/>
        <xdr:cNvSpPr/>
      </xdr:nvSpPr>
      <xdr:spPr>
        <a:xfrm>
          <a:off x="9588500" y="1666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129424</xdr:rowOff>
    </xdr:from>
    <xdr:ext cx="534377" cy="259045"/>
    <xdr:sp macro="" textlink="">
      <xdr:nvSpPr>
        <xdr:cNvPr id="477" name="テキスト ボックス 476"/>
        <xdr:cNvSpPr txBox="1"/>
      </xdr:nvSpPr>
      <xdr:spPr>
        <a:xfrm>
          <a:off x="9372111" y="1676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92370</xdr:rowOff>
    </xdr:from>
    <xdr:to>
      <xdr:col>46</xdr:col>
      <xdr:colOff>38100</xdr:colOff>
      <xdr:row>97</xdr:row>
      <xdr:rowOff>22520</xdr:rowOff>
    </xdr:to>
    <xdr:sp macro="" textlink="">
      <xdr:nvSpPr>
        <xdr:cNvPr id="478" name="楕円 477"/>
        <xdr:cNvSpPr/>
      </xdr:nvSpPr>
      <xdr:spPr>
        <a:xfrm>
          <a:off x="8699500" y="1655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13647</xdr:rowOff>
    </xdr:from>
    <xdr:ext cx="534377" cy="259045"/>
    <xdr:sp macro="" textlink="">
      <xdr:nvSpPr>
        <xdr:cNvPr id="479" name="テキスト ボックス 478"/>
        <xdr:cNvSpPr txBox="1"/>
      </xdr:nvSpPr>
      <xdr:spPr>
        <a:xfrm>
          <a:off x="8483111" y="1664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155984</xdr:rowOff>
    </xdr:from>
    <xdr:to>
      <xdr:col>41</xdr:col>
      <xdr:colOff>101600</xdr:colOff>
      <xdr:row>97</xdr:row>
      <xdr:rowOff>86134</xdr:rowOff>
    </xdr:to>
    <xdr:sp macro="" textlink="">
      <xdr:nvSpPr>
        <xdr:cNvPr id="480" name="楕円 479"/>
        <xdr:cNvSpPr/>
      </xdr:nvSpPr>
      <xdr:spPr>
        <a:xfrm>
          <a:off x="7810500" y="1661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77261</xdr:rowOff>
    </xdr:from>
    <xdr:ext cx="534377" cy="259045"/>
    <xdr:sp macro="" textlink="">
      <xdr:nvSpPr>
        <xdr:cNvPr id="481" name="テキスト ボックス 480"/>
        <xdr:cNvSpPr txBox="1"/>
      </xdr:nvSpPr>
      <xdr:spPr>
        <a:xfrm>
          <a:off x="7594111" y="1670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95900</xdr:rowOff>
    </xdr:from>
    <xdr:to>
      <xdr:col>36</xdr:col>
      <xdr:colOff>165100</xdr:colOff>
      <xdr:row>98</xdr:row>
      <xdr:rowOff>26050</xdr:rowOff>
    </xdr:to>
    <xdr:sp macro="" textlink="">
      <xdr:nvSpPr>
        <xdr:cNvPr id="482" name="楕円 481"/>
        <xdr:cNvSpPr/>
      </xdr:nvSpPr>
      <xdr:spPr>
        <a:xfrm>
          <a:off x="6921500" y="1672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17177</xdr:rowOff>
    </xdr:from>
    <xdr:ext cx="534377" cy="259045"/>
    <xdr:sp macro="" textlink="">
      <xdr:nvSpPr>
        <xdr:cNvPr id="483" name="テキスト ボックス 482"/>
        <xdr:cNvSpPr txBox="1"/>
      </xdr:nvSpPr>
      <xdr:spPr>
        <a:xfrm>
          <a:off x="6705111" y="1681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111811</xdr:rowOff>
    </xdr:from>
    <xdr:to>
      <xdr:col>85</xdr:col>
      <xdr:colOff>127000</xdr:colOff>
      <xdr:row>39</xdr:row>
      <xdr:rowOff>119714</xdr:rowOff>
    </xdr:to>
    <xdr:cxnSp macro="">
      <xdr:nvCxnSpPr>
        <xdr:cNvPr id="515" name="直線コネクタ 514"/>
        <xdr:cNvCxnSpPr/>
      </xdr:nvCxnSpPr>
      <xdr:spPr>
        <a:xfrm flipV="1">
          <a:off x="15481300" y="6798361"/>
          <a:ext cx="838200" cy="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95350</xdr:rowOff>
    </xdr:from>
    <xdr:ext cx="534377" cy="259045"/>
    <xdr:sp macro="" textlink="">
      <xdr:nvSpPr>
        <xdr:cNvPr id="516" name="消防費平均値テキスト"/>
        <xdr:cNvSpPr txBox="1"/>
      </xdr:nvSpPr>
      <xdr:spPr>
        <a:xfrm>
          <a:off x="16370300" y="626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119714</xdr:rowOff>
    </xdr:from>
    <xdr:to>
      <xdr:col>81</xdr:col>
      <xdr:colOff>50800</xdr:colOff>
      <xdr:row>39</xdr:row>
      <xdr:rowOff>129119</xdr:rowOff>
    </xdr:to>
    <xdr:cxnSp macro="">
      <xdr:nvCxnSpPr>
        <xdr:cNvPr id="518" name="直線コネクタ 517"/>
        <xdr:cNvCxnSpPr/>
      </xdr:nvCxnSpPr>
      <xdr:spPr>
        <a:xfrm flipV="1">
          <a:off x="14592300" y="6806264"/>
          <a:ext cx="889000" cy="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32524</xdr:rowOff>
    </xdr:from>
    <xdr:ext cx="534377" cy="259045"/>
    <xdr:sp macro="" textlink="">
      <xdr:nvSpPr>
        <xdr:cNvPr id="520" name="テキスト ボックス 519"/>
        <xdr:cNvSpPr txBox="1"/>
      </xdr:nvSpPr>
      <xdr:spPr>
        <a:xfrm>
          <a:off x="15214111" y="620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116987</xdr:rowOff>
    </xdr:from>
    <xdr:to>
      <xdr:col>76</xdr:col>
      <xdr:colOff>114300</xdr:colOff>
      <xdr:row>39</xdr:row>
      <xdr:rowOff>129119</xdr:rowOff>
    </xdr:to>
    <xdr:cxnSp macro="">
      <xdr:nvCxnSpPr>
        <xdr:cNvPr id="521" name="直線コネクタ 520"/>
        <xdr:cNvCxnSpPr/>
      </xdr:nvCxnSpPr>
      <xdr:spPr>
        <a:xfrm>
          <a:off x="13703300" y="6117737"/>
          <a:ext cx="889000" cy="69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45342</xdr:rowOff>
    </xdr:from>
    <xdr:ext cx="534377" cy="259045"/>
    <xdr:sp macro="" textlink="">
      <xdr:nvSpPr>
        <xdr:cNvPr id="523" name="テキスト ボックス 522"/>
        <xdr:cNvSpPr txBox="1"/>
      </xdr:nvSpPr>
      <xdr:spPr>
        <a:xfrm>
          <a:off x="14325111" y="621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116987</xdr:rowOff>
    </xdr:from>
    <xdr:to>
      <xdr:col>71</xdr:col>
      <xdr:colOff>177800</xdr:colOff>
      <xdr:row>39</xdr:row>
      <xdr:rowOff>113281</xdr:rowOff>
    </xdr:to>
    <xdr:cxnSp macro="">
      <xdr:nvCxnSpPr>
        <xdr:cNvPr id="524" name="直線コネクタ 523"/>
        <xdr:cNvCxnSpPr/>
      </xdr:nvCxnSpPr>
      <xdr:spPr>
        <a:xfrm flipV="1">
          <a:off x="12814300" y="6117737"/>
          <a:ext cx="889000" cy="68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5" name="フローチャート: 判断 524"/>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170932</xdr:rowOff>
    </xdr:from>
    <xdr:ext cx="534377" cy="259045"/>
    <xdr:sp macro="" textlink="">
      <xdr:nvSpPr>
        <xdr:cNvPr id="526" name="テキスト ボックス 525"/>
        <xdr:cNvSpPr txBox="1"/>
      </xdr:nvSpPr>
      <xdr:spPr>
        <a:xfrm>
          <a:off x="13436111" y="65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119680</xdr:rowOff>
    </xdr:from>
    <xdr:to>
      <xdr:col>67</xdr:col>
      <xdr:colOff>101600</xdr:colOff>
      <xdr:row>38</xdr:row>
      <xdr:rowOff>49830</xdr:rowOff>
    </xdr:to>
    <xdr:sp macro="" textlink="">
      <xdr:nvSpPr>
        <xdr:cNvPr id="527" name="フローチャート: 判断 526"/>
        <xdr:cNvSpPr/>
      </xdr:nvSpPr>
      <xdr:spPr>
        <a:xfrm>
          <a:off x="12763500" y="646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66357</xdr:rowOff>
    </xdr:from>
    <xdr:ext cx="534377" cy="259045"/>
    <xdr:sp macro="" textlink="">
      <xdr:nvSpPr>
        <xdr:cNvPr id="528" name="テキスト ボックス 527"/>
        <xdr:cNvSpPr txBox="1"/>
      </xdr:nvSpPr>
      <xdr:spPr>
        <a:xfrm>
          <a:off x="12547111" y="62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61011</xdr:rowOff>
    </xdr:from>
    <xdr:to>
      <xdr:col>85</xdr:col>
      <xdr:colOff>177800</xdr:colOff>
      <xdr:row>39</xdr:row>
      <xdr:rowOff>162611</xdr:rowOff>
    </xdr:to>
    <xdr:sp macro="" textlink="">
      <xdr:nvSpPr>
        <xdr:cNvPr id="534" name="楕円 533"/>
        <xdr:cNvSpPr/>
      </xdr:nvSpPr>
      <xdr:spPr>
        <a:xfrm>
          <a:off x="16268700" y="674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147388</xdr:rowOff>
    </xdr:from>
    <xdr:ext cx="534377" cy="259045"/>
    <xdr:sp macro="" textlink="">
      <xdr:nvSpPr>
        <xdr:cNvPr id="535" name="消防費該当値テキスト"/>
        <xdr:cNvSpPr txBox="1"/>
      </xdr:nvSpPr>
      <xdr:spPr>
        <a:xfrm>
          <a:off x="16370300" y="666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68914</xdr:rowOff>
    </xdr:from>
    <xdr:to>
      <xdr:col>81</xdr:col>
      <xdr:colOff>101600</xdr:colOff>
      <xdr:row>39</xdr:row>
      <xdr:rowOff>170514</xdr:rowOff>
    </xdr:to>
    <xdr:sp macro="" textlink="">
      <xdr:nvSpPr>
        <xdr:cNvPr id="536" name="楕円 535"/>
        <xdr:cNvSpPr/>
      </xdr:nvSpPr>
      <xdr:spPr>
        <a:xfrm>
          <a:off x="15430500" y="675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161641</xdr:rowOff>
    </xdr:from>
    <xdr:ext cx="534377" cy="259045"/>
    <xdr:sp macro="" textlink="">
      <xdr:nvSpPr>
        <xdr:cNvPr id="537" name="テキスト ボックス 536"/>
        <xdr:cNvSpPr txBox="1"/>
      </xdr:nvSpPr>
      <xdr:spPr>
        <a:xfrm>
          <a:off x="15214111" y="684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78319</xdr:rowOff>
    </xdr:from>
    <xdr:to>
      <xdr:col>76</xdr:col>
      <xdr:colOff>165100</xdr:colOff>
      <xdr:row>40</xdr:row>
      <xdr:rowOff>8469</xdr:rowOff>
    </xdr:to>
    <xdr:sp macro="" textlink="">
      <xdr:nvSpPr>
        <xdr:cNvPr id="538" name="楕円 537"/>
        <xdr:cNvSpPr/>
      </xdr:nvSpPr>
      <xdr:spPr>
        <a:xfrm>
          <a:off x="14541500" y="676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171046</xdr:rowOff>
    </xdr:from>
    <xdr:ext cx="534377" cy="259045"/>
    <xdr:sp macro="" textlink="">
      <xdr:nvSpPr>
        <xdr:cNvPr id="539" name="テキスト ボックス 538"/>
        <xdr:cNvSpPr txBox="1"/>
      </xdr:nvSpPr>
      <xdr:spPr>
        <a:xfrm>
          <a:off x="14325111" y="685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66187</xdr:rowOff>
    </xdr:from>
    <xdr:to>
      <xdr:col>72</xdr:col>
      <xdr:colOff>38100</xdr:colOff>
      <xdr:row>35</xdr:row>
      <xdr:rowOff>167787</xdr:rowOff>
    </xdr:to>
    <xdr:sp macro="" textlink="">
      <xdr:nvSpPr>
        <xdr:cNvPr id="540" name="楕円 539"/>
        <xdr:cNvSpPr/>
      </xdr:nvSpPr>
      <xdr:spPr>
        <a:xfrm>
          <a:off x="13652500" y="606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12864</xdr:rowOff>
    </xdr:from>
    <xdr:ext cx="534377" cy="259045"/>
    <xdr:sp macro="" textlink="">
      <xdr:nvSpPr>
        <xdr:cNvPr id="541" name="テキスト ボックス 540"/>
        <xdr:cNvSpPr txBox="1"/>
      </xdr:nvSpPr>
      <xdr:spPr>
        <a:xfrm>
          <a:off x="13436111" y="584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62481</xdr:rowOff>
    </xdr:from>
    <xdr:to>
      <xdr:col>67</xdr:col>
      <xdr:colOff>101600</xdr:colOff>
      <xdr:row>39</xdr:row>
      <xdr:rowOff>164081</xdr:rowOff>
    </xdr:to>
    <xdr:sp macro="" textlink="">
      <xdr:nvSpPr>
        <xdr:cNvPr id="542" name="楕円 541"/>
        <xdr:cNvSpPr/>
      </xdr:nvSpPr>
      <xdr:spPr>
        <a:xfrm>
          <a:off x="12763500" y="674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155208</xdr:rowOff>
    </xdr:from>
    <xdr:ext cx="534377" cy="259045"/>
    <xdr:sp macro="" textlink="">
      <xdr:nvSpPr>
        <xdr:cNvPr id="543" name="テキスト ボックス 542"/>
        <xdr:cNvSpPr txBox="1"/>
      </xdr:nvSpPr>
      <xdr:spPr>
        <a:xfrm>
          <a:off x="12547111" y="684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45707</xdr:rowOff>
    </xdr:from>
    <xdr:to>
      <xdr:col>85</xdr:col>
      <xdr:colOff>127000</xdr:colOff>
      <xdr:row>57</xdr:row>
      <xdr:rowOff>123272</xdr:rowOff>
    </xdr:to>
    <xdr:cxnSp macro="">
      <xdr:nvCxnSpPr>
        <xdr:cNvPr id="572" name="直線コネクタ 571"/>
        <xdr:cNvCxnSpPr/>
      </xdr:nvCxnSpPr>
      <xdr:spPr>
        <a:xfrm>
          <a:off x="15481300" y="9646907"/>
          <a:ext cx="838200" cy="24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14035</xdr:rowOff>
    </xdr:from>
    <xdr:ext cx="534377" cy="259045"/>
    <xdr:sp macro="" textlink="">
      <xdr:nvSpPr>
        <xdr:cNvPr id="573" name="教育費平均値テキスト"/>
        <xdr:cNvSpPr txBox="1"/>
      </xdr:nvSpPr>
      <xdr:spPr>
        <a:xfrm>
          <a:off x="16370300" y="9615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142161</xdr:rowOff>
    </xdr:from>
    <xdr:to>
      <xdr:col>81</xdr:col>
      <xdr:colOff>50800</xdr:colOff>
      <xdr:row>56</xdr:row>
      <xdr:rowOff>45707</xdr:rowOff>
    </xdr:to>
    <xdr:cxnSp macro="">
      <xdr:nvCxnSpPr>
        <xdr:cNvPr id="575" name="直線コネクタ 574"/>
        <xdr:cNvCxnSpPr/>
      </xdr:nvCxnSpPr>
      <xdr:spPr>
        <a:xfrm>
          <a:off x="14592300" y="9400461"/>
          <a:ext cx="889000" cy="24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89307</xdr:rowOff>
    </xdr:from>
    <xdr:ext cx="534377" cy="259045"/>
    <xdr:sp macro="" textlink="">
      <xdr:nvSpPr>
        <xdr:cNvPr id="577" name="テキスト ボックス 576"/>
        <xdr:cNvSpPr txBox="1"/>
      </xdr:nvSpPr>
      <xdr:spPr>
        <a:xfrm>
          <a:off x="15214111" y="986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142161</xdr:rowOff>
    </xdr:from>
    <xdr:to>
      <xdr:col>76</xdr:col>
      <xdr:colOff>114300</xdr:colOff>
      <xdr:row>57</xdr:row>
      <xdr:rowOff>132507</xdr:rowOff>
    </xdr:to>
    <xdr:cxnSp macro="">
      <xdr:nvCxnSpPr>
        <xdr:cNvPr id="578" name="直線コネクタ 577"/>
        <xdr:cNvCxnSpPr/>
      </xdr:nvCxnSpPr>
      <xdr:spPr>
        <a:xfrm flipV="1">
          <a:off x="13703300" y="9400461"/>
          <a:ext cx="889000" cy="50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121760</xdr:rowOff>
    </xdr:from>
    <xdr:ext cx="534377" cy="259045"/>
    <xdr:sp macro="" textlink="">
      <xdr:nvSpPr>
        <xdr:cNvPr id="580" name="テキスト ボックス 579"/>
        <xdr:cNvSpPr txBox="1"/>
      </xdr:nvSpPr>
      <xdr:spPr>
        <a:xfrm>
          <a:off x="14325111" y="98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136290</xdr:rowOff>
    </xdr:from>
    <xdr:to>
      <xdr:col>71</xdr:col>
      <xdr:colOff>177800</xdr:colOff>
      <xdr:row>57</xdr:row>
      <xdr:rowOff>132507</xdr:rowOff>
    </xdr:to>
    <xdr:cxnSp macro="">
      <xdr:nvCxnSpPr>
        <xdr:cNvPr id="581" name="直線コネクタ 580"/>
        <xdr:cNvCxnSpPr/>
      </xdr:nvCxnSpPr>
      <xdr:spPr>
        <a:xfrm>
          <a:off x="12814300" y="9737490"/>
          <a:ext cx="889000" cy="16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2" name="フローチャート: 判断 581"/>
        <xdr:cNvSpPr/>
      </xdr:nvSpPr>
      <xdr:spPr>
        <a:xfrm>
          <a:off x="13652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128072</xdr:rowOff>
    </xdr:from>
    <xdr:ext cx="534377" cy="259045"/>
    <xdr:sp macro="" textlink="">
      <xdr:nvSpPr>
        <xdr:cNvPr id="583" name="テキスト ボックス 582"/>
        <xdr:cNvSpPr txBox="1"/>
      </xdr:nvSpPr>
      <xdr:spPr>
        <a:xfrm>
          <a:off x="13436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16094</xdr:rowOff>
    </xdr:from>
    <xdr:to>
      <xdr:col>67</xdr:col>
      <xdr:colOff>101600</xdr:colOff>
      <xdr:row>57</xdr:row>
      <xdr:rowOff>117694</xdr:rowOff>
    </xdr:to>
    <xdr:sp macro="" textlink="">
      <xdr:nvSpPr>
        <xdr:cNvPr id="584" name="フローチャート: 判断 583"/>
        <xdr:cNvSpPr/>
      </xdr:nvSpPr>
      <xdr:spPr>
        <a:xfrm>
          <a:off x="12763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108821</xdr:rowOff>
    </xdr:from>
    <xdr:ext cx="534377" cy="259045"/>
    <xdr:sp macro="" textlink="">
      <xdr:nvSpPr>
        <xdr:cNvPr id="585" name="テキスト ボックス 584"/>
        <xdr:cNvSpPr txBox="1"/>
      </xdr:nvSpPr>
      <xdr:spPr>
        <a:xfrm>
          <a:off x="12547111" y="98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72472</xdr:rowOff>
    </xdr:from>
    <xdr:to>
      <xdr:col>85</xdr:col>
      <xdr:colOff>177800</xdr:colOff>
      <xdr:row>58</xdr:row>
      <xdr:rowOff>2622</xdr:rowOff>
    </xdr:to>
    <xdr:sp macro="" textlink="">
      <xdr:nvSpPr>
        <xdr:cNvPr id="591" name="楕円 590"/>
        <xdr:cNvSpPr/>
      </xdr:nvSpPr>
      <xdr:spPr>
        <a:xfrm>
          <a:off x="16268700" y="984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158849</xdr:rowOff>
    </xdr:from>
    <xdr:ext cx="534377" cy="259045"/>
    <xdr:sp macro="" textlink="">
      <xdr:nvSpPr>
        <xdr:cNvPr id="592" name="教育費該当値テキスト"/>
        <xdr:cNvSpPr txBox="1"/>
      </xdr:nvSpPr>
      <xdr:spPr>
        <a:xfrm>
          <a:off x="16370300" y="976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166357</xdr:rowOff>
    </xdr:from>
    <xdr:to>
      <xdr:col>81</xdr:col>
      <xdr:colOff>101600</xdr:colOff>
      <xdr:row>56</xdr:row>
      <xdr:rowOff>96507</xdr:rowOff>
    </xdr:to>
    <xdr:sp macro="" textlink="">
      <xdr:nvSpPr>
        <xdr:cNvPr id="593" name="楕円 592"/>
        <xdr:cNvSpPr/>
      </xdr:nvSpPr>
      <xdr:spPr>
        <a:xfrm>
          <a:off x="15430500" y="959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113034</xdr:rowOff>
    </xdr:from>
    <xdr:ext cx="599010" cy="259045"/>
    <xdr:sp macro="" textlink="">
      <xdr:nvSpPr>
        <xdr:cNvPr id="594" name="テキスト ボックス 593"/>
        <xdr:cNvSpPr txBox="1"/>
      </xdr:nvSpPr>
      <xdr:spPr>
        <a:xfrm>
          <a:off x="15181795" y="9371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91361</xdr:rowOff>
    </xdr:from>
    <xdr:to>
      <xdr:col>76</xdr:col>
      <xdr:colOff>165100</xdr:colOff>
      <xdr:row>55</xdr:row>
      <xdr:rowOff>21511</xdr:rowOff>
    </xdr:to>
    <xdr:sp macro="" textlink="">
      <xdr:nvSpPr>
        <xdr:cNvPr id="595" name="楕円 594"/>
        <xdr:cNvSpPr/>
      </xdr:nvSpPr>
      <xdr:spPr>
        <a:xfrm>
          <a:off x="14541500" y="934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38038</xdr:rowOff>
    </xdr:from>
    <xdr:ext cx="599010" cy="259045"/>
    <xdr:sp macro="" textlink="">
      <xdr:nvSpPr>
        <xdr:cNvPr id="596" name="テキスト ボックス 595"/>
        <xdr:cNvSpPr txBox="1"/>
      </xdr:nvSpPr>
      <xdr:spPr>
        <a:xfrm>
          <a:off x="14292795" y="912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81707</xdr:rowOff>
    </xdr:from>
    <xdr:to>
      <xdr:col>72</xdr:col>
      <xdr:colOff>38100</xdr:colOff>
      <xdr:row>58</xdr:row>
      <xdr:rowOff>11857</xdr:rowOff>
    </xdr:to>
    <xdr:sp macro="" textlink="">
      <xdr:nvSpPr>
        <xdr:cNvPr id="597" name="楕円 596"/>
        <xdr:cNvSpPr/>
      </xdr:nvSpPr>
      <xdr:spPr>
        <a:xfrm>
          <a:off x="13652500" y="985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2984</xdr:rowOff>
    </xdr:from>
    <xdr:ext cx="534377" cy="259045"/>
    <xdr:sp macro="" textlink="">
      <xdr:nvSpPr>
        <xdr:cNvPr id="598" name="テキスト ボックス 597"/>
        <xdr:cNvSpPr txBox="1"/>
      </xdr:nvSpPr>
      <xdr:spPr>
        <a:xfrm>
          <a:off x="13436111" y="994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85490</xdr:rowOff>
    </xdr:from>
    <xdr:to>
      <xdr:col>67</xdr:col>
      <xdr:colOff>101600</xdr:colOff>
      <xdr:row>57</xdr:row>
      <xdr:rowOff>15640</xdr:rowOff>
    </xdr:to>
    <xdr:sp macro="" textlink="">
      <xdr:nvSpPr>
        <xdr:cNvPr id="599" name="楕円 598"/>
        <xdr:cNvSpPr/>
      </xdr:nvSpPr>
      <xdr:spPr>
        <a:xfrm>
          <a:off x="12763500" y="968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32167</xdr:rowOff>
    </xdr:from>
    <xdr:ext cx="599010" cy="259045"/>
    <xdr:sp macro="" textlink="">
      <xdr:nvSpPr>
        <xdr:cNvPr id="600" name="テキスト ボックス 599"/>
        <xdr:cNvSpPr txBox="1"/>
      </xdr:nvSpPr>
      <xdr:spPr>
        <a:xfrm>
          <a:off x="12514795" y="9461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98279</xdr:rowOff>
    </xdr:from>
    <xdr:to>
      <xdr:col>85</xdr:col>
      <xdr:colOff>127000</xdr:colOff>
      <xdr:row>79</xdr:row>
      <xdr:rowOff>98879</xdr:rowOff>
    </xdr:to>
    <xdr:cxnSp macro="">
      <xdr:nvCxnSpPr>
        <xdr:cNvPr id="631" name="直線コネクタ 630"/>
        <xdr:cNvCxnSpPr/>
      </xdr:nvCxnSpPr>
      <xdr:spPr>
        <a:xfrm flipV="1">
          <a:off x="15481300" y="13642829"/>
          <a:ext cx="83820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115631</xdr:rowOff>
    </xdr:from>
    <xdr:ext cx="534377" cy="259045"/>
    <xdr:sp macro="" textlink="">
      <xdr:nvSpPr>
        <xdr:cNvPr id="632" name="災害復旧費平均値テキスト"/>
        <xdr:cNvSpPr txBox="1"/>
      </xdr:nvSpPr>
      <xdr:spPr>
        <a:xfrm>
          <a:off x="16370300" y="1331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75485</xdr:rowOff>
    </xdr:from>
    <xdr:ext cx="469744" cy="259045"/>
    <xdr:sp macro="" textlink="">
      <xdr:nvSpPr>
        <xdr:cNvPr id="636" name="テキスト ボックス 635"/>
        <xdr:cNvSpPr txBox="1"/>
      </xdr:nvSpPr>
      <xdr:spPr>
        <a:xfrm>
          <a:off x="15246428" y="1327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98368</xdr:rowOff>
    </xdr:from>
    <xdr:to>
      <xdr:col>76</xdr:col>
      <xdr:colOff>114300</xdr:colOff>
      <xdr:row>79</xdr:row>
      <xdr:rowOff>98879</xdr:rowOff>
    </xdr:to>
    <xdr:cxnSp macro="">
      <xdr:nvCxnSpPr>
        <xdr:cNvPr id="637" name="直線コネクタ 636"/>
        <xdr:cNvCxnSpPr/>
      </xdr:nvCxnSpPr>
      <xdr:spPr>
        <a:xfrm>
          <a:off x="13703300" y="13642918"/>
          <a:ext cx="889000" cy="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56402</xdr:rowOff>
    </xdr:from>
    <xdr:ext cx="534377" cy="259045"/>
    <xdr:sp macro="" textlink="">
      <xdr:nvSpPr>
        <xdr:cNvPr id="639" name="テキスト ボックス 638"/>
        <xdr:cNvSpPr txBox="1"/>
      </xdr:nvSpPr>
      <xdr:spPr>
        <a:xfrm>
          <a:off x="14325111" y="13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94785</xdr:rowOff>
    </xdr:from>
    <xdr:to>
      <xdr:col>71</xdr:col>
      <xdr:colOff>177800</xdr:colOff>
      <xdr:row>79</xdr:row>
      <xdr:rowOff>98368</xdr:rowOff>
    </xdr:to>
    <xdr:cxnSp macro="">
      <xdr:nvCxnSpPr>
        <xdr:cNvPr id="640" name="直線コネクタ 639"/>
        <xdr:cNvCxnSpPr/>
      </xdr:nvCxnSpPr>
      <xdr:spPr>
        <a:xfrm>
          <a:off x="12814300" y="13639335"/>
          <a:ext cx="889000" cy="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41" name="フローチャート: 判断 640"/>
        <xdr:cNvSpPr/>
      </xdr:nvSpPr>
      <xdr:spPr>
        <a:xfrm>
          <a:off x="13652500" y="134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22939</xdr:rowOff>
    </xdr:from>
    <xdr:ext cx="534377" cy="259045"/>
    <xdr:sp macro="" textlink="">
      <xdr:nvSpPr>
        <xdr:cNvPr id="642" name="テキスト ボックス 641"/>
        <xdr:cNvSpPr txBox="1"/>
      </xdr:nvSpPr>
      <xdr:spPr>
        <a:xfrm>
          <a:off x="13436111" y="132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81705</xdr:rowOff>
    </xdr:from>
    <xdr:to>
      <xdr:col>67</xdr:col>
      <xdr:colOff>101600</xdr:colOff>
      <xdr:row>79</xdr:row>
      <xdr:rowOff>11855</xdr:rowOff>
    </xdr:to>
    <xdr:sp macro="" textlink="">
      <xdr:nvSpPr>
        <xdr:cNvPr id="643" name="フローチャート: 判断 642"/>
        <xdr:cNvSpPr/>
      </xdr:nvSpPr>
      <xdr:spPr>
        <a:xfrm>
          <a:off x="12763500" y="1345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28382</xdr:rowOff>
    </xdr:from>
    <xdr:ext cx="534377" cy="259045"/>
    <xdr:sp macro="" textlink="">
      <xdr:nvSpPr>
        <xdr:cNvPr id="644" name="テキスト ボックス 643"/>
        <xdr:cNvSpPr txBox="1"/>
      </xdr:nvSpPr>
      <xdr:spPr>
        <a:xfrm>
          <a:off x="12547111" y="1323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47479</xdr:rowOff>
    </xdr:from>
    <xdr:to>
      <xdr:col>85</xdr:col>
      <xdr:colOff>177800</xdr:colOff>
      <xdr:row>79</xdr:row>
      <xdr:rowOff>149079</xdr:rowOff>
    </xdr:to>
    <xdr:sp macro="" textlink="">
      <xdr:nvSpPr>
        <xdr:cNvPr id="650" name="楕円 649"/>
        <xdr:cNvSpPr/>
      </xdr:nvSpPr>
      <xdr:spPr>
        <a:xfrm>
          <a:off x="16268700" y="1359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133856</xdr:rowOff>
    </xdr:from>
    <xdr:ext cx="313932" cy="259045"/>
    <xdr:sp macro="" textlink="">
      <xdr:nvSpPr>
        <xdr:cNvPr id="651" name="災害復旧費該当値テキスト"/>
        <xdr:cNvSpPr txBox="1"/>
      </xdr:nvSpPr>
      <xdr:spPr>
        <a:xfrm>
          <a:off x="16370300" y="135069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47568</xdr:rowOff>
    </xdr:from>
    <xdr:to>
      <xdr:col>72</xdr:col>
      <xdr:colOff>38100</xdr:colOff>
      <xdr:row>79</xdr:row>
      <xdr:rowOff>149168</xdr:rowOff>
    </xdr:to>
    <xdr:sp macro="" textlink="">
      <xdr:nvSpPr>
        <xdr:cNvPr id="656" name="楕円 655"/>
        <xdr:cNvSpPr/>
      </xdr:nvSpPr>
      <xdr:spPr>
        <a:xfrm>
          <a:off x="13652500" y="1359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140295</xdr:rowOff>
    </xdr:from>
    <xdr:ext cx="313932" cy="259045"/>
    <xdr:sp macro="" textlink="">
      <xdr:nvSpPr>
        <xdr:cNvPr id="657" name="テキスト ボックス 656"/>
        <xdr:cNvSpPr txBox="1"/>
      </xdr:nvSpPr>
      <xdr:spPr>
        <a:xfrm>
          <a:off x="13546333" y="136848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43985</xdr:rowOff>
    </xdr:from>
    <xdr:to>
      <xdr:col>67</xdr:col>
      <xdr:colOff>101600</xdr:colOff>
      <xdr:row>79</xdr:row>
      <xdr:rowOff>145585</xdr:rowOff>
    </xdr:to>
    <xdr:sp macro="" textlink="">
      <xdr:nvSpPr>
        <xdr:cNvPr id="658" name="楕円 657"/>
        <xdr:cNvSpPr/>
      </xdr:nvSpPr>
      <xdr:spPr>
        <a:xfrm>
          <a:off x="12763500" y="1358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136712</xdr:rowOff>
    </xdr:from>
    <xdr:ext cx="378565" cy="259045"/>
    <xdr:sp macro="" textlink="">
      <xdr:nvSpPr>
        <xdr:cNvPr id="659" name="テキスト ボックス 658"/>
        <xdr:cNvSpPr txBox="1"/>
      </xdr:nvSpPr>
      <xdr:spPr>
        <a:xfrm>
          <a:off x="12625017" y="13681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132548</xdr:rowOff>
    </xdr:from>
    <xdr:to>
      <xdr:col>85</xdr:col>
      <xdr:colOff>127000</xdr:colOff>
      <xdr:row>97</xdr:row>
      <xdr:rowOff>137810</xdr:rowOff>
    </xdr:to>
    <xdr:cxnSp macro="">
      <xdr:nvCxnSpPr>
        <xdr:cNvPr id="688" name="直線コネクタ 687"/>
        <xdr:cNvCxnSpPr/>
      </xdr:nvCxnSpPr>
      <xdr:spPr>
        <a:xfrm>
          <a:off x="15481300" y="16763198"/>
          <a:ext cx="838200" cy="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19335</xdr:rowOff>
    </xdr:from>
    <xdr:ext cx="534377" cy="259045"/>
    <xdr:sp macro="" textlink="">
      <xdr:nvSpPr>
        <xdr:cNvPr id="689" name="公債費平均値テキスト"/>
        <xdr:cNvSpPr txBox="1"/>
      </xdr:nvSpPr>
      <xdr:spPr>
        <a:xfrm>
          <a:off x="16370300" y="16478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132548</xdr:rowOff>
    </xdr:from>
    <xdr:to>
      <xdr:col>81</xdr:col>
      <xdr:colOff>50800</xdr:colOff>
      <xdr:row>97</xdr:row>
      <xdr:rowOff>146669</xdr:rowOff>
    </xdr:to>
    <xdr:cxnSp macro="">
      <xdr:nvCxnSpPr>
        <xdr:cNvPr id="691" name="直線コネクタ 690"/>
        <xdr:cNvCxnSpPr/>
      </xdr:nvCxnSpPr>
      <xdr:spPr>
        <a:xfrm flipV="1">
          <a:off x="14592300" y="16763198"/>
          <a:ext cx="889000" cy="1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122559</xdr:rowOff>
    </xdr:from>
    <xdr:ext cx="534377" cy="259045"/>
    <xdr:sp macro="" textlink="">
      <xdr:nvSpPr>
        <xdr:cNvPr id="693" name="テキスト ボックス 692"/>
        <xdr:cNvSpPr txBox="1"/>
      </xdr:nvSpPr>
      <xdr:spPr>
        <a:xfrm>
          <a:off x="15214111" y="1641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146669</xdr:rowOff>
    </xdr:from>
    <xdr:to>
      <xdr:col>76</xdr:col>
      <xdr:colOff>114300</xdr:colOff>
      <xdr:row>98</xdr:row>
      <xdr:rowOff>20489</xdr:rowOff>
    </xdr:to>
    <xdr:cxnSp macro="">
      <xdr:nvCxnSpPr>
        <xdr:cNvPr id="694" name="直線コネクタ 693"/>
        <xdr:cNvCxnSpPr/>
      </xdr:nvCxnSpPr>
      <xdr:spPr>
        <a:xfrm flipV="1">
          <a:off x="13703300" y="16777319"/>
          <a:ext cx="889000" cy="4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134904</xdr:rowOff>
    </xdr:from>
    <xdr:ext cx="534377" cy="259045"/>
    <xdr:sp macro="" textlink="">
      <xdr:nvSpPr>
        <xdr:cNvPr id="696" name="テキスト ボックス 695"/>
        <xdr:cNvSpPr txBox="1"/>
      </xdr:nvSpPr>
      <xdr:spPr>
        <a:xfrm>
          <a:off x="14325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20489</xdr:rowOff>
    </xdr:from>
    <xdr:to>
      <xdr:col>71</xdr:col>
      <xdr:colOff>177800</xdr:colOff>
      <xdr:row>98</xdr:row>
      <xdr:rowOff>37024</xdr:rowOff>
    </xdr:to>
    <xdr:cxnSp macro="">
      <xdr:nvCxnSpPr>
        <xdr:cNvPr id="697" name="直線コネクタ 696"/>
        <xdr:cNvCxnSpPr/>
      </xdr:nvCxnSpPr>
      <xdr:spPr>
        <a:xfrm flipV="1">
          <a:off x="12814300" y="16822589"/>
          <a:ext cx="8890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698" name="フローチャート: 判断 697"/>
        <xdr:cNvSpPr/>
      </xdr:nvSpPr>
      <xdr:spPr>
        <a:xfrm>
          <a:off x="13652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6662</xdr:rowOff>
    </xdr:from>
    <xdr:ext cx="534377" cy="259045"/>
    <xdr:sp macro="" textlink="">
      <xdr:nvSpPr>
        <xdr:cNvPr id="699" name="テキスト ボックス 698"/>
        <xdr:cNvSpPr txBox="1"/>
      </xdr:nvSpPr>
      <xdr:spPr>
        <a:xfrm>
          <a:off x="13436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63697</xdr:rowOff>
    </xdr:from>
    <xdr:to>
      <xdr:col>67</xdr:col>
      <xdr:colOff>101600</xdr:colOff>
      <xdr:row>97</xdr:row>
      <xdr:rowOff>165297</xdr:rowOff>
    </xdr:to>
    <xdr:sp macro="" textlink="">
      <xdr:nvSpPr>
        <xdr:cNvPr id="700" name="フローチャート: 判断 699"/>
        <xdr:cNvSpPr/>
      </xdr:nvSpPr>
      <xdr:spPr>
        <a:xfrm>
          <a:off x="12763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10374</xdr:rowOff>
    </xdr:from>
    <xdr:ext cx="534377" cy="259045"/>
    <xdr:sp macro="" textlink="">
      <xdr:nvSpPr>
        <xdr:cNvPr id="701" name="テキスト ボックス 700"/>
        <xdr:cNvSpPr txBox="1"/>
      </xdr:nvSpPr>
      <xdr:spPr>
        <a:xfrm>
          <a:off x="12547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87010</xdr:rowOff>
    </xdr:from>
    <xdr:to>
      <xdr:col>85</xdr:col>
      <xdr:colOff>177800</xdr:colOff>
      <xdr:row>98</xdr:row>
      <xdr:rowOff>17160</xdr:rowOff>
    </xdr:to>
    <xdr:sp macro="" textlink="">
      <xdr:nvSpPr>
        <xdr:cNvPr id="707" name="楕円 706"/>
        <xdr:cNvSpPr/>
      </xdr:nvSpPr>
      <xdr:spPr>
        <a:xfrm>
          <a:off x="16268700" y="1671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65437</xdr:rowOff>
    </xdr:from>
    <xdr:ext cx="534377" cy="259045"/>
    <xdr:sp macro="" textlink="">
      <xdr:nvSpPr>
        <xdr:cNvPr id="708" name="公債費該当値テキスト"/>
        <xdr:cNvSpPr txBox="1"/>
      </xdr:nvSpPr>
      <xdr:spPr>
        <a:xfrm>
          <a:off x="16370300" y="1669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81748</xdr:rowOff>
    </xdr:from>
    <xdr:to>
      <xdr:col>81</xdr:col>
      <xdr:colOff>101600</xdr:colOff>
      <xdr:row>98</xdr:row>
      <xdr:rowOff>11898</xdr:rowOff>
    </xdr:to>
    <xdr:sp macro="" textlink="">
      <xdr:nvSpPr>
        <xdr:cNvPr id="709" name="楕円 708"/>
        <xdr:cNvSpPr/>
      </xdr:nvSpPr>
      <xdr:spPr>
        <a:xfrm>
          <a:off x="15430500" y="1671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3025</xdr:rowOff>
    </xdr:from>
    <xdr:ext cx="534377" cy="259045"/>
    <xdr:sp macro="" textlink="">
      <xdr:nvSpPr>
        <xdr:cNvPr id="710" name="テキスト ボックス 709"/>
        <xdr:cNvSpPr txBox="1"/>
      </xdr:nvSpPr>
      <xdr:spPr>
        <a:xfrm>
          <a:off x="15214111" y="1680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95869</xdr:rowOff>
    </xdr:from>
    <xdr:to>
      <xdr:col>76</xdr:col>
      <xdr:colOff>165100</xdr:colOff>
      <xdr:row>98</xdr:row>
      <xdr:rowOff>26019</xdr:rowOff>
    </xdr:to>
    <xdr:sp macro="" textlink="">
      <xdr:nvSpPr>
        <xdr:cNvPr id="711" name="楕円 710"/>
        <xdr:cNvSpPr/>
      </xdr:nvSpPr>
      <xdr:spPr>
        <a:xfrm>
          <a:off x="14541500" y="1672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17146</xdr:rowOff>
    </xdr:from>
    <xdr:ext cx="534377" cy="259045"/>
    <xdr:sp macro="" textlink="">
      <xdr:nvSpPr>
        <xdr:cNvPr id="712" name="テキスト ボックス 711"/>
        <xdr:cNvSpPr txBox="1"/>
      </xdr:nvSpPr>
      <xdr:spPr>
        <a:xfrm>
          <a:off x="14325111" y="1681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141139</xdr:rowOff>
    </xdr:from>
    <xdr:to>
      <xdr:col>72</xdr:col>
      <xdr:colOff>38100</xdr:colOff>
      <xdr:row>98</xdr:row>
      <xdr:rowOff>71289</xdr:rowOff>
    </xdr:to>
    <xdr:sp macro="" textlink="">
      <xdr:nvSpPr>
        <xdr:cNvPr id="713" name="楕円 712"/>
        <xdr:cNvSpPr/>
      </xdr:nvSpPr>
      <xdr:spPr>
        <a:xfrm>
          <a:off x="13652500" y="1677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62416</xdr:rowOff>
    </xdr:from>
    <xdr:ext cx="534377" cy="259045"/>
    <xdr:sp macro="" textlink="">
      <xdr:nvSpPr>
        <xdr:cNvPr id="714" name="テキスト ボックス 713"/>
        <xdr:cNvSpPr txBox="1"/>
      </xdr:nvSpPr>
      <xdr:spPr>
        <a:xfrm>
          <a:off x="13436111" y="1686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157674</xdr:rowOff>
    </xdr:from>
    <xdr:to>
      <xdr:col>67</xdr:col>
      <xdr:colOff>101600</xdr:colOff>
      <xdr:row>98</xdr:row>
      <xdr:rowOff>87824</xdr:rowOff>
    </xdr:to>
    <xdr:sp macro="" textlink="">
      <xdr:nvSpPr>
        <xdr:cNvPr id="715" name="楕円 714"/>
        <xdr:cNvSpPr/>
      </xdr:nvSpPr>
      <xdr:spPr>
        <a:xfrm>
          <a:off x="12763500" y="1678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78951</xdr:rowOff>
    </xdr:from>
    <xdr:ext cx="534377" cy="259045"/>
    <xdr:sp macro="" textlink="">
      <xdr:nvSpPr>
        <xdr:cNvPr id="716" name="テキスト ボックス 715"/>
        <xdr:cNvSpPr txBox="1"/>
      </xdr:nvSpPr>
      <xdr:spPr>
        <a:xfrm>
          <a:off x="12547111" y="1688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48" name="テキスト ボックス 747"/>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1" name="テキスト ボックス 750"/>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3" name="フローチャート: 判断 752"/>
        <xdr:cNvSpPr/>
      </xdr:nvSpPr>
      <xdr:spPr>
        <a:xfrm>
          <a:off x="19494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20581</xdr:rowOff>
    </xdr:from>
    <xdr:ext cx="378565" cy="259045"/>
    <xdr:sp macro="" textlink="">
      <xdr:nvSpPr>
        <xdr:cNvPr id="754" name="テキスト ボックス 753"/>
        <xdr:cNvSpPr txBox="1"/>
      </xdr:nvSpPr>
      <xdr:spPr>
        <a:xfrm>
          <a:off x="19356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73218</xdr:rowOff>
    </xdr:from>
    <xdr:to>
      <xdr:col>98</xdr:col>
      <xdr:colOff>38100</xdr:colOff>
      <xdr:row>39</xdr:row>
      <xdr:rowOff>3368</xdr:rowOff>
    </xdr:to>
    <xdr:sp macro="" textlink="">
      <xdr:nvSpPr>
        <xdr:cNvPr id="755" name="フローチャート: 判断 754"/>
        <xdr:cNvSpPr/>
      </xdr:nvSpPr>
      <xdr:spPr>
        <a:xfrm>
          <a:off x="18605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19895</xdr:rowOff>
    </xdr:from>
    <xdr:ext cx="378565" cy="259045"/>
    <xdr:sp macro="" textlink="">
      <xdr:nvSpPr>
        <xdr:cNvPr id="756" name="テキスト ボックス 755"/>
        <xdr:cNvSpPr txBox="1"/>
      </xdr:nvSpPr>
      <xdr:spPr>
        <a:xfrm>
          <a:off x="18467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3" name="諸支出金該当値テキスト"/>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衛生費は、住民一人当たり</a:t>
          </a:r>
          <a:r>
            <a:rPr kumimoji="1" lang="en-US" altLang="ja-JP" sz="1300">
              <a:latin typeface="ＭＳ ゴシック" panose="020B0609070205080204" pitchFamily="49" charset="-128"/>
              <a:ea typeface="ＭＳ ゴシック" panose="020B0609070205080204" pitchFamily="49" charset="-128"/>
            </a:rPr>
            <a:t>133,033</a:t>
          </a:r>
          <a:r>
            <a:rPr kumimoji="1" lang="ja-JP" altLang="en-US" sz="1300">
              <a:latin typeface="ＭＳ ゴシック" panose="020B0609070205080204" pitchFamily="49" charset="-128"/>
              <a:ea typeface="ＭＳ ゴシック" panose="020B0609070205080204" pitchFamily="49" charset="-128"/>
            </a:rPr>
            <a:t>円と前年度より増加している。主な要因は、町立病院に対する長期貸付金の増による。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教育費は、住民一人当たり</a:t>
          </a:r>
          <a:r>
            <a:rPr kumimoji="1" lang="en-US" altLang="ja-JP" sz="1300">
              <a:latin typeface="ＭＳ ゴシック" panose="020B0609070205080204" pitchFamily="49" charset="-128"/>
              <a:ea typeface="ＭＳ ゴシック" panose="020B0609070205080204" pitchFamily="49" charset="-128"/>
            </a:rPr>
            <a:t>69,312</a:t>
          </a:r>
          <a:r>
            <a:rPr kumimoji="1" lang="ja-JP" altLang="en-US" sz="1300">
              <a:latin typeface="ＭＳ ゴシック" panose="020B0609070205080204" pitchFamily="49" charset="-128"/>
              <a:ea typeface="ＭＳ ゴシック" panose="020B0609070205080204" pitchFamily="49" charset="-128"/>
            </a:rPr>
            <a:t>円と前年度より減少している。主な要因は、糸田アリーナ建設工事費の減による。（Ｒ４年度に本体工事完了、Ｒ５年度は外構工事等を実施）</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商工費は、住民一人当たり</a:t>
          </a:r>
          <a:r>
            <a:rPr kumimoji="1" lang="en-US" altLang="ja-JP" sz="1300">
              <a:latin typeface="ＭＳ ゴシック" panose="020B0609070205080204" pitchFamily="49" charset="-128"/>
              <a:ea typeface="ＭＳ ゴシック" panose="020B0609070205080204" pitchFamily="49" charset="-128"/>
            </a:rPr>
            <a:t>10,260</a:t>
          </a:r>
          <a:r>
            <a:rPr kumimoji="1" lang="ja-JP" altLang="en-US" sz="1300">
              <a:latin typeface="ＭＳ ゴシック" panose="020B0609070205080204" pitchFamily="49" charset="-128"/>
              <a:ea typeface="ＭＳ ゴシック" panose="020B0609070205080204" pitchFamily="49" charset="-128"/>
            </a:rPr>
            <a:t>円と前年度より減少している。主な要因は、原油価格高騰対応給付金の減による。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土木費は、住民一人当たり</a:t>
          </a:r>
          <a:r>
            <a:rPr kumimoji="1" lang="en-US" altLang="ja-JP" sz="1300">
              <a:solidFill>
                <a:sysClr val="windowText" lastClr="000000"/>
              </a:solidFill>
              <a:latin typeface="ＭＳ ゴシック" panose="020B0609070205080204" pitchFamily="49" charset="-128"/>
              <a:ea typeface="ＭＳ ゴシック" panose="020B0609070205080204" pitchFamily="49" charset="-128"/>
            </a:rPr>
            <a:t>66,709</a:t>
          </a:r>
          <a:r>
            <a:rPr kumimoji="1" lang="ja-JP" altLang="en-US" sz="1300">
              <a:latin typeface="ＭＳ ゴシック" panose="020B0609070205080204" pitchFamily="49" charset="-128"/>
              <a:ea typeface="ＭＳ ゴシック" panose="020B0609070205080204" pitchFamily="49" charset="-128"/>
            </a:rPr>
            <a:t>円と前年度より増加している。主な要因は、町営住宅の建替事業費や改修事業費の増による。</a:t>
          </a:r>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福岡県糸田町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財政調整基金残高については、病院会計への貸付のため取崩を行ったことで、標準財政規模の３５％程度となっている。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実質収支額は、適切な財源確保と歳出の精査により、継続的に黒字を確保している。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福岡県糸田町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●国民健康保険事業勘定特別会計</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令和３年度以降、国保会計は黒字を維持しているが、その要因は前年度からの繰越金や、国からの交付金を多く受け入れたためであり、引き続き、保険料収納率の向上と、医療費の適正化に努める。</a:t>
          </a:r>
          <a:endParaRPr kumimoji="1" lang="en-US" altLang="ja-JP" sz="1300">
            <a:latin typeface="ＭＳ ゴシック" pitchFamily="49" charset="-128"/>
            <a:ea typeface="ＭＳ ゴシック" pitchFamily="49" charset="-128"/>
          </a:endParaRPr>
        </a:p>
        <a:p>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●町立緑ヶ丘病院事業特別会計</a:t>
          </a:r>
          <a:endParaRPr kumimoji="1" lang="en-US" altLang="ja-JP" sz="13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itchFamily="49" charset="-128"/>
              <a:ea typeface="ＭＳ ゴシック" pitchFamily="49"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町立緑ヶ丘病院事業特別会計は、医師の確保が難しく収入が減少したため、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年度に赤字となった。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年度には経営戦略を策定しながら、経営コンサルタントを入れて経営を見直してきたが、経営戦略策定中ということと、医師がさらに減り、赤字額が大幅に増加した。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年度より一般会計からの繰入金を増額したことと、一般会計からの貸付金を実施したため、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年度は黒字となったが、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年度は再び赤字となった。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年度に実施した特別減収対策企業債借入により流動資産が増となり、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年度は資金不足比率が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年度では再度一般会計からの貸付を実施したため、黒字となっているものの、病院施設も老朽化しており、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建て替えが控えているため、引き続き経営効率化に努めなければならない。</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福岡県糸田町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過去において、失業対策事業債、地域改善事業など多額の地方債を発行してきたため、公債負担が大きい。近年、新規発行を抑制し、実質公債費比率の低下に努めてきたため横ばいであるが、今後は大型事業の償還開始や、過疎対策事業債の発行により公債費負担の増が見込まれるため、事業の必要性や緊急性を勘案し、新規発行の抑制や計画的な繰上償還の実施により公債費比率を抑え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8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福岡県糸田町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充当可能財源が将来負担額を上回っているため、将来負担率は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％（数値なし）である。令和４年４月１日に過疎地域として指定されたことにより過疎対策事業債の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発行額が増加していることや公営住宅立替事業が継続していることから、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今後も地方債残高の増が見込まれる。引き続き、後世への負担軽減に努めていく。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福岡県糸田町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●増の主要因</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債権運用益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6,387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千円、町有分譲地販売収入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5,440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　合計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11,827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減債基金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債券運用益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5,804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かんがい施設運営基金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債券運用益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8,715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ふるさと寄付金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7,819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●減の主要因</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病院事業会計への貸付金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400,000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減債基金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繰上償還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50,254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を取り崩して個々の特定目的基金への積み立てを検討している。ふるさと寄附金を積み立てている</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ふるさと寄附金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が令和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に引き続き</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増額しているため、今後も寄附者の意思を汲み取り、町にとって有意義に役立てる。過疎地域持続的発展特別事業基金については、計画に基づいた事業経費を積み立て、持続発展可能な町づくりに役立てる。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ふるさとである糸田町を愛する者、糸田町の将来を応援する者からの寄附目的に資する事業経費</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過疎地域持続的発展特別事業基金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糸田町過疎地域持続的発展計画に定められた過疎地域持続的発展特別事業に要する経費</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人づくり基金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明るく豊かで住みよい町を目指し、人材育成を円滑に推進するための事業経費</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●増の主要因</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かんがい施設運営基金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債券運用益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8,715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ふるさと寄附金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7,819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過疎地域持続的発展特別事業基金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町立病院経営強化事業積立金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13,600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●減の主要因</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人づくり基金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放課後児童クラブ施設建替事業（基本・実施設計）分の取り崩し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10,527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過疎地域持続的発展特別事業基金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地域公共交通運営協議会負担金分の取り崩し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10,986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町立病院建替事業（基本計画）分の取り崩し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3,630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ふるさと寄附金を積み立て、寄附者の意思を汲み取り、町にとって有意義に役立てる。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過疎地域持続的発展特別事業基金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糸田町過疎地域持続的発展計画に定められた事業経費を積み立て、持続発展可能な町づくりを実現する。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●増の主要因</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債券運用益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6,387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千円、町有分譲地販売収入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5,440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　　合計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11,827</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千円</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●減の主要因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病院事業会計への貸付金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400,000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45</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を取り崩して個々の特定目的基金への積み立てを検討している。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●増の主要因</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債券運用益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5,804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●減の主要因</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繰上償還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50,254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町営住宅建設事業や糸田アリーナ統合化事業などのを大型事業を実施しているため、今後、起債残高は増加見込みとなる。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減債基金を活用し、繰上償還を計画的に行っていく予定である。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c r="B2" s="182" t="s">
        <v>77</v>
      </c>
      <c r="C2" s="182"/>
      <c r="D2" s="183"/>
    </row>
    <row r="3" spans="1:119" ht="18.75" customHeight="1" thickBot="1">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7018459</v>
      </c>
      <c r="BO4" s="449"/>
      <c r="BP4" s="449"/>
      <c r="BQ4" s="449"/>
      <c r="BR4" s="449"/>
      <c r="BS4" s="449"/>
      <c r="BT4" s="449"/>
      <c r="BU4" s="450"/>
      <c r="BV4" s="448">
        <v>6833855</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16.899999999999999</v>
      </c>
      <c r="CU4" s="589"/>
      <c r="CV4" s="589"/>
      <c r="CW4" s="589"/>
      <c r="CX4" s="589"/>
      <c r="CY4" s="589"/>
      <c r="CZ4" s="589"/>
      <c r="DA4" s="590"/>
      <c r="DB4" s="588">
        <v>15</v>
      </c>
      <c r="DC4" s="589"/>
      <c r="DD4" s="589"/>
      <c r="DE4" s="589"/>
      <c r="DF4" s="589"/>
      <c r="DG4" s="589"/>
      <c r="DH4" s="589"/>
      <c r="DI4" s="590"/>
    </row>
    <row r="5" spans="1:119" ht="18.75" customHeight="1">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6317595</v>
      </c>
      <c r="BO5" s="420"/>
      <c r="BP5" s="420"/>
      <c r="BQ5" s="420"/>
      <c r="BR5" s="420"/>
      <c r="BS5" s="420"/>
      <c r="BT5" s="420"/>
      <c r="BU5" s="421"/>
      <c r="BV5" s="419">
        <v>6254044</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97.7</v>
      </c>
      <c r="CU5" s="417"/>
      <c r="CV5" s="417"/>
      <c r="CW5" s="417"/>
      <c r="CX5" s="417"/>
      <c r="CY5" s="417"/>
      <c r="CZ5" s="417"/>
      <c r="DA5" s="418"/>
      <c r="DB5" s="416">
        <v>96.1</v>
      </c>
      <c r="DC5" s="417"/>
      <c r="DD5" s="417"/>
      <c r="DE5" s="417"/>
      <c r="DF5" s="417"/>
      <c r="DG5" s="417"/>
      <c r="DH5" s="417"/>
      <c r="DI5" s="418"/>
    </row>
    <row r="6" spans="1:119" ht="18.75" customHeight="1">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700864</v>
      </c>
      <c r="BO6" s="420"/>
      <c r="BP6" s="420"/>
      <c r="BQ6" s="420"/>
      <c r="BR6" s="420"/>
      <c r="BS6" s="420"/>
      <c r="BT6" s="420"/>
      <c r="BU6" s="421"/>
      <c r="BV6" s="419">
        <v>579811</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98.1</v>
      </c>
      <c r="CU6" s="563"/>
      <c r="CV6" s="563"/>
      <c r="CW6" s="563"/>
      <c r="CX6" s="563"/>
      <c r="CY6" s="563"/>
      <c r="CZ6" s="563"/>
      <c r="DA6" s="564"/>
      <c r="DB6" s="562">
        <v>97</v>
      </c>
      <c r="DC6" s="563"/>
      <c r="DD6" s="563"/>
      <c r="DE6" s="563"/>
      <c r="DF6" s="563"/>
      <c r="DG6" s="563"/>
      <c r="DH6" s="563"/>
      <c r="DI6" s="564"/>
    </row>
    <row r="7" spans="1:119" ht="18.75" customHeight="1">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207756</v>
      </c>
      <c r="BO7" s="420"/>
      <c r="BP7" s="420"/>
      <c r="BQ7" s="420"/>
      <c r="BR7" s="420"/>
      <c r="BS7" s="420"/>
      <c r="BT7" s="420"/>
      <c r="BU7" s="421"/>
      <c r="BV7" s="419">
        <v>141577</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2920486</v>
      </c>
      <c r="CU7" s="420"/>
      <c r="CV7" s="420"/>
      <c r="CW7" s="420"/>
      <c r="CX7" s="420"/>
      <c r="CY7" s="420"/>
      <c r="CZ7" s="420"/>
      <c r="DA7" s="421"/>
      <c r="DB7" s="419">
        <v>2923221</v>
      </c>
      <c r="DC7" s="420"/>
      <c r="DD7" s="420"/>
      <c r="DE7" s="420"/>
      <c r="DF7" s="420"/>
      <c r="DG7" s="420"/>
      <c r="DH7" s="420"/>
      <c r="DI7" s="421"/>
    </row>
    <row r="8" spans="1:119" ht="18.75" customHeight="1" thickBot="1">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493108</v>
      </c>
      <c r="BO8" s="420"/>
      <c r="BP8" s="420"/>
      <c r="BQ8" s="420"/>
      <c r="BR8" s="420"/>
      <c r="BS8" s="420"/>
      <c r="BT8" s="420"/>
      <c r="BU8" s="421"/>
      <c r="BV8" s="419">
        <v>438234</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0.22</v>
      </c>
      <c r="CU8" s="523"/>
      <c r="CV8" s="523"/>
      <c r="CW8" s="523"/>
      <c r="CX8" s="523"/>
      <c r="CY8" s="523"/>
      <c r="CZ8" s="523"/>
      <c r="DA8" s="524"/>
      <c r="DB8" s="522">
        <v>0.23</v>
      </c>
      <c r="DC8" s="523"/>
      <c r="DD8" s="523"/>
      <c r="DE8" s="523"/>
      <c r="DF8" s="523"/>
      <c r="DG8" s="523"/>
      <c r="DH8" s="523"/>
      <c r="DI8" s="524"/>
    </row>
    <row r="9" spans="1:119" ht="18.75" customHeight="1" thickBot="1">
      <c r="A9" s="181"/>
      <c r="B9" s="551" t="s">
        <v>106</v>
      </c>
      <c r="C9" s="552"/>
      <c r="D9" s="552"/>
      <c r="E9" s="552"/>
      <c r="F9" s="552"/>
      <c r="G9" s="552"/>
      <c r="H9" s="552"/>
      <c r="I9" s="552"/>
      <c r="J9" s="552"/>
      <c r="K9" s="470"/>
      <c r="L9" s="553" t="s">
        <v>107</v>
      </c>
      <c r="M9" s="554"/>
      <c r="N9" s="554"/>
      <c r="O9" s="554"/>
      <c r="P9" s="554"/>
      <c r="Q9" s="555"/>
      <c r="R9" s="556">
        <v>8407</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54874</v>
      </c>
      <c r="BO9" s="420"/>
      <c r="BP9" s="420"/>
      <c r="BQ9" s="420"/>
      <c r="BR9" s="420"/>
      <c r="BS9" s="420"/>
      <c r="BT9" s="420"/>
      <c r="BU9" s="421"/>
      <c r="BV9" s="419">
        <v>15291</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9.9</v>
      </c>
      <c r="CU9" s="417"/>
      <c r="CV9" s="417"/>
      <c r="CW9" s="417"/>
      <c r="CX9" s="417"/>
      <c r="CY9" s="417"/>
      <c r="CZ9" s="417"/>
      <c r="DA9" s="418"/>
      <c r="DB9" s="416">
        <v>11.6</v>
      </c>
      <c r="DC9" s="417"/>
      <c r="DD9" s="417"/>
      <c r="DE9" s="417"/>
      <c r="DF9" s="417"/>
      <c r="DG9" s="417"/>
      <c r="DH9" s="417"/>
      <c r="DI9" s="418"/>
    </row>
    <row r="10" spans="1:119" ht="18.75" customHeight="1" thickBot="1">
      <c r="A10" s="181"/>
      <c r="B10" s="551"/>
      <c r="C10" s="552"/>
      <c r="D10" s="552"/>
      <c r="E10" s="552"/>
      <c r="F10" s="552"/>
      <c r="G10" s="552"/>
      <c r="H10" s="552"/>
      <c r="I10" s="552"/>
      <c r="J10" s="552"/>
      <c r="K10" s="470"/>
      <c r="L10" s="375" t="s">
        <v>112</v>
      </c>
      <c r="M10" s="376"/>
      <c r="N10" s="376"/>
      <c r="O10" s="376"/>
      <c r="P10" s="376"/>
      <c r="Q10" s="377"/>
      <c r="R10" s="372">
        <v>9020</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12182</v>
      </c>
      <c r="BO10" s="420"/>
      <c r="BP10" s="420"/>
      <c r="BQ10" s="420"/>
      <c r="BR10" s="420"/>
      <c r="BS10" s="420"/>
      <c r="BT10" s="420"/>
      <c r="BU10" s="421"/>
      <c r="BV10" s="419">
        <v>17923</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50254</v>
      </c>
      <c r="BO11" s="420"/>
      <c r="BP11" s="420"/>
      <c r="BQ11" s="420"/>
      <c r="BR11" s="420"/>
      <c r="BS11" s="420"/>
      <c r="BT11" s="420"/>
      <c r="BU11" s="421"/>
      <c r="BV11" s="419">
        <v>56379</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c r="A12" s="181"/>
      <c r="B12" s="525" t="s">
        <v>123</v>
      </c>
      <c r="C12" s="526"/>
      <c r="D12" s="526"/>
      <c r="E12" s="526"/>
      <c r="F12" s="526"/>
      <c r="G12" s="526"/>
      <c r="H12" s="526"/>
      <c r="I12" s="526"/>
      <c r="J12" s="526"/>
      <c r="K12" s="527"/>
      <c r="L12" s="534" t="s">
        <v>124</v>
      </c>
      <c r="M12" s="535"/>
      <c r="N12" s="535"/>
      <c r="O12" s="535"/>
      <c r="P12" s="535"/>
      <c r="Q12" s="536"/>
      <c r="R12" s="537">
        <v>8448</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400000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c r="A13" s="181"/>
      <c r="B13" s="528"/>
      <c r="C13" s="529"/>
      <c r="D13" s="529"/>
      <c r="E13" s="529"/>
      <c r="F13" s="529"/>
      <c r="G13" s="529"/>
      <c r="H13" s="529"/>
      <c r="I13" s="529"/>
      <c r="J13" s="529"/>
      <c r="K13" s="530"/>
      <c r="L13" s="190"/>
      <c r="M13" s="503" t="s">
        <v>130</v>
      </c>
      <c r="N13" s="504"/>
      <c r="O13" s="504"/>
      <c r="P13" s="504"/>
      <c r="Q13" s="505"/>
      <c r="R13" s="506">
        <v>8364</v>
      </c>
      <c r="S13" s="507"/>
      <c r="T13" s="507"/>
      <c r="U13" s="507"/>
      <c r="V13" s="508"/>
      <c r="W13" s="509" t="s">
        <v>131</v>
      </c>
      <c r="X13" s="405"/>
      <c r="Y13" s="405"/>
      <c r="Z13" s="405"/>
      <c r="AA13" s="405"/>
      <c r="AB13" s="406"/>
      <c r="AC13" s="372">
        <v>79</v>
      </c>
      <c r="AD13" s="373"/>
      <c r="AE13" s="373"/>
      <c r="AF13" s="373"/>
      <c r="AG13" s="374"/>
      <c r="AH13" s="372">
        <v>72</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-282690</v>
      </c>
      <c r="BO13" s="420"/>
      <c r="BP13" s="420"/>
      <c r="BQ13" s="420"/>
      <c r="BR13" s="420"/>
      <c r="BS13" s="420"/>
      <c r="BT13" s="420"/>
      <c r="BU13" s="421"/>
      <c r="BV13" s="419">
        <v>89593</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5.8</v>
      </c>
      <c r="CU13" s="417"/>
      <c r="CV13" s="417"/>
      <c r="CW13" s="417"/>
      <c r="CX13" s="417"/>
      <c r="CY13" s="417"/>
      <c r="CZ13" s="417"/>
      <c r="DA13" s="418"/>
      <c r="DB13" s="416">
        <v>5.3</v>
      </c>
      <c r="DC13" s="417"/>
      <c r="DD13" s="417"/>
      <c r="DE13" s="417"/>
      <c r="DF13" s="417"/>
      <c r="DG13" s="417"/>
      <c r="DH13" s="417"/>
      <c r="DI13" s="418"/>
    </row>
    <row r="14" spans="1:119" ht="18.75" customHeight="1" thickBot="1">
      <c r="A14" s="181"/>
      <c r="B14" s="528"/>
      <c r="C14" s="529"/>
      <c r="D14" s="529"/>
      <c r="E14" s="529"/>
      <c r="F14" s="529"/>
      <c r="G14" s="529"/>
      <c r="H14" s="529"/>
      <c r="I14" s="529"/>
      <c r="J14" s="529"/>
      <c r="K14" s="530"/>
      <c r="L14" s="493" t="s">
        <v>135</v>
      </c>
      <c r="M14" s="546"/>
      <c r="N14" s="546"/>
      <c r="O14" s="546"/>
      <c r="P14" s="546"/>
      <c r="Q14" s="547"/>
      <c r="R14" s="506">
        <v>8527</v>
      </c>
      <c r="S14" s="507"/>
      <c r="T14" s="507"/>
      <c r="U14" s="507"/>
      <c r="V14" s="508"/>
      <c r="W14" s="510"/>
      <c r="X14" s="408"/>
      <c r="Y14" s="408"/>
      <c r="Z14" s="408"/>
      <c r="AA14" s="408"/>
      <c r="AB14" s="409"/>
      <c r="AC14" s="499">
        <v>2.4</v>
      </c>
      <c r="AD14" s="500"/>
      <c r="AE14" s="500"/>
      <c r="AF14" s="500"/>
      <c r="AG14" s="501"/>
      <c r="AH14" s="499">
        <v>2.1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c r="A15" s="181"/>
      <c r="B15" s="528"/>
      <c r="C15" s="529"/>
      <c r="D15" s="529"/>
      <c r="E15" s="529"/>
      <c r="F15" s="529"/>
      <c r="G15" s="529"/>
      <c r="H15" s="529"/>
      <c r="I15" s="529"/>
      <c r="J15" s="529"/>
      <c r="K15" s="530"/>
      <c r="L15" s="190"/>
      <c r="M15" s="503" t="s">
        <v>130</v>
      </c>
      <c r="N15" s="504"/>
      <c r="O15" s="504"/>
      <c r="P15" s="504"/>
      <c r="Q15" s="505"/>
      <c r="R15" s="506">
        <v>8462</v>
      </c>
      <c r="S15" s="507"/>
      <c r="T15" s="507"/>
      <c r="U15" s="507"/>
      <c r="V15" s="508"/>
      <c r="W15" s="509" t="s">
        <v>137</v>
      </c>
      <c r="X15" s="405"/>
      <c r="Y15" s="405"/>
      <c r="Z15" s="405"/>
      <c r="AA15" s="405"/>
      <c r="AB15" s="406"/>
      <c r="AC15" s="372">
        <v>917</v>
      </c>
      <c r="AD15" s="373"/>
      <c r="AE15" s="373"/>
      <c r="AF15" s="373"/>
      <c r="AG15" s="374"/>
      <c r="AH15" s="372">
        <v>919</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633357</v>
      </c>
      <c r="BO15" s="449"/>
      <c r="BP15" s="449"/>
      <c r="BQ15" s="449"/>
      <c r="BR15" s="449"/>
      <c r="BS15" s="449"/>
      <c r="BT15" s="449"/>
      <c r="BU15" s="450"/>
      <c r="BV15" s="448">
        <v>612216</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27.6</v>
      </c>
      <c r="AD16" s="500"/>
      <c r="AE16" s="500"/>
      <c r="AF16" s="500"/>
      <c r="AG16" s="501"/>
      <c r="AH16" s="499">
        <v>27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2764802</v>
      </c>
      <c r="BO16" s="420"/>
      <c r="BP16" s="420"/>
      <c r="BQ16" s="420"/>
      <c r="BR16" s="420"/>
      <c r="BS16" s="420"/>
      <c r="BT16" s="420"/>
      <c r="BU16" s="421"/>
      <c r="BV16" s="419">
        <v>2750178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2327</v>
      </c>
      <c r="AD17" s="373"/>
      <c r="AE17" s="373"/>
      <c r="AF17" s="373"/>
      <c r="AG17" s="374"/>
      <c r="AH17" s="372">
        <v>2415</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777006</v>
      </c>
      <c r="BO17" s="420"/>
      <c r="BP17" s="420"/>
      <c r="BQ17" s="420"/>
      <c r="BR17" s="420"/>
      <c r="BS17" s="420"/>
      <c r="BT17" s="420"/>
      <c r="BU17" s="421"/>
      <c r="BV17" s="419">
        <v>753538</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c r="A18" s="181"/>
      <c r="B18" s="469" t="s">
        <v>147</v>
      </c>
      <c r="C18" s="470"/>
      <c r="D18" s="470"/>
      <c r="E18" s="471"/>
      <c r="F18" s="471"/>
      <c r="G18" s="471"/>
      <c r="H18" s="471"/>
      <c r="I18" s="471"/>
      <c r="J18" s="471"/>
      <c r="K18" s="471"/>
      <c r="L18" s="472">
        <v>8.0399999999999991</v>
      </c>
      <c r="M18" s="472"/>
      <c r="N18" s="472"/>
      <c r="O18" s="472"/>
      <c r="P18" s="472"/>
      <c r="Q18" s="472"/>
      <c r="R18" s="473"/>
      <c r="S18" s="473"/>
      <c r="T18" s="473"/>
      <c r="U18" s="473"/>
      <c r="V18" s="474"/>
      <c r="W18" s="490"/>
      <c r="X18" s="491"/>
      <c r="Y18" s="491"/>
      <c r="Z18" s="491"/>
      <c r="AA18" s="491"/>
      <c r="AB18" s="515"/>
      <c r="AC18" s="389">
        <v>70</v>
      </c>
      <c r="AD18" s="390"/>
      <c r="AE18" s="390"/>
      <c r="AF18" s="390"/>
      <c r="AG18" s="475"/>
      <c r="AH18" s="389">
        <v>70.900000000000006</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2883414</v>
      </c>
      <c r="BO18" s="420"/>
      <c r="BP18" s="420"/>
      <c r="BQ18" s="420"/>
      <c r="BR18" s="420"/>
      <c r="BS18" s="420"/>
      <c r="BT18" s="420"/>
      <c r="BU18" s="421"/>
      <c r="BV18" s="419">
        <v>2839708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c r="A19" s="181"/>
      <c r="B19" s="469" t="s">
        <v>149</v>
      </c>
      <c r="C19" s="470"/>
      <c r="D19" s="470"/>
      <c r="E19" s="471"/>
      <c r="F19" s="471"/>
      <c r="G19" s="471"/>
      <c r="H19" s="471"/>
      <c r="I19" s="471"/>
      <c r="J19" s="471"/>
      <c r="K19" s="471"/>
      <c r="L19" s="479">
        <v>1046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4779950</v>
      </c>
      <c r="BO19" s="420"/>
      <c r="BP19" s="420"/>
      <c r="BQ19" s="420"/>
      <c r="BR19" s="420"/>
      <c r="BS19" s="420"/>
      <c r="BT19" s="420"/>
      <c r="BU19" s="421"/>
      <c r="BV19" s="419">
        <v>4162921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c r="A20" s="181"/>
      <c r="B20" s="469" t="s">
        <v>151</v>
      </c>
      <c r="C20" s="470"/>
      <c r="D20" s="470"/>
      <c r="E20" s="471"/>
      <c r="F20" s="471"/>
      <c r="G20" s="471"/>
      <c r="H20" s="471"/>
      <c r="I20" s="471"/>
      <c r="J20" s="471"/>
      <c r="K20" s="471"/>
      <c r="L20" s="479">
        <v>3656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6793671</v>
      </c>
      <c r="BO22" s="449"/>
      <c r="BP22" s="449"/>
      <c r="BQ22" s="449"/>
      <c r="BR22" s="449"/>
      <c r="BS22" s="449"/>
      <c r="BT22" s="449"/>
      <c r="BU22" s="450"/>
      <c r="BV22" s="448">
        <v>6615322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6108959</v>
      </c>
      <c r="BO23" s="420"/>
      <c r="BP23" s="420"/>
      <c r="BQ23" s="420"/>
      <c r="BR23" s="420"/>
      <c r="BS23" s="420"/>
      <c r="BT23" s="420"/>
      <c r="BU23" s="421"/>
      <c r="BV23" s="419">
        <v>5808608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c r="A24" s="181"/>
      <c r="B24" s="398"/>
      <c r="C24" s="399"/>
      <c r="D24" s="400"/>
      <c r="E24" s="375" t="s">
        <v>161</v>
      </c>
      <c r="F24" s="376"/>
      <c r="G24" s="376"/>
      <c r="H24" s="376"/>
      <c r="I24" s="376"/>
      <c r="J24" s="376"/>
      <c r="K24" s="377"/>
      <c r="L24" s="372">
        <v>1</v>
      </c>
      <c r="M24" s="373"/>
      <c r="N24" s="373"/>
      <c r="O24" s="373"/>
      <c r="P24" s="374"/>
      <c r="Q24" s="372">
        <v>7370</v>
      </c>
      <c r="R24" s="373"/>
      <c r="S24" s="373"/>
      <c r="T24" s="373"/>
      <c r="U24" s="373"/>
      <c r="V24" s="374"/>
      <c r="W24" s="462"/>
      <c r="X24" s="399"/>
      <c r="Y24" s="400"/>
      <c r="Z24" s="375" t="s">
        <v>162</v>
      </c>
      <c r="AA24" s="376"/>
      <c r="AB24" s="376"/>
      <c r="AC24" s="376"/>
      <c r="AD24" s="376"/>
      <c r="AE24" s="376"/>
      <c r="AF24" s="376"/>
      <c r="AG24" s="377"/>
      <c r="AH24" s="372">
        <v>111</v>
      </c>
      <c r="AI24" s="373"/>
      <c r="AJ24" s="373"/>
      <c r="AK24" s="373"/>
      <c r="AL24" s="374"/>
      <c r="AM24" s="372">
        <v>315018</v>
      </c>
      <c r="AN24" s="373"/>
      <c r="AO24" s="373"/>
      <c r="AP24" s="373"/>
      <c r="AQ24" s="373"/>
      <c r="AR24" s="374"/>
      <c r="AS24" s="372">
        <v>2838</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5531787</v>
      </c>
      <c r="BO24" s="420"/>
      <c r="BP24" s="420"/>
      <c r="BQ24" s="420"/>
      <c r="BR24" s="420"/>
      <c r="BS24" s="420"/>
      <c r="BT24" s="420"/>
      <c r="BU24" s="421"/>
      <c r="BV24" s="419">
        <v>5203245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c r="A25" s="181"/>
      <c r="B25" s="398"/>
      <c r="C25" s="399"/>
      <c r="D25" s="400"/>
      <c r="E25" s="375" t="s">
        <v>164</v>
      </c>
      <c r="F25" s="376"/>
      <c r="G25" s="376"/>
      <c r="H25" s="376"/>
      <c r="I25" s="376"/>
      <c r="J25" s="376"/>
      <c r="K25" s="377"/>
      <c r="L25" s="372">
        <v>1</v>
      </c>
      <c r="M25" s="373"/>
      <c r="N25" s="373"/>
      <c r="O25" s="373"/>
      <c r="P25" s="374"/>
      <c r="Q25" s="372">
        <v>5900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7052</v>
      </c>
      <c r="BO25" s="449"/>
      <c r="BP25" s="449"/>
      <c r="BQ25" s="449"/>
      <c r="BR25" s="449"/>
      <c r="BS25" s="449"/>
      <c r="BT25" s="449"/>
      <c r="BU25" s="450"/>
      <c r="BV25" s="448">
        <v>6134</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c r="A26" s="181"/>
      <c r="B26" s="398"/>
      <c r="C26" s="399"/>
      <c r="D26" s="400"/>
      <c r="E26" s="375" t="s">
        <v>167</v>
      </c>
      <c r="F26" s="376"/>
      <c r="G26" s="376"/>
      <c r="H26" s="376"/>
      <c r="I26" s="376"/>
      <c r="J26" s="376"/>
      <c r="K26" s="377"/>
      <c r="L26" s="372">
        <v>1</v>
      </c>
      <c r="M26" s="373"/>
      <c r="N26" s="373"/>
      <c r="O26" s="373"/>
      <c r="P26" s="374"/>
      <c r="Q26" s="372">
        <v>5460</v>
      </c>
      <c r="R26" s="373"/>
      <c r="S26" s="373"/>
      <c r="T26" s="373"/>
      <c r="U26" s="373"/>
      <c r="V26" s="374"/>
      <c r="W26" s="462"/>
      <c r="X26" s="399"/>
      <c r="Y26" s="400"/>
      <c r="Z26" s="375" t="s">
        <v>168</v>
      </c>
      <c r="AA26" s="430"/>
      <c r="AB26" s="430"/>
      <c r="AC26" s="430"/>
      <c r="AD26" s="430"/>
      <c r="AE26" s="430"/>
      <c r="AF26" s="430"/>
      <c r="AG26" s="431"/>
      <c r="AH26" s="372">
        <v>1</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c r="A27" s="181"/>
      <c r="B27" s="398"/>
      <c r="C27" s="399"/>
      <c r="D27" s="400"/>
      <c r="E27" s="375" t="s">
        <v>171</v>
      </c>
      <c r="F27" s="376"/>
      <c r="G27" s="376"/>
      <c r="H27" s="376"/>
      <c r="I27" s="376"/>
      <c r="J27" s="376"/>
      <c r="K27" s="377"/>
      <c r="L27" s="372">
        <v>1</v>
      </c>
      <c r="M27" s="373"/>
      <c r="N27" s="373"/>
      <c r="O27" s="373"/>
      <c r="P27" s="374"/>
      <c r="Q27" s="372">
        <v>2980</v>
      </c>
      <c r="R27" s="373"/>
      <c r="S27" s="373"/>
      <c r="T27" s="373"/>
      <c r="U27" s="373"/>
      <c r="V27" s="374"/>
      <c r="W27" s="462"/>
      <c r="X27" s="399"/>
      <c r="Y27" s="400"/>
      <c r="Z27" s="375" t="s">
        <v>172</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c r="A28" s="181"/>
      <c r="B28" s="398"/>
      <c r="C28" s="399"/>
      <c r="D28" s="400"/>
      <c r="E28" s="375" t="s">
        <v>174</v>
      </c>
      <c r="F28" s="376"/>
      <c r="G28" s="376"/>
      <c r="H28" s="376"/>
      <c r="I28" s="376"/>
      <c r="J28" s="376"/>
      <c r="K28" s="377"/>
      <c r="L28" s="372">
        <v>1</v>
      </c>
      <c r="M28" s="373"/>
      <c r="N28" s="373"/>
      <c r="O28" s="373"/>
      <c r="P28" s="374"/>
      <c r="Q28" s="372">
        <v>2600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1026534</v>
      </c>
      <c r="BO28" s="449"/>
      <c r="BP28" s="449"/>
      <c r="BQ28" s="449"/>
      <c r="BR28" s="449"/>
      <c r="BS28" s="449"/>
      <c r="BT28" s="449"/>
      <c r="BU28" s="450"/>
      <c r="BV28" s="448">
        <v>1413996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c r="A29" s="181"/>
      <c r="B29" s="398"/>
      <c r="C29" s="399"/>
      <c r="D29" s="400"/>
      <c r="E29" s="375" t="s">
        <v>177</v>
      </c>
      <c r="F29" s="376"/>
      <c r="G29" s="376"/>
      <c r="H29" s="376"/>
      <c r="I29" s="376"/>
      <c r="J29" s="376"/>
      <c r="K29" s="377"/>
      <c r="L29" s="372">
        <v>10</v>
      </c>
      <c r="M29" s="373"/>
      <c r="N29" s="373"/>
      <c r="O29" s="373"/>
      <c r="P29" s="374"/>
      <c r="Q29" s="372">
        <v>2410</v>
      </c>
      <c r="R29" s="373"/>
      <c r="S29" s="373"/>
      <c r="T29" s="373"/>
      <c r="U29" s="373"/>
      <c r="V29" s="374"/>
      <c r="W29" s="463"/>
      <c r="X29" s="464"/>
      <c r="Y29" s="465"/>
      <c r="Z29" s="375" t="s">
        <v>178</v>
      </c>
      <c r="AA29" s="376"/>
      <c r="AB29" s="376"/>
      <c r="AC29" s="376"/>
      <c r="AD29" s="376"/>
      <c r="AE29" s="376"/>
      <c r="AF29" s="376"/>
      <c r="AG29" s="377"/>
      <c r="AH29" s="372">
        <v>111</v>
      </c>
      <c r="AI29" s="373"/>
      <c r="AJ29" s="373"/>
      <c r="AK29" s="373"/>
      <c r="AL29" s="374"/>
      <c r="AM29" s="372">
        <v>315018</v>
      </c>
      <c r="AN29" s="373"/>
      <c r="AO29" s="373"/>
      <c r="AP29" s="373"/>
      <c r="AQ29" s="373"/>
      <c r="AR29" s="374"/>
      <c r="AS29" s="372">
        <v>2838</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1358152</v>
      </c>
      <c r="BO29" s="420"/>
      <c r="BP29" s="420"/>
      <c r="BQ29" s="420"/>
      <c r="BR29" s="420"/>
      <c r="BS29" s="420"/>
      <c r="BT29" s="420"/>
      <c r="BU29" s="421"/>
      <c r="BV29" s="419">
        <v>1390372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98.6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2917241</v>
      </c>
      <c r="BO30" s="454"/>
      <c r="BP30" s="454"/>
      <c r="BQ30" s="454"/>
      <c r="BR30" s="454"/>
      <c r="BS30" s="454"/>
      <c r="BT30" s="454"/>
      <c r="BU30" s="455"/>
      <c r="BV30" s="453">
        <v>2911790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国民健康保険事業勘定特別会計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IF('各会計、関係団体の財政状況及び健全化判断比率'!B30="","",'各会計、関係団体の財政状況及び健全化判断比率'!B30)</f>
        <v>町立緑ヶ丘病院事業特別会計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福岡県市町村消防団員等公務災害補償組合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いとだ</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c r="A35" s="181"/>
      <c r="B35" s="205"/>
      <c r="C35" s="367">
        <f>IF(E35="","",C34+1)</f>
        <v>2</v>
      </c>
      <c r="D35" s="367"/>
      <c r="E35" s="368" t="str">
        <f>IF('各会計、関係団体の財政状況及び健全化判断比率'!B8="","",'各会計、関係団体の財政状況及び健全化判断比率'!B8)</f>
        <v>住宅新築資金等貸付事業特別会計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後期高齢者医療事業特別会計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福岡県市町村職員退職手当組合（一般会計）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c r="A36" s="181"/>
      <c r="B36" s="205"/>
      <c r="C36" s="367">
        <f>IF(E36="","",C35+1)</f>
        <v>3</v>
      </c>
      <c r="D36" s="367"/>
      <c r="E36" s="368" t="str">
        <f>IF('各会計、関係団体の財政状況及び健全化判断比率'!B9="","",'各会計、関係団体の財政状況及び健全化判断比率'!B9)</f>
        <v>学校給食センター事業特別会計</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福岡県市町村職員退職手当組合（基金特別会計）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福岡県自治会館管理組合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福岡県田川地区消防組合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田川郡東部環境衛生施設組合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田川地区斎場組合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福岡県自治振興組合（一般会計）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15</v>
      </c>
      <c r="BX42" s="367"/>
      <c r="BY42" s="368" t="str">
        <f>IF('各会計、関係団体の財政状況及び健全化判断比率'!B76="","",'各会計、関係団体の財政状況及び健全化判断比率'!B76)</f>
        <v>福岡県自治振興組合（公文書館事業特別会計）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16</v>
      </c>
      <c r="BX43" s="367"/>
      <c r="BY43" s="368" t="str">
        <f>IF('各会計、関係団体の財政状況及び健全化判断比率'!B77="","",'各会計、関係団体の財政状況及び健全化判断比率'!B77)</f>
        <v>福岡県介護保険広域連合（一般会計）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row r="55" spans="5:113"/>
    <row r="56" spans="5:113"/>
  </sheetData>
  <sheetProtection algorithmName="SHA-512" hashValue="pnW3cEFOc2DIuzaEw5nXJenB7kBC56TscD8Bkh+AjpARx2vTvXL8aX1ySW6y47x1rSEMlmgOtJYJWoBTyGLqbQ==" saltValue="SQLMHCa1z3T45F2oas1ea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c r="B5" s="679" t="s">
        <v>216</v>
      </c>
      <c r="C5" s="680"/>
      <c r="D5" s="680"/>
      <c r="E5" s="680"/>
      <c r="F5" s="680"/>
      <c r="G5" s="680"/>
      <c r="H5" s="680"/>
      <c r="I5" s="680"/>
      <c r="J5" s="680"/>
      <c r="K5" s="680"/>
      <c r="L5" s="680"/>
      <c r="M5" s="680"/>
      <c r="N5" s="680"/>
      <c r="O5" s="680"/>
      <c r="P5" s="680"/>
      <c r="Q5" s="681"/>
      <c r="R5" s="676">
        <v>555086</v>
      </c>
      <c r="S5" s="677"/>
      <c r="T5" s="677"/>
      <c r="U5" s="677"/>
      <c r="V5" s="677"/>
      <c r="W5" s="677"/>
      <c r="X5" s="677"/>
      <c r="Y5" s="702"/>
      <c r="Z5" s="715">
        <v>7.9</v>
      </c>
      <c r="AA5" s="715"/>
      <c r="AB5" s="715"/>
      <c r="AC5" s="715"/>
      <c r="AD5" s="716">
        <v>555086</v>
      </c>
      <c r="AE5" s="716"/>
      <c r="AF5" s="716"/>
      <c r="AG5" s="716"/>
      <c r="AH5" s="716"/>
      <c r="AI5" s="716"/>
      <c r="AJ5" s="716"/>
      <c r="AK5" s="716"/>
      <c r="AL5" s="703">
        <v>18.899999999999999</v>
      </c>
      <c r="AM5" s="685"/>
      <c r="AN5" s="685"/>
      <c r="AO5" s="704"/>
      <c r="AP5" s="679" t="s">
        <v>217</v>
      </c>
      <c r="AQ5" s="680"/>
      <c r="AR5" s="680"/>
      <c r="AS5" s="680"/>
      <c r="AT5" s="680"/>
      <c r="AU5" s="680"/>
      <c r="AV5" s="680"/>
      <c r="AW5" s="680"/>
      <c r="AX5" s="680"/>
      <c r="AY5" s="680"/>
      <c r="AZ5" s="680"/>
      <c r="BA5" s="680"/>
      <c r="BB5" s="680"/>
      <c r="BC5" s="680"/>
      <c r="BD5" s="680"/>
      <c r="BE5" s="680"/>
      <c r="BF5" s="681"/>
      <c r="BG5" s="621">
        <v>555086</v>
      </c>
      <c r="BH5" s="622"/>
      <c r="BI5" s="622"/>
      <c r="BJ5" s="622"/>
      <c r="BK5" s="622"/>
      <c r="BL5" s="622"/>
      <c r="BM5" s="622"/>
      <c r="BN5" s="623"/>
      <c r="BO5" s="659">
        <v>100</v>
      </c>
      <c r="BP5" s="659"/>
      <c r="BQ5" s="659"/>
      <c r="BR5" s="659"/>
      <c r="BS5" s="660">
        <v>2043</v>
      </c>
      <c r="BT5" s="660"/>
      <c r="BU5" s="660"/>
      <c r="BV5" s="660"/>
      <c r="BW5" s="660"/>
      <c r="BX5" s="660"/>
      <c r="BY5" s="660"/>
      <c r="BZ5" s="660"/>
      <c r="CA5" s="660"/>
      <c r="CB5" s="700"/>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c r="B6" s="618" t="s">
        <v>221</v>
      </c>
      <c r="C6" s="619"/>
      <c r="D6" s="619"/>
      <c r="E6" s="619"/>
      <c r="F6" s="619"/>
      <c r="G6" s="619"/>
      <c r="H6" s="619"/>
      <c r="I6" s="619"/>
      <c r="J6" s="619"/>
      <c r="K6" s="619"/>
      <c r="L6" s="619"/>
      <c r="M6" s="619"/>
      <c r="N6" s="619"/>
      <c r="O6" s="619"/>
      <c r="P6" s="619"/>
      <c r="Q6" s="620"/>
      <c r="R6" s="621">
        <v>31021</v>
      </c>
      <c r="S6" s="622"/>
      <c r="T6" s="622"/>
      <c r="U6" s="622"/>
      <c r="V6" s="622"/>
      <c r="W6" s="622"/>
      <c r="X6" s="622"/>
      <c r="Y6" s="623"/>
      <c r="Z6" s="659">
        <v>0.4</v>
      </c>
      <c r="AA6" s="659"/>
      <c r="AB6" s="659"/>
      <c r="AC6" s="659"/>
      <c r="AD6" s="660">
        <v>31021</v>
      </c>
      <c r="AE6" s="660"/>
      <c r="AF6" s="660"/>
      <c r="AG6" s="660"/>
      <c r="AH6" s="660"/>
      <c r="AI6" s="660"/>
      <c r="AJ6" s="660"/>
      <c r="AK6" s="660"/>
      <c r="AL6" s="624">
        <v>1.1000000000000001</v>
      </c>
      <c r="AM6" s="625"/>
      <c r="AN6" s="625"/>
      <c r="AO6" s="661"/>
      <c r="AP6" s="618" t="s">
        <v>222</v>
      </c>
      <c r="AQ6" s="619"/>
      <c r="AR6" s="619"/>
      <c r="AS6" s="619"/>
      <c r="AT6" s="619"/>
      <c r="AU6" s="619"/>
      <c r="AV6" s="619"/>
      <c r="AW6" s="619"/>
      <c r="AX6" s="619"/>
      <c r="AY6" s="619"/>
      <c r="AZ6" s="619"/>
      <c r="BA6" s="619"/>
      <c r="BB6" s="619"/>
      <c r="BC6" s="619"/>
      <c r="BD6" s="619"/>
      <c r="BE6" s="619"/>
      <c r="BF6" s="620"/>
      <c r="BG6" s="621">
        <v>555086</v>
      </c>
      <c r="BH6" s="622"/>
      <c r="BI6" s="622"/>
      <c r="BJ6" s="622"/>
      <c r="BK6" s="622"/>
      <c r="BL6" s="622"/>
      <c r="BM6" s="622"/>
      <c r="BN6" s="623"/>
      <c r="BO6" s="659">
        <v>100</v>
      </c>
      <c r="BP6" s="659"/>
      <c r="BQ6" s="659"/>
      <c r="BR6" s="659"/>
      <c r="BS6" s="660">
        <v>2043</v>
      </c>
      <c r="BT6" s="660"/>
      <c r="BU6" s="660"/>
      <c r="BV6" s="660"/>
      <c r="BW6" s="660"/>
      <c r="BX6" s="660"/>
      <c r="BY6" s="660"/>
      <c r="BZ6" s="660"/>
      <c r="CA6" s="660"/>
      <c r="CB6" s="700"/>
      <c r="CD6" s="679" t="s">
        <v>223</v>
      </c>
      <c r="CE6" s="680"/>
      <c r="CF6" s="680"/>
      <c r="CG6" s="680"/>
      <c r="CH6" s="680"/>
      <c r="CI6" s="680"/>
      <c r="CJ6" s="680"/>
      <c r="CK6" s="680"/>
      <c r="CL6" s="680"/>
      <c r="CM6" s="680"/>
      <c r="CN6" s="680"/>
      <c r="CO6" s="680"/>
      <c r="CP6" s="680"/>
      <c r="CQ6" s="681"/>
      <c r="CR6" s="621">
        <v>79223</v>
      </c>
      <c r="CS6" s="622"/>
      <c r="CT6" s="622"/>
      <c r="CU6" s="622"/>
      <c r="CV6" s="622"/>
      <c r="CW6" s="622"/>
      <c r="CX6" s="622"/>
      <c r="CY6" s="623"/>
      <c r="CZ6" s="703">
        <v>1.3</v>
      </c>
      <c r="DA6" s="685"/>
      <c r="DB6" s="685"/>
      <c r="DC6" s="705"/>
      <c r="DD6" s="627" t="s">
        <v>122</v>
      </c>
      <c r="DE6" s="622"/>
      <c r="DF6" s="622"/>
      <c r="DG6" s="622"/>
      <c r="DH6" s="622"/>
      <c r="DI6" s="622"/>
      <c r="DJ6" s="622"/>
      <c r="DK6" s="622"/>
      <c r="DL6" s="622"/>
      <c r="DM6" s="622"/>
      <c r="DN6" s="622"/>
      <c r="DO6" s="622"/>
      <c r="DP6" s="623"/>
      <c r="DQ6" s="627">
        <v>79137</v>
      </c>
      <c r="DR6" s="622"/>
      <c r="DS6" s="622"/>
      <c r="DT6" s="622"/>
      <c r="DU6" s="622"/>
      <c r="DV6" s="622"/>
      <c r="DW6" s="622"/>
      <c r="DX6" s="622"/>
      <c r="DY6" s="622"/>
      <c r="DZ6" s="622"/>
      <c r="EA6" s="622"/>
      <c r="EB6" s="622"/>
      <c r="EC6" s="658"/>
    </row>
    <row r="7" spans="2:143" ht="11.25" customHeight="1">
      <c r="B7" s="618" t="s">
        <v>224</v>
      </c>
      <c r="C7" s="619"/>
      <c r="D7" s="619"/>
      <c r="E7" s="619"/>
      <c r="F7" s="619"/>
      <c r="G7" s="619"/>
      <c r="H7" s="619"/>
      <c r="I7" s="619"/>
      <c r="J7" s="619"/>
      <c r="K7" s="619"/>
      <c r="L7" s="619"/>
      <c r="M7" s="619"/>
      <c r="N7" s="619"/>
      <c r="O7" s="619"/>
      <c r="P7" s="619"/>
      <c r="Q7" s="620"/>
      <c r="R7" s="621">
        <v>168</v>
      </c>
      <c r="S7" s="622"/>
      <c r="T7" s="622"/>
      <c r="U7" s="622"/>
      <c r="V7" s="622"/>
      <c r="W7" s="622"/>
      <c r="X7" s="622"/>
      <c r="Y7" s="623"/>
      <c r="Z7" s="659">
        <v>0</v>
      </c>
      <c r="AA7" s="659"/>
      <c r="AB7" s="659"/>
      <c r="AC7" s="659"/>
      <c r="AD7" s="660">
        <v>168</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274123</v>
      </c>
      <c r="BH7" s="622"/>
      <c r="BI7" s="622"/>
      <c r="BJ7" s="622"/>
      <c r="BK7" s="622"/>
      <c r="BL7" s="622"/>
      <c r="BM7" s="622"/>
      <c r="BN7" s="623"/>
      <c r="BO7" s="659">
        <v>49.4</v>
      </c>
      <c r="BP7" s="659"/>
      <c r="BQ7" s="659"/>
      <c r="BR7" s="659"/>
      <c r="BS7" s="660">
        <v>2043</v>
      </c>
      <c r="BT7" s="660"/>
      <c r="BU7" s="660"/>
      <c r="BV7" s="660"/>
      <c r="BW7" s="660"/>
      <c r="BX7" s="660"/>
      <c r="BY7" s="660"/>
      <c r="BZ7" s="660"/>
      <c r="CA7" s="660"/>
      <c r="CB7" s="700"/>
      <c r="CD7" s="618" t="s">
        <v>226</v>
      </c>
      <c r="CE7" s="619"/>
      <c r="CF7" s="619"/>
      <c r="CG7" s="619"/>
      <c r="CH7" s="619"/>
      <c r="CI7" s="619"/>
      <c r="CJ7" s="619"/>
      <c r="CK7" s="619"/>
      <c r="CL7" s="619"/>
      <c r="CM7" s="619"/>
      <c r="CN7" s="619"/>
      <c r="CO7" s="619"/>
      <c r="CP7" s="619"/>
      <c r="CQ7" s="620"/>
      <c r="CR7" s="621">
        <v>669876</v>
      </c>
      <c r="CS7" s="622"/>
      <c r="CT7" s="622"/>
      <c r="CU7" s="622"/>
      <c r="CV7" s="622"/>
      <c r="CW7" s="622"/>
      <c r="CX7" s="622"/>
      <c r="CY7" s="623"/>
      <c r="CZ7" s="659">
        <v>10.6</v>
      </c>
      <c r="DA7" s="659"/>
      <c r="DB7" s="659"/>
      <c r="DC7" s="659"/>
      <c r="DD7" s="627">
        <v>13007</v>
      </c>
      <c r="DE7" s="622"/>
      <c r="DF7" s="622"/>
      <c r="DG7" s="622"/>
      <c r="DH7" s="622"/>
      <c r="DI7" s="622"/>
      <c r="DJ7" s="622"/>
      <c r="DK7" s="622"/>
      <c r="DL7" s="622"/>
      <c r="DM7" s="622"/>
      <c r="DN7" s="622"/>
      <c r="DO7" s="622"/>
      <c r="DP7" s="623"/>
      <c r="DQ7" s="627">
        <v>452228</v>
      </c>
      <c r="DR7" s="622"/>
      <c r="DS7" s="622"/>
      <c r="DT7" s="622"/>
      <c r="DU7" s="622"/>
      <c r="DV7" s="622"/>
      <c r="DW7" s="622"/>
      <c r="DX7" s="622"/>
      <c r="DY7" s="622"/>
      <c r="DZ7" s="622"/>
      <c r="EA7" s="622"/>
      <c r="EB7" s="622"/>
      <c r="EC7" s="658"/>
    </row>
    <row r="8" spans="2:143" ht="11.25" customHeight="1">
      <c r="B8" s="618" t="s">
        <v>227</v>
      </c>
      <c r="C8" s="619"/>
      <c r="D8" s="619"/>
      <c r="E8" s="619"/>
      <c r="F8" s="619"/>
      <c r="G8" s="619"/>
      <c r="H8" s="619"/>
      <c r="I8" s="619"/>
      <c r="J8" s="619"/>
      <c r="K8" s="619"/>
      <c r="L8" s="619"/>
      <c r="M8" s="619"/>
      <c r="N8" s="619"/>
      <c r="O8" s="619"/>
      <c r="P8" s="619"/>
      <c r="Q8" s="620"/>
      <c r="R8" s="621">
        <v>3481</v>
      </c>
      <c r="S8" s="622"/>
      <c r="T8" s="622"/>
      <c r="U8" s="622"/>
      <c r="V8" s="622"/>
      <c r="W8" s="622"/>
      <c r="X8" s="622"/>
      <c r="Y8" s="623"/>
      <c r="Z8" s="659">
        <v>0</v>
      </c>
      <c r="AA8" s="659"/>
      <c r="AB8" s="659"/>
      <c r="AC8" s="659"/>
      <c r="AD8" s="660">
        <v>3481</v>
      </c>
      <c r="AE8" s="660"/>
      <c r="AF8" s="660"/>
      <c r="AG8" s="660"/>
      <c r="AH8" s="660"/>
      <c r="AI8" s="660"/>
      <c r="AJ8" s="660"/>
      <c r="AK8" s="660"/>
      <c r="AL8" s="624">
        <v>0.1</v>
      </c>
      <c r="AM8" s="625"/>
      <c r="AN8" s="625"/>
      <c r="AO8" s="661"/>
      <c r="AP8" s="618" t="s">
        <v>228</v>
      </c>
      <c r="AQ8" s="619"/>
      <c r="AR8" s="619"/>
      <c r="AS8" s="619"/>
      <c r="AT8" s="619"/>
      <c r="AU8" s="619"/>
      <c r="AV8" s="619"/>
      <c r="AW8" s="619"/>
      <c r="AX8" s="619"/>
      <c r="AY8" s="619"/>
      <c r="AZ8" s="619"/>
      <c r="BA8" s="619"/>
      <c r="BB8" s="619"/>
      <c r="BC8" s="619"/>
      <c r="BD8" s="619"/>
      <c r="BE8" s="619"/>
      <c r="BF8" s="620"/>
      <c r="BG8" s="621">
        <v>11752</v>
      </c>
      <c r="BH8" s="622"/>
      <c r="BI8" s="622"/>
      <c r="BJ8" s="622"/>
      <c r="BK8" s="622"/>
      <c r="BL8" s="622"/>
      <c r="BM8" s="622"/>
      <c r="BN8" s="623"/>
      <c r="BO8" s="659">
        <v>2.1</v>
      </c>
      <c r="BP8" s="659"/>
      <c r="BQ8" s="659"/>
      <c r="BR8" s="659"/>
      <c r="BS8" s="660" t="s">
        <v>122</v>
      </c>
      <c r="BT8" s="660"/>
      <c r="BU8" s="660"/>
      <c r="BV8" s="660"/>
      <c r="BW8" s="660"/>
      <c r="BX8" s="660"/>
      <c r="BY8" s="660"/>
      <c r="BZ8" s="660"/>
      <c r="CA8" s="660"/>
      <c r="CB8" s="700"/>
      <c r="CD8" s="618" t="s">
        <v>229</v>
      </c>
      <c r="CE8" s="619"/>
      <c r="CF8" s="619"/>
      <c r="CG8" s="619"/>
      <c r="CH8" s="619"/>
      <c r="CI8" s="619"/>
      <c r="CJ8" s="619"/>
      <c r="CK8" s="619"/>
      <c r="CL8" s="619"/>
      <c r="CM8" s="619"/>
      <c r="CN8" s="619"/>
      <c r="CO8" s="619"/>
      <c r="CP8" s="619"/>
      <c r="CQ8" s="620"/>
      <c r="CR8" s="621">
        <v>2352719</v>
      </c>
      <c r="CS8" s="622"/>
      <c r="CT8" s="622"/>
      <c r="CU8" s="622"/>
      <c r="CV8" s="622"/>
      <c r="CW8" s="622"/>
      <c r="CX8" s="622"/>
      <c r="CY8" s="623"/>
      <c r="CZ8" s="659">
        <v>37.200000000000003</v>
      </c>
      <c r="DA8" s="659"/>
      <c r="DB8" s="659"/>
      <c r="DC8" s="659"/>
      <c r="DD8" s="627">
        <v>8770</v>
      </c>
      <c r="DE8" s="622"/>
      <c r="DF8" s="622"/>
      <c r="DG8" s="622"/>
      <c r="DH8" s="622"/>
      <c r="DI8" s="622"/>
      <c r="DJ8" s="622"/>
      <c r="DK8" s="622"/>
      <c r="DL8" s="622"/>
      <c r="DM8" s="622"/>
      <c r="DN8" s="622"/>
      <c r="DO8" s="622"/>
      <c r="DP8" s="623"/>
      <c r="DQ8" s="627">
        <v>1381761</v>
      </c>
      <c r="DR8" s="622"/>
      <c r="DS8" s="622"/>
      <c r="DT8" s="622"/>
      <c r="DU8" s="622"/>
      <c r="DV8" s="622"/>
      <c r="DW8" s="622"/>
      <c r="DX8" s="622"/>
      <c r="DY8" s="622"/>
      <c r="DZ8" s="622"/>
      <c r="EA8" s="622"/>
      <c r="EB8" s="622"/>
      <c r="EC8" s="658"/>
    </row>
    <row r="9" spans="2:143" ht="11.25" customHeight="1">
      <c r="B9" s="618" t="s">
        <v>230</v>
      </c>
      <c r="C9" s="619"/>
      <c r="D9" s="619"/>
      <c r="E9" s="619"/>
      <c r="F9" s="619"/>
      <c r="G9" s="619"/>
      <c r="H9" s="619"/>
      <c r="I9" s="619"/>
      <c r="J9" s="619"/>
      <c r="K9" s="619"/>
      <c r="L9" s="619"/>
      <c r="M9" s="619"/>
      <c r="N9" s="619"/>
      <c r="O9" s="619"/>
      <c r="P9" s="619"/>
      <c r="Q9" s="620"/>
      <c r="R9" s="621">
        <v>4313</v>
      </c>
      <c r="S9" s="622"/>
      <c r="T9" s="622"/>
      <c r="U9" s="622"/>
      <c r="V9" s="622"/>
      <c r="W9" s="622"/>
      <c r="X9" s="622"/>
      <c r="Y9" s="623"/>
      <c r="Z9" s="659">
        <v>0.1</v>
      </c>
      <c r="AA9" s="659"/>
      <c r="AB9" s="659"/>
      <c r="AC9" s="659"/>
      <c r="AD9" s="660">
        <v>4313</v>
      </c>
      <c r="AE9" s="660"/>
      <c r="AF9" s="660"/>
      <c r="AG9" s="660"/>
      <c r="AH9" s="660"/>
      <c r="AI9" s="660"/>
      <c r="AJ9" s="660"/>
      <c r="AK9" s="660"/>
      <c r="AL9" s="624">
        <v>0.1</v>
      </c>
      <c r="AM9" s="625"/>
      <c r="AN9" s="625"/>
      <c r="AO9" s="661"/>
      <c r="AP9" s="618" t="s">
        <v>231</v>
      </c>
      <c r="AQ9" s="619"/>
      <c r="AR9" s="619"/>
      <c r="AS9" s="619"/>
      <c r="AT9" s="619"/>
      <c r="AU9" s="619"/>
      <c r="AV9" s="619"/>
      <c r="AW9" s="619"/>
      <c r="AX9" s="619"/>
      <c r="AY9" s="619"/>
      <c r="AZ9" s="619"/>
      <c r="BA9" s="619"/>
      <c r="BB9" s="619"/>
      <c r="BC9" s="619"/>
      <c r="BD9" s="619"/>
      <c r="BE9" s="619"/>
      <c r="BF9" s="620"/>
      <c r="BG9" s="621">
        <v>246861</v>
      </c>
      <c r="BH9" s="622"/>
      <c r="BI9" s="622"/>
      <c r="BJ9" s="622"/>
      <c r="BK9" s="622"/>
      <c r="BL9" s="622"/>
      <c r="BM9" s="622"/>
      <c r="BN9" s="623"/>
      <c r="BO9" s="659">
        <v>44.5</v>
      </c>
      <c r="BP9" s="659"/>
      <c r="BQ9" s="659"/>
      <c r="BR9" s="659"/>
      <c r="BS9" s="660" t="s">
        <v>122</v>
      </c>
      <c r="BT9" s="660"/>
      <c r="BU9" s="660"/>
      <c r="BV9" s="660"/>
      <c r="BW9" s="660"/>
      <c r="BX9" s="660"/>
      <c r="BY9" s="660"/>
      <c r="BZ9" s="660"/>
      <c r="CA9" s="660"/>
      <c r="CB9" s="700"/>
      <c r="CD9" s="618" t="s">
        <v>232</v>
      </c>
      <c r="CE9" s="619"/>
      <c r="CF9" s="619"/>
      <c r="CG9" s="619"/>
      <c r="CH9" s="619"/>
      <c r="CI9" s="619"/>
      <c r="CJ9" s="619"/>
      <c r="CK9" s="619"/>
      <c r="CL9" s="619"/>
      <c r="CM9" s="619"/>
      <c r="CN9" s="619"/>
      <c r="CO9" s="619"/>
      <c r="CP9" s="619"/>
      <c r="CQ9" s="620"/>
      <c r="CR9" s="621">
        <v>1123861</v>
      </c>
      <c r="CS9" s="622"/>
      <c r="CT9" s="622"/>
      <c r="CU9" s="622"/>
      <c r="CV9" s="622"/>
      <c r="CW9" s="622"/>
      <c r="CX9" s="622"/>
      <c r="CY9" s="623"/>
      <c r="CZ9" s="659">
        <v>17.8</v>
      </c>
      <c r="DA9" s="659"/>
      <c r="DB9" s="659"/>
      <c r="DC9" s="659"/>
      <c r="DD9" s="627">
        <v>112603</v>
      </c>
      <c r="DE9" s="622"/>
      <c r="DF9" s="622"/>
      <c r="DG9" s="622"/>
      <c r="DH9" s="622"/>
      <c r="DI9" s="622"/>
      <c r="DJ9" s="622"/>
      <c r="DK9" s="622"/>
      <c r="DL9" s="622"/>
      <c r="DM9" s="622"/>
      <c r="DN9" s="622"/>
      <c r="DO9" s="622"/>
      <c r="DP9" s="623"/>
      <c r="DQ9" s="627">
        <v>922736</v>
      </c>
      <c r="DR9" s="622"/>
      <c r="DS9" s="622"/>
      <c r="DT9" s="622"/>
      <c r="DU9" s="622"/>
      <c r="DV9" s="622"/>
      <c r="DW9" s="622"/>
      <c r="DX9" s="622"/>
      <c r="DY9" s="622"/>
      <c r="DZ9" s="622"/>
      <c r="EA9" s="622"/>
      <c r="EB9" s="622"/>
      <c r="EC9" s="658"/>
    </row>
    <row r="10" spans="2:143" ht="11.25" customHeight="1">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8180</v>
      </c>
      <c r="BH10" s="622"/>
      <c r="BI10" s="622"/>
      <c r="BJ10" s="622"/>
      <c r="BK10" s="622"/>
      <c r="BL10" s="622"/>
      <c r="BM10" s="622"/>
      <c r="BN10" s="623"/>
      <c r="BO10" s="659">
        <v>1.5</v>
      </c>
      <c r="BP10" s="659"/>
      <c r="BQ10" s="659"/>
      <c r="BR10" s="659"/>
      <c r="BS10" s="660" t="s">
        <v>122</v>
      </c>
      <c r="BT10" s="660"/>
      <c r="BU10" s="660"/>
      <c r="BV10" s="660"/>
      <c r="BW10" s="660"/>
      <c r="BX10" s="660"/>
      <c r="BY10" s="660"/>
      <c r="BZ10" s="660"/>
      <c r="CA10" s="660"/>
      <c r="CB10" s="700"/>
      <c r="CD10" s="618" t="s">
        <v>235</v>
      </c>
      <c r="CE10" s="619"/>
      <c r="CF10" s="619"/>
      <c r="CG10" s="619"/>
      <c r="CH10" s="619"/>
      <c r="CI10" s="619"/>
      <c r="CJ10" s="619"/>
      <c r="CK10" s="619"/>
      <c r="CL10" s="619"/>
      <c r="CM10" s="619"/>
      <c r="CN10" s="619"/>
      <c r="CO10" s="619"/>
      <c r="CP10" s="619"/>
      <c r="CQ10" s="620"/>
      <c r="CR10" s="621">
        <v>1573</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1573</v>
      </c>
      <c r="DR10" s="622"/>
      <c r="DS10" s="622"/>
      <c r="DT10" s="622"/>
      <c r="DU10" s="622"/>
      <c r="DV10" s="622"/>
      <c r="DW10" s="622"/>
      <c r="DX10" s="622"/>
      <c r="DY10" s="622"/>
      <c r="DZ10" s="622"/>
      <c r="EA10" s="622"/>
      <c r="EB10" s="622"/>
      <c r="EC10" s="658"/>
    </row>
    <row r="11" spans="2:143" ht="11.25" customHeight="1">
      <c r="B11" s="618" t="s">
        <v>236</v>
      </c>
      <c r="C11" s="619"/>
      <c r="D11" s="619"/>
      <c r="E11" s="619"/>
      <c r="F11" s="619"/>
      <c r="G11" s="619"/>
      <c r="H11" s="619"/>
      <c r="I11" s="619"/>
      <c r="J11" s="619"/>
      <c r="K11" s="619"/>
      <c r="L11" s="619"/>
      <c r="M11" s="619"/>
      <c r="N11" s="619"/>
      <c r="O11" s="619"/>
      <c r="P11" s="619"/>
      <c r="Q11" s="620"/>
      <c r="R11" s="621">
        <v>176573</v>
      </c>
      <c r="S11" s="622"/>
      <c r="T11" s="622"/>
      <c r="U11" s="622"/>
      <c r="V11" s="622"/>
      <c r="W11" s="622"/>
      <c r="X11" s="622"/>
      <c r="Y11" s="623"/>
      <c r="Z11" s="624">
        <v>2.5</v>
      </c>
      <c r="AA11" s="625"/>
      <c r="AB11" s="625"/>
      <c r="AC11" s="626"/>
      <c r="AD11" s="627">
        <v>176573</v>
      </c>
      <c r="AE11" s="622"/>
      <c r="AF11" s="622"/>
      <c r="AG11" s="622"/>
      <c r="AH11" s="622"/>
      <c r="AI11" s="622"/>
      <c r="AJ11" s="622"/>
      <c r="AK11" s="623"/>
      <c r="AL11" s="624">
        <v>6</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7330</v>
      </c>
      <c r="BH11" s="622"/>
      <c r="BI11" s="622"/>
      <c r="BJ11" s="622"/>
      <c r="BK11" s="622"/>
      <c r="BL11" s="622"/>
      <c r="BM11" s="622"/>
      <c r="BN11" s="623"/>
      <c r="BO11" s="659">
        <v>1.3</v>
      </c>
      <c r="BP11" s="659"/>
      <c r="BQ11" s="659"/>
      <c r="BR11" s="659"/>
      <c r="BS11" s="660">
        <v>2043</v>
      </c>
      <c r="BT11" s="660"/>
      <c r="BU11" s="660"/>
      <c r="BV11" s="660"/>
      <c r="BW11" s="660"/>
      <c r="BX11" s="660"/>
      <c r="BY11" s="660"/>
      <c r="BZ11" s="660"/>
      <c r="CA11" s="660"/>
      <c r="CB11" s="700"/>
      <c r="CD11" s="618" t="s">
        <v>238</v>
      </c>
      <c r="CE11" s="619"/>
      <c r="CF11" s="619"/>
      <c r="CG11" s="619"/>
      <c r="CH11" s="619"/>
      <c r="CI11" s="619"/>
      <c r="CJ11" s="619"/>
      <c r="CK11" s="619"/>
      <c r="CL11" s="619"/>
      <c r="CM11" s="619"/>
      <c r="CN11" s="619"/>
      <c r="CO11" s="619"/>
      <c r="CP11" s="619"/>
      <c r="CQ11" s="620"/>
      <c r="CR11" s="621">
        <v>138524</v>
      </c>
      <c r="CS11" s="622"/>
      <c r="CT11" s="622"/>
      <c r="CU11" s="622"/>
      <c r="CV11" s="622"/>
      <c r="CW11" s="622"/>
      <c r="CX11" s="622"/>
      <c r="CY11" s="623"/>
      <c r="CZ11" s="659">
        <v>2.2000000000000002</v>
      </c>
      <c r="DA11" s="659"/>
      <c r="DB11" s="659"/>
      <c r="DC11" s="659"/>
      <c r="DD11" s="627">
        <v>24025</v>
      </c>
      <c r="DE11" s="622"/>
      <c r="DF11" s="622"/>
      <c r="DG11" s="622"/>
      <c r="DH11" s="622"/>
      <c r="DI11" s="622"/>
      <c r="DJ11" s="622"/>
      <c r="DK11" s="622"/>
      <c r="DL11" s="622"/>
      <c r="DM11" s="622"/>
      <c r="DN11" s="622"/>
      <c r="DO11" s="622"/>
      <c r="DP11" s="623"/>
      <c r="DQ11" s="627">
        <v>112997</v>
      </c>
      <c r="DR11" s="622"/>
      <c r="DS11" s="622"/>
      <c r="DT11" s="622"/>
      <c r="DU11" s="622"/>
      <c r="DV11" s="622"/>
      <c r="DW11" s="622"/>
      <c r="DX11" s="622"/>
      <c r="DY11" s="622"/>
      <c r="DZ11" s="622"/>
      <c r="EA11" s="622"/>
      <c r="EB11" s="622"/>
      <c r="EC11" s="658"/>
    </row>
    <row r="12" spans="2:143" ht="11.25" customHeight="1">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218313</v>
      </c>
      <c r="BH12" s="622"/>
      <c r="BI12" s="622"/>
      <c r="BJ12" s="622"/>
      <c r="BK12" s="622"/>
      <c r="BL12" s="622"/>
      <c r="BM12" s="622"/>
      <c r="BN12" s="623"/>
      <c r="BO12" s="659">
        <v>39.299999999999997</v>
      </c>
      <c r="BP12" s="659"/>
      <c r="BQ12" s="659"/>
      <c r="BR12" s="659"/>
      <c r="BS12" s="660" t="s">
        <v>122</v>
      </c>
      <c r="BT12" s="660"/>
      <c r="BU12" s="660"/>
      <c r="BV12" s="660"/>
      <c r="BW12" s="660"/>
      <c r="BX12" s="660"/>
      <c r="BY12" s="660"/>
      <c r="BZ12" s="660"/>
      <c r="CA12" s="660"/>
      <c r="CB12" s="700"/>
      <c r="CD12" s="618" t="s">
        <v>241</v>
      </c>
      <c r="CE12" s="619"/>
      <c r="CF12" s="619"/>
      <c r="CG12" s="619"/>
      <c r="CH12" s="619"/>
      <c r="CI12" s="619"/>
      <c r="CJ12" s="619"/>
      <c r="CK12" s="619"/>
      <c r="CL12" s="619"/>
      <c r="CM12" s="619"/>
      <c r="CN12" s="619"/>
      <c r="CO12" s="619"/>
      <c r="CP12" s="619"/>
      <c r="CQ12" s="620"/>
      <c r="CR12" s="621">
        <v>86675</v>
      </c>
      <c r="CS12" s="622"/>
      <c r="CT12" s="622"/>
      <c r="CU12" s="622"/>
      <c r="CV12" s="622"/>
      <c r="CW12" s="622"/>
      <c r="CX12" s="622"/>
      <c r="CY12" s="623"/>
      <c r="CZ12" s="659">
        <v>1.4</v>
      </c>
      <c r="DA12" s="659"/>
      <c r="DB12" s="659"/>
      <c r="DC12" s="659"/>
      <c r="DD12" s="627">
        <v>11434</v>
      </c>
      <c r="DE12" s="622"/>
      <c r="DF12" s="622"/>
      <c r="DG12" s="622"/>
      <c r="DH12" s="622"/>
      <c r="DI12" s="622"/>
      <c r="DJ12" s="622"/>
      <c r="DK12" s="622"/>
      <c r="DL12" s="622"/>
      <c r="DM12" s="622"/>
      <c r="DN12" s="622"/>
      <c r="DO12" s="622"/>
      <c r="DP12" s="623"/>
      <c r="DQ12" s="627">
        <v>74476</v>
      </c>
      <c r="DR12" s="622"/>
      <c r="DS12" s="622"/>
      <c r="DT12" s="622"/>
      <c r="DU12" s="622"/>
      <c r="DV12" s="622"/>
      <c r="DW12" s="622"/>
      <c r="DX12" s="622"/>
      <c r="DY12" s="622"/>
      <c r="DZ12" s="622"/>
      <c r="EA12" s="622"/>
      <c r="EB12" s="622"/>
      <c r="EC12" s="658"/>
    </row>
    <row r="13" spans="2:143" ht="11.25" customHeight="1">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207788</v>
      </c>
      <c r="BH13" s="622"/>
      <c r="BI13" s="622"/>
      <c r="BJ13" s="622"/>
      <c r="BK13" s="622"/>
      <c r="BL13" s="622"/>
      <c r="BM13" s="622"/>
      <c r="BN13" s="623"/>
      <c r="BO13" s="659">
        <v>37.4</v>
      </c>
      <c r="BP13" s="659"/>
      <c r="BQ13" s="659"/>
      <c r="BR13" s="659"/>
      <c r="BS13" s="660" t="s">
        <v>122</v>
      </c>
      <c r="BT13" s="660"/>
      <c r="BU13" s="660"/>
      <c r="BV13" s="660"/>
      <c r="BW13" s="660"/>
      <c r="BX13" s="660"/>
      <c r="BY13" s="660"/>
      <c r="BZ13" s="660"/>
      <c r="CA13" s="660"/>
      <c r="CB13" s="700"/>
      <c r="CD13" s="618" t="s">
        <v>244</v>
      </c>
      <c r="CE13" s="619"/>
      <c r="CF13" s="619"/>
      <c r="CG13" s="619"/>
      <c r="CH13" s="619"/>
      <c r="CI13" s="619"/>
      <c r="CJ13" s="619"/>
      <c r="CK13" s="619"/>
      <c r="CL13" s="619"/>
      <c r="CM13" s="619"/>
      <c r="CN13" s="619"/>
      <c r="CO13" s="619"/>
      <c r="CP13" s="619"/>
      <c r="CQ13" s="620"/>
      <c r="CR13" s="621">
        <v>563554</v>
      </c>
      <c r="CS13" s="622"/>
      <c r="CT13" s="622"/>
      <c r="CU13" s="622"/>
      <c r="CV13" s="622"/>
      <c r="CW13" s="622"/>
      <c r="CX13" s="622"/>
      <c r="CY13" s="623"/>
      <c r="CZ13" s="659">
        <v>8.9</v>
      </c>
      <c r="DA13" s="659"/>
      <c r="DB13" s="659"/>
      <c r="DC13" s="659"/>
      <c r="DD13" s="627">
        <v>378486</v>
      </c>
      <c r="DE13" s="622"/>
      <c r="DF13" s="622"/>
      <c r="DG13" s="622"/>
      <c r="DH13" s="622"/>
      <c r="DI13" s="622"/>
      <c r="DJ13" s="622"/>
      <c r="DK13" s="622"/>
      <c r="DL13" s="622"/>
      <c r="DM13" s="622"/>
      <c r="DN13" s="622"/>
      <c r="DO13" s="622"/>
      <c r="DP13" s="623"/>
      <c r="DQ13" s="627">
        <v>131738</v>
      </c>
      <c r="DR13" s="622"/>
      <c r="DS13" s="622"/>
      <c r="DT13" s="622"/>
      <c r="DU13" s="622"/>
      <c r="DV13" s="622"/>
      <c r="DW13" s="622"/>
      <c r="DX13" s="622"/>
      <c r="DY13" s="622"/>
      <c r="DZ13" s="622"/>
      <c r="EA13" s="622"/>
      <c r="EB13" s="622"/>
      <c r="EC13" s="658"/>
    </row>
    <row r="14" spans="2:143" ht="11.25" customHeight="1">
      <c r="B14" s="618" t="s">
        <v>245</v>
      </c>
      <c r="C14" s="619"/>
      <c r="D14" s="619"/>
      <c r="E14" s="619"/>
      <c r="F14" s="619"/>
      <c r="G14" s="619"/>
      <c r="H14" s="619"/>
      <c r="I14" s="619"/>
      <c r="J14" s="619"/>
      <c r="K14" s="619"/>
      <c r="L14" s="619"/>
      <c r="M14" s="619"/>
      <c r="N14" s="619"/>
      <c r="O14" s="619"/>
      <c r="P14" s="619"/>
      <c r="Q14" s="620"/>
      <c r="R14" s="621">
        <v>309</v>
      </c>
      <c r="S14" s="622"/>
      <c r="T14" s="622"/>
      <c r="U14" s="622"/>
      <c r="V14" s="622"/>
      <c r="W14" s="622"/>
      <c r="X14" s="622"/>
      <c r="Y14" s="623"/>
      <c r="Z14" s="659">
        <v>0</v>
      </c>
      <c r="AA14" s="659"/>
      <c r="AB14" s="659"/>
      <c r="AC14" s="659"/>
      <c r="AD14" s="660">
        <v>309</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32456</v>
      </c>
      <c r="BH14" s="622"/>
      <c r="BI14" s="622"/>
      <c r="BJ14" s="622"/>
      <c r="BK14" s="622"/>
      <c r="BL14" s="622"/>
      <c r="BM14" s="622"/>
      <c r="BN14" s="623"/>
      <c r="BO14" s="659">
        <v>5.8</v>
      </c>
      <c r="BP14" s="659"/>
      <c r="BQ14" s="659"/>
      <c r="BR14" s="659"/>
      <c r="BS14" s="660" t="s">
        <v>122</v>
      </c>
      <c r="BT14" s="660"/>
      <c r="BU14" s="660"/>
      <c r="BV14" s="660"/>
      <c r="BW14" s="660"/>
      <c r="BX14" s="660"/>
      <c r="BY14" s="660"/>
      <c r="BZ14" s="660"/>
      <c r="CA14" s="660"/>
      <c r="CB14" s="700"/>
      <c r="CD14" s="618" t="s">
        <v>247</v>
      </c>
      <c r="CE14" s="619"/>
      <c r="CF14" s="619"/>
      <c r="CG14" s="619"/>
      <c r="CH14" s="619"/>
      <c r="CI14" s="619"/>
      <c r="CJ14" s="619"/>
      <c r="CK14" s="619"/>
      <c r="CL14" s="619"/>
      <c r="CM14" s="619"/>
      <c r="CN14" s="619"/>
      <c r="CO14" s="619"/>
      <c r="CP14" s="619"/>
      <c r="CQ14" s="620"/>
      <c r="CR14" s="621">
        <v>162271</v>
      </c>
      <c r="CS14" s="622"/>
      <c r="CT14" s="622"/>
      <c r="CU14" s="622"/>
      <c r="CV14" s="622"/>
      <c r="CW14" s="622"/>
      <c r="CX14" s="622"/>
      <c r="CY14" s="623"/>
      <c r="CZ14" s="659">
        <v>2.6</v>
      </c>
      <c r="DA14" s="659"/>
      <c r="DB14" s="659"/>
      <c r="DC14" s="659"/>
      <c r="DD14" s="627">
        <v>11489</v>
      </c>
      <c r="DE14" s="622"/>
      <c r="DF14" s="622"/>
      <c r="DG14" s="622"/>
      <c r="DH14" s="622"/>
      <c r="DI14" s="622"/>
      <c r="DJ14" s="622"/>
      <c r="DK14" s="622"/>
      <c r="DL14" s="622"/>
      <c r="DM14" s="622"/>
      <c r="DN14" s="622"/>
      <c r="DO14" s="622"/>
      <c r="DP14" s="623"/>
      <c r="DQ14" s="627">
        <v>147774</v>
      </c>
      <c r="DR14" s="622"/>
      <c r="DS14" s="622"/>
      <c r="DT14" s="622"/>
      <c r="DU14" s="622"/>
      <c r="DV14" s="622"/>
      <c r="DW14" s="622"/>
      <c r="DX14" s="622"/>
      <c r="DY14" s="622"/>
      <c r="DZ14" s="622"/>
      <c r="EA14" s="622"/>
      <c r="EB14" s="622"/>
      <c r="EC14" s="658"/>
    </row>
    <row r="15" spans="2:143" ht="11.25" customHeight="1">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30194</v>
      </c>
      <c r="BH15" s="622"/>
      <c r="BI15" s="622"/>
      <c r="BJ15" s="622"/>
      <c r="BK15" s="622"/>
      <c r="BL15" s="622"/>
      <c r="BM15" s="622"/>
      <c r="BN15" s="623"/>
      <c r="BO15" s="659">
        <v>5.4</v>
      </c>
      <c r="BP15" s="659"/>
      <c r="BQ15" s="659"/>
      <c r="BR15" s="659"/>
      <c r="BS15" s="660" t="s">
        <v>122</v>
      </c>
      <c r="BT15" s="660"/>
      <c r="BU15" s="660"/>
      <c r="BV15" s="660"/>
      <c r="BW15" s="660"/>
      <c r="BX15" s="660"/>
      <c r="BY15" s="660"/>
      <c r="BZ15" s="660"/>
      <c r="CA15" s="660"/>
      <c r="CB15" s="700"/>
      <c r="CD15" s="618" t="s">
        <v>250</v>
      </c>
      <c r="CE15" s="619"/>
      <c r="CF15" s="619"/>
      <c r="CG15" s="619"/>
      <c r="CH15" s="619"/>
      <c r="CI15" s="619"/>
      <c r="CJ15" s="619"/>
      <c r="CK15" s="619"/>
      <c r="CL15" s="619"/>
      <c r="CM15" s="619"/>
      <c r="CN15" s="619"/>
      <c r="CO15" s="619"/>
      <c r="CP15" s="619"/>
      <c r="CQ15" s="620"/>
      <c r="CR15" s="621">
        <v>585545</v>
      </c>
      <c r="CS15" s="622"/>
      <c r="CT15" s="622"/>
      <c r="CU15" s="622"/>
      <c r="CV15" s="622"/>
      <c r="CW15" s="622"/>
      <c r="CX15" s="622"/>
      <c r="CY15" s="623"/>
      <c r="CZ15" s="659">
        <v>9.3000000000000007</v>
      </c>
      <c r="DA15" s="659"/>
      <c r="DB15" s="659"/>
      <c r="DC15" s="659"/>
      <c r="DD15" s="627">
        <v>200118</v>
      </c>
      <c r="DE15" s="622"/>
      <c r="DF15" s="622"/>
      <c r="DG15" s="622"/>
      <c r="DH15" s="622"/>
      <c r="DI15" s="622"/>
      <c r="DJ15" s="622"/>
      <c r="DK15" s="622"/>
      <c r="DL15" s="622"/>
      <c r="DM15" s="622"/>
      <c r="DN15" s="622"/>
      <c r="DO15" s="622"/>
      <c r="DP15" s="623"/>
      <c r="DQ15" s="627">
        <v>303633</v>
      </c>
      <c r="DR15" s="622"/>
      <c r="DS15" s="622"/>
      <c r="DT15" s="622"/>
      <c r="DU15" s="622"/>
      <c r="DV15" s="622"/>
      <c r="DW15" s="622"/>
      <c r="DX15" s="622"/>
      <c r="DY15" s="622"/>
      <c r="DZ15" s="622"/>
      <c r="EA15" s="622"/>
      <c r="EB15" s="622"/>
      <c r="EC15" s="658"/>
    </row>
    <row r="16" spans="2:143" ht="11.25" customHeight="1">
      <c r="B16" s="618" t="s">
        <v>251</v>
      </c>
      <c r="C16" s="619"/>
      <c r="D16" s="619"/>
      <c r="E16" s="619"/>
      <c r="F16" s="619"/>
      <c r="G16" s="619"/>
      <c r="H16" s="619"/>
      <c r="I16" s="619"/>
      <c r="J16" s="619"/>
      <c r="K16" s="619"/>
      <c r="L16" s="619"/>
      <c r="M16" s="619"/>
      <c r="N16" s="619"/>
      <c r="O16" s="619"/>
      <c r="P16" s="619"/>
      <c r="Q16" s="620"/>
      <c r="R16" s="621">
        <v>5502</v>
      </c>
      <c r="S16" s="622"/>
      <c r="T16" s="622"/>
      <c r="U16" s="622"/>
      <c r="V16" s="622"/>
      <c r="W16" s="622"/>
      <c r="X16" s="622"/>
      <c r="Y16" s="623"/>
      <c r="Z16" s="659">
        <v>0.1</v>
      </c>
      <c r="AA16" s="659"/>
      <c r="AB16" s="659"/>
      <c r="AC16" s="659"/>
      <c r="AD16" s="660">
        <v>5502</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253</v>
      </c>
      <c r="CE16" s="619"/>
      <c r="CF16" s="619"/>
      <c r="CG16" s="619"/>
      <c r="CH16" s="619"/>
      <c r="CI16" s="619"/>
      <c r="CJ16" s="619"/>
      <c r="CK16" s="619"/>
      <c r="CL16" s="619"/>
      <c r="CM16" s="619"/>
      <c r="CN16" s="619"/>
      <c r="CO16" s="619"/>
      <c r="CP16" s="619"/>
      <c r="CQ16" s="620"/>
      <c r="CR16" s="621">
        <v>462</v>
      </c>
      <c r="CS16" s="622"/>
      <c r="CT16" s="622"/>
      <c r="CU16" s="622"/>
      <c r="CV16" s="622"/>
      <c r="CW16" s="622"/>
      <c r="CX16" s="622"/>
      <c r="CY16" s="623"/>
      <c r="CZ16" s="659">
        <v>0</v>
      </c>
      <c r="DA16" s="659"/>
      <c r="DB16" s="659"/>
      <c r="DC16" s="659"/>
      <c r="DD16" s="627" t="s">
        <v>122</v>
      </c>
      <c r="DE16" s="622"/>
      <c r="DF16" s="622"/>
      <c r="DG16" s="622"/>
      <c r="DH16" s="622"/>
      <c r="DI16" s="622"/>
      <c r="DJ16" s="622"/>
      <c r="DK16" s="622"/>
      <c r="DL16" s="622"/>
      <c r="DM16" s="622"/>
      <c r="DN16" s="622"/>
      <c r="DO16" s="622"/>
      <c r="DP16" s="623"/>
      <c r="DQ16" s="627">
        <v>62</v>
      </c>
      <c r="DR16" s="622"/>
      <c r="DS16" s="622"/>
      <c r="DT16" s="622"/>
      <c r="DU16" s="622"/>
      <c r="DV16" s="622"/>
      <c r="DW16" s="622"/>
      <c r="DX16" s="622"/>
      <c r="DY16" s="622"/>
      <c r="DZ16" s="622"/>
      <c r="EA16" s="622"/>
      <c r="EB16" s="622"/>
      <c r="EC16" s="658"/>
    </row>
    <row r="17" spans="2:133" ht="11.25" customHeight="1">
      <c r="B17" s="618" t="s">
        <v>254</v>
      </c>
      <c r="C17" s="619"/>
      <c r="D17" s="619"/>
      <c r="E17" s="619"/>
      <c r="F17" s="619"/>
      <c r="G17" s="619"/>
      <c r="H17" s="619"/>
      <c r="I17" s="619"/>
      <c r="J17" s="619"/>
      <c r="K17" s="619"/>
      <c r="L17" s="619"/>
      <c r="M17" s="619"/>
      <c r="N17" s="619"/>
      <c r="O17" s="619"/>
      <c r="P17" s="619"/>
      <c r="Q17" s="620"/>
      <c r="R17" s="621">
        <v>8020</v>
      </c>
      <c r="S17" s="622"/>
      <c r="T17" s="622"/>
      <c r="U17" s="622"/>
      <c r="V17" s="622"/>
      <c r="W17" s="622"/>
      <c r="X17" s="622"/>
      <c r="Y17" s="623"/>
      <c r="Z17" s="659">
        <v>0.1</v>
      </c>
      <c r="AA17" s="659"/>
      <c r="AB17" s="659"/>
      <c r="AC17" s="659"/>
      <c r="AD17" s="660">
        <v>8020</v>
      </c>
      <c r="AE17" s="660"/>
      <c r="AF17" s="660"/>
      <c r="AG17" s="660"/>
      <c r="AH17" s="660"/>
      <c r="AI17" s="660"/>
      <c r="AJ17" s="660"/>
      <c r="AK17" s="660"/>
      <c r="AL17" s="624">
        <v>0.3</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256</v>
      </c>
      <c r="CE17" s="619"/>
      <c r="CF17" s="619"/>
      <c r="CG17" s="619"/>
      <c r="CH17" s="619"/>
      <c r="CI17" s="619"/>
      <c r="CJ17" s="619"/>
      <c r="CK17" s="619"/>
      <c r="CL17" s="619"/>
      <c r="CM17" s="619"/>
      <c r="CN17" s="619"/>
      <c r="CO17" s="619"/>
      <c r="CP17" s="619"/>
      <c r="CQ17" s="620"/>
      <c r="CR17" s="621">
        <v>553312</v>
      </c>
      <c r="CS17" s="622"/>
      <c r="CT17" s="622"/>
      <c r="CU17" s="622"/>
      <c r="CV17" s="622"/>
      <c r="CW17" s="622"/>
      <c r="CX17" s="622"/>
      <c r="CY17" s="623"/>
      <c r="CZ17" s="659">
        <v>8.8000000000000007</v>
      </c>
      <c r="DA17" s="659"/>
      <c r="DB17" s="659"/>
      <c r="DC17" s="659"/>
      <c r="DD17" s="627" t="s">
        <v>122</v>
      </c>
      <c r="DE17" s="622"/>
      <c r="DF17" s="622"/>
      <c r="DG17" s="622"/>
      <c r="DH17" s="622"/>
      <c r="DI17" s="622"/>
      <c r="DJ17" s="622"/>
      <c r="DK17" s="622"/>
      <c r="DL17" s="622"/>
      <c r="DM17" s="622"/>
      <c r="DN17" s="622"/>
      <c r="DO17" s="622"/>
      <c r="DP17" s="623"/>
      <c r="DQ17" s="627">
        <v>470971</v>
      </c>
      <c r="DR17" s="622"/>
      <c r="DS17" s="622"/>
      <c r="DT17" s="622"/>
      <c r="DU17" s="622"/>
      <c r="DV17" s="622"/>
      <c r="DW17" s="622"/>
      <c r="DX17" s="622"/>
      <c r="DY17" s="622"/>
      <c r="DZ17" s="622"/>
      <c r="EA17" s="622"/>
      <c r="EB17" s="622"/>
      <c r="EC17" s="658"/>
    </row>
    <row r="18" spans="2:133" ht="11.25" customHeight="1">
      <c r="B18" s="618" t="s">
        <v>257</v>
      </c>
      <c r="C18" s="619"/>
      <c r="D18" s="619"/>
      <c r="E18" s="619"/>
      <c r="F18" s="619"/>
      <c r="G18" s="619"/>
      <c r="H18" s="619"/>
      <c r="I18" s="619"/>
      <c r="J18" s="619"/>
      <c r="K18" s="619"/>
      <c r="L18" s="619"/>
      <c r="M18" s="619"/>
      <c r="N18" s="619"/>
      <c r="O18" s="619"/>
      <c r="P18" s="619"/>
      <c r="Q18" s="620"/>
      <c r="R18" s="621">
        <v>4734</v>
      </c>
      <c r="S18" s="622"/>
      <c r="T18" s="622"/>
      <c r="U18" s="622"/>
      <c r="V18" s="622"/>
      <c r="W18" s="622"/>
      <c r="X18" s="622"/>
      <c r="Y18" s="623"/>
      <c r="Z18" s="659">
        <v>0.1</v>
      </c>
      <c r="AA18" s="659"/>
      <c r="AB18" s="659"/>
      <c r="AC18" s="659"/>
      <c r="AD18" s="660">
        <v>4734</v>
      </c>
      <c r="AE18" s="660"/>
      <c r="AF18" s="660"/>
      <c r="AG18" s="660"/>
      <c r="AH18" s="660"/>
      <c r="AI18" s="660"/>
      <c r="AJ18" s="660"/>
      <c r="AK18" s="660"/>
      <c r="AL18" s="624">
        <v>0.2</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c r="B19" s="618" t="s">
        <v>260</v>
      </c>
      <c r="C19" s="619"/>
      <c r="D19" s="619"/>
      <c r="E19" s="619"/>
      <c r="F19" s="619"/>
      <c r="G19" s="619"/>
      <c r="H19" s="619"/>
      <c r="I19" s="619"/>
      <c r="J19" s="619"/>
      <c r="K19" s="619"/>
      <c r="L19" s="619"/>
      <c r="M19" s="619"/>
      <c r="N19" s="619"/>
      <c r="O19" s="619"/>
      <c r="P19" s="619"/>
      <c r="Q19" s="620"/>
      <c r="R19" s="621">
        <v>4734</v>
      </c>
      <c r="S19" s="622"/>
      <c r="T19" s="622"/>
      <c r="U19" s="622"/>
      <c r="V19" s="622"/>
      <c r="W19" s="622"/>
      <c r="X19" s="622"/>
      <c r="Y19" s="623"/>
      <c r="Z19" s="659">
        <v>0.1</v>
      </c>
      <c r="AA19" s="659"/>
      <c r="AB19" s="659"/>
      <c r="AC19" s="659"/>
      <c r="AD19" s="660">
        <v>4734</v>
      </c>
      <c r="AE19" s="660"/>
      <c r="AF19" s="660"/>
      <c r="AG19" s="660"/>
      <c r="AH19" s="660"/>
      <c r="AI19" s="660"/>
      <c r="AJ19" s="660"/>
      <c r="AK19" s="660"/>
      <c r="AL19" s="624">
        <v>0.2</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700"/>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c r="B20" s="688" t="s">
        <v>263</v>
      </c>
      <c r="C20" s="689"/>
      <c r="D20" s="689"/>
      <c r="E20" s="689"/>
      <c r="F20" s="689"/>
      <c r="G20" s="689"/>
      <c r="H20" s="689"/>
      <c r="I20" s="689"/>
      <c r="J20" s="689"/>
      <c r="K20" s="689"/>
      <c r="L20" s="689"/>
      <c r="M20" s="689"/>
      <c r="N20" s="689"/>
      <c r="O20" s="689"/>
      <c r="P20" s="689"/>
      <c r="Q20" s="690"/>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700"/>
      <c r="CD20" s="618" t="s">
        <v>265</v>
      </c>
      <c r="CE20" s="619"/>
      <c r="CF20" s="619"/>
      <c r="CG20" s="619"/>
      <c r="CH20" s="619"/>
      <c r="CI20" s="619"/>
      <c r="CJ20" s="619"/>
      <c r="CK20" s="619"/>
      <c r="CL20" s="619"/>
      <c r="CM20" s="619"/>
      <c r="CN20" s="619"/>
      <c r="CO20" s="619"/>
      <c r="CP20" s="619"/>
      <c r="CQ20" s="620"/>
      <c r="CR20" s="621">
        <v>6317595</v>
      </c>
      <c r="CS20" s="622"/>
      <c r="CT20" s="622"/>
      <c r="CU20" s="622"/>
      <c r="CV20" s="622"/>
      <c r="CW20" s="622"/>
      <c r="CX20" s="622"/>
      <c r="CY20" s="623"/>
      <c r="CZ20" s="659">
        <v>100</v>
      </c>
      <c r="DA20" s="659"/>
      <c r="DB20" s="659"/>
      <c r="DC20" s="659"/>
      <c r="DD20" s="627">
        <v>759932</v>
      </c>
      <c r="DE20" s="622"/>
      <c r="DF20" s="622"/>
      <c r="DG20" s="622"/>
      <c r="DH20" s="622"/>
      <c r="DI20" s="622"/>
      <c r="DJ20" s="622"/>
      <c r="DK20" s="622"/>
      <c r="DL20" s="622"/>
      <c r="DM20" s="622"/>
      <c r="DN20" s="622"/>
      <c r="DO20" s="622"/>
      <c r="DP20" s="623"/>
      <c r="DQ20" s="627">
        <v>4079086</v>
      </c>
      <c r="DR20" s="622"/>
      <c r="DS20" s="622"/>
      <c r="DT20" s="622"/>
      <c r="DU20" s="622"/>
      <c r="DV20" s="622"/>
      <c r="DW20" s="622"/>
      <c r="DX20" s="622"/>
      <c r="DY20" s="622"/>
      <c r="DZ20" s="622"/>
      <c r="EA20" s="622"/>
      <c r="EB20" s="622"/>
      <c r="EC20" s="658"/>
    </row>
    <row r="21" spans="2:133" ht="11.25" customHeight="1">
      <c r="B21" s="618" t="s">
        <v>266</v>
      </c>
      <c r="C21" s="619"/>
      <c r="D21" s="619"/>
      <c r="E21" s="619"/>
      <c r="F21" s="619"/>
      <c r="G21" s="619"/>
      <c r="H21" s="619"/>
      <c r="I21" s="619"/>
      <c r="J21" s="619"/>
      <c r="K21" s="619"/>
      <c r="L21" s="619"/>
      <c r="M21" s="619"/>
      <c r="N21" s="619"/>
      <c r="O21" s="619"/>
      <c r="P21" s="619"/>
      <c r="Q21" s="620"/>
      <c r="R21" s="621">
        <v>2509795</v>
      </c>
      <c r="S21" s="622"/>
      <c r="T21" s="622"/>
      <c r="U21" s="622"/>
      <c r="V21" s="622"/>
      <c r="W21" s="622"/>
      <c r="X21" s="622"/>
      <c r="Y21" s="623"/>
      <c r="Z21" s="659">
        <v>35.799999999999997</v>
      </c>
      <c r="AA21" s="659"/>
      <c r="AB21" s="659"/>
      <c r="AC21" s="659"/>
      <c r="AD21" s="660">
        <v>2131445</v>
      </c>
      <c r="AE21" s="660"/>
      <c r="AF21" s="660"/>
      <c r="AG21" s="660"/>
      <c r="AH21" s="660"/>
      <c r="AI21" s="660"/>
      <c r="AJ21" s="660"/>
      <c r="AK21" s="660"/>
      <c r="AL21" s="624">
        <v>72.5</v>
      </c>
      <c r="AM21" s="625"/>
      <c r="AN21" s="625"/>
      <c r="AO21" s="661"/>
      <c r="AP21" s="618" t="s">
        <v>267</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c r="B22" s="618" t="s">
        <v>268</v>
      </c>
      <c r="C22" s="619"/>
      <c r="D22" s="619"/>
      <c r="E22" s="619"/>
      <c r="F22" s="619"/>
      <c r="G22" s="619"/>
      <c r="H22" s="619"/>
      <c r="I22" s="619"/>
      <c r="J22" s="619"/>
      <c r="K22" s="619"/>
      <c r="L22" s="619"/>
      <c r="M22" s="619"/>
      <c r="N22" s="619"/>
      <c r="O22" s="619"/>
      <c r="P22" s="619"/>
      <c r="Q22" s="620"/>
      <c r="R22" s="621">
        <v>2131445</v>
      </c>
      <c r="S22" s="622"/>
      <c r="T22" s="622"/>
      <c r="U22" s="622"/>
      <c r="V22" s="622"/>
      <c r="W22" s="622"/>
      <c r="X22" s="622"/>
      <c r="Y22" s="623"/>
      <c r="Z22" s="659">
        <v>30.4</v>
      </c>
      <c r="AA22" s="659"/>
      <c r="AB22" s="659"/>
      <c r="AC22" s="659"/>
      <c r="AD22" s="660">
        <v>2131445</v>
      </c>
      <c r="AE22" s="660"/>
      <c r="AF22" s="660"/>
      <c r="AG22" s="660"/>
      <c r="AH22" s="660"/>
      <c r="AI22" s="660"/>
      <c r="AJ22" s="660"/>
      <c r="AK22" s="660"/>
      <c r="AL22" s="624">
        <v>72.5</v>
      </c>
      <c r="AM22" s="625"/>
      <c r="AN22" s="625"/>
      <c r="AO22" s="661"/>
      <c r="AP22" s="618" t="s">
        <v>269</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c r="B23" s="618" t="s">
        <v>271</v>
      </c>
      <c r="C23" s="619"/>
      <c r="D23" s="619"/>
      <c r="E23" s="619"/>
      <c r="F23" s="619"/>
      <c r="G23" s="619"/>
      <c r="H23" s="619"/>
      <c r="I23" s="619"/>
      <c r="J23" s="619"/>
      <c r="K23" s="619"/>
      <c r="L23" s="619"/>
      <c r="M23" s="619"/>
      <c r="N23" s="619"/>
      <c r="O23" s="619"/>
      <c r="P23" s="619"/>
      <c r="Q23" s="620"/>
      <c r="R23" s="621">
        <v>378350</v>
      </c>
      <c r="S23" s="622"/>
      <c r="T23" s="622"/>
      <c r="U23" s="622"/>
      <c r="V23" s="622"/>
      <c r="W23" s="622"/>
      <c r="X23" s="622"/>
      <c r="Y23" s="623"/>
      <c r="Z23" s="659">
        <v>5.4</v>
      </c>
      <c r="AA23" s="659"/>
      <c r="AB23" s="659"/>
      <c r="AC23" s="659"/>
      <c r="AD23" s="660" t="s">
        <v>122</v>
      </c>
      <c r="AE23" s="660"/>
      <c r="AF23" s="660"/>
      <c r="AG23" s="660"/>
      <c r="AH23" s="660"/>
      <c r="AI23" s="660"/>
      <c r="AJ23" s="660"/>
      <c r="AK23" s="660"/>
      <c r="AL23" s="624" t="s">
        <v>122</v>
      </c>
      <c r="AM23" s="625"/>
      <c r="AN23" s="625"/>
      <c r="AO23" s="661"/>
      <c r="AP23" s="618" t="s">
        <v>272</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280</v>
      </c>
      <c r="CE24" s="680"/>
      <c r="CF24" s="680"/>
      <c r="CG24" s="680"/>
      <c r="CH24" s="680"/>
      <c r="CI24" s="680"/>
      <c r="CJ24" s="680"/>
      <c r="CK24" s="680"/>
      <c r="CL24" s="680"/>
      <c r="CM24" s="680"/>
      <c r="CN24" s="680"/>
      <c r="CO24" s="680"/>
      <c r="CP24" s="680"/>
      <c r="CQ24" s="681"/>
      <c r="CR24" s="676">
        <v>2901444</v>
      </c>
      <c r="CS24" s="677"/>
      <c r="CT24" s="677"/>
      <c r="CU24" s="677"/>
      <c r="CV24" s="677"/>
      <c r="CW24" s="677"/>
      <c r="CX24" s="677"/>
      <c r="CY24" s="702"/>
      <c r="CZ24" s="703">
        <v>45.9</v>
      </c>
      <c r="DA24" s="685"/>
      <c r="DB24" s="685"/>
      <c r="DC24" s="705"/>
      <c r="DD24" s="701">
        <v>1855757</v>
      </c>
      <c r="DE24" s="677"/>
      <c r="DF24" s="677"/>
      <c r="DG24" s="677"/>
      <c r="DH24" s="677"/>
      <c r="DI24" s="677"/>
      <c r="DJ24" s="677"/>
      <c r="DK24" s="702"/>
      <c r="DL24" s="701">
        <v>1559004</v>
      </c>
      <c r="DM24" s="677"/>
      <c r="DN24" s="677"/>
      <c r="DO24" s="677"/>
      <c r="DP24" s="677"/>
      <c r="DQ24" s="677"/>
      <c r="DR24" s="677"/>
      <c r="DS24" s="677"/>
      <c r="DT24" s="677"/>
      <c r="DU24" s="677"/>
      <c r="DV24" s="702"/>
      <c r="DW24" s="703">
        <v>52.8</v>
      </c>
      <c r="DX24" s="685"/>
      <c r="DY24" s="685"/>
      <c r="DZ24" s="685"/>
      <c r="EA24" s="685"/>
      <c r="EB24" s="685"/>
      <c r="EC24" s="704"/>
    </row>
    <row r="25" spans="2:133" ht="11.25" customHeight="1">
      <c r="B25" s="618" t="s">
        <v>281</v>
      </c>
      <c r="C25" s="619"/>
      <c r="D25" s="619"/>
      <c r="E25" s="619"/>
      <c r="F25" s="619"/>
      <c r="G25" s="619"/>
      <c r="H25" s="619"/>
      <c r="I25" s="619"/>
      <c r="J25" s="619"/>
      <c r="K25" s="619"/>
      <c r="L25" s="619"/>
      <c r="M25" s="619"/>
      <c r="N25" s="619"/>
      <c r="O25" s="619"/>
      <c r="P25" s="619"/>
      <c r="Q25" s="620"/>
      <c r="R25" s="621">
        <v>3299002</v>
      </c>
      <c r="S25" s="622"/>
      <c r="T25" s="622"/>
      <c r="U25" s="622"/>
      <c r="V25" s="622"/>
      <c r="W25" s="622"/>
      <c r="X25" s="622"/>
      <c r="Y25" s="623"/>
      <c r="Z25" s="659">
        <v>47</v>
      </c>
      <c r="AA25" s="659"/>
      <c r="AB25" s="659"/>
      <c r="AC25" s="659"/>
      <c r="AD25" s="660">
        <v>2920652</v>
      </c>
      <c r="AE25" s="660"/>
      <c r="AF25" s="660"/>
      <c r="AG25" s="660"/>
      <c r="AH25" s="660"/>
      <c r="AI25" s="660"/>
      <c r="AJ25" s="660"/>
      <c r="AK25" s="660"/>
      <c r="AL25" s="624">
        <v>99.3</v>
      </c>
      <c r="AM25" s="625"/>
      <c r="AN25" s="625"/>
      <c r="AO25" s="661"/>
      <c r="AP25" s="618" t="s">
        <v>282</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283</v>
      </c>
      <c r="CE25" s="619"/>
      <c r="CF25" s="619"/>
      <c r="CG25" s="619"/>
      <c r="CH25" s="619"/>
      <c r="CI25" s="619"/>
      <c r="CJ25" s="619"/>
      <c r="CK25" s="619"/>
      <c r="CL25" s="619"/>
      <c r="CM25" s="619"/>
      <c r="CN25" s="619"/>
      <c r="CO25" s="619"/>
      <c r="CP25" s="619"/>
      <c r="CQ25" s="620"/>
      <c r="CR25" s="621">
        <v>1109944</v>
      </c>
      <c r="CS25" s="634"/>
      <c r="CT25" s="634"/>
      <c r="CU25" s="634"/>
      <c r="CV25" s="634"/>
      <c r="CW25" s="634"/>
      <c r="CX25" s="634"/>
      <c r="CY25" s="635"/>
      <c r="CZ25" s="624">
        <v>17.600000000000001</v>
      </c>
      <c r="DA25" s="636"/>
      <c r="DB25" s="636"/>
      <c r="DC25" s="637"/>
      <c r="DD25" s="627">
        <v>870818</v>
      </c>
      <c r="DE25" s="634"/>
      <c r="DF25" s="634"/>
      <c r="DG25" s="634"/>
      <c r="DH25" s="634"/>
      <c r="DI25" s="634"/>
      <c r="DJ25" s="634"/>
      <c r="DK25" s="635"/>
      <c r="DL25" s="627">
        <v>841019</v>
      </c>
      <c r="DM25" s="634"/>
      <c r="DN25" s="634"/>
      <c r="DO25" s="634"/>
      <c r="DP25" s="634"/>
      <c r="DQ25" s="634"/>
      <c r="DR25" s="634"/>
      <c r="DS25" s="634"/>
      <c r="DT25" s="634"/>
      <c r="DU25" s="634"/>
      <c r="DV25" s="635"/>
      <c r="DW25" s="624">
        <v>28.5</v>
      </c>
      <c r="DX25" s="636"/>
      <c r="DY25" s="636"/>
      <c r="DZ25" s="636"/>
      <c r="EA25" s="636"/>
      <c r="EB25" s="636"/>
      <c r="EC25" s="648"/>
    </row>
    <row r="26" spans="2:133" ht="11.25" customHeight="1">
      <c r="B26" s="618" t="s">
        <v>284</v>
      </c>
      <c r="C26" s="619"/>
      <c r="D26" s="619"/>
      <c r="E26" s="619"/>
      <c r="F26" s="619"/>
      <c r="G26" s="619"/>
      <c r="H26" s="619"/>
      <c r="I26" s="619"/>
      <c r="J26" s="619"/>
      <c r="K26" s="619"/>
      <c r="L26" s="619"/>
      <c r="M26" s="619"/>
      <c r="N26" s="619"/>
      <c r="O26" s="619"/>
      <c r="P26" s="619"/>
      <c r="Q26" s="620"/>
      <c r="R26" s="621">
        <v>967</v>
      </c>
      <c r="S26" s="622"/>
      <c r="T26" s="622"/>
      <c r="U26" s="622"/>
      <c r="V26" s="622"/>
      <c r="W26" s="622"/>
      <c r="X26" s="622"/>
      <c r="Y26" s="623"/>
      <c r="Z26" s="659">
        <v>0</v>
      </c>
      <c r="AA26" s="659"/>
      <c r="AB26" s="659"/>
      <c r="AC26" s="659"/>
      <c r="AD26" s="660">
        <v>967</v>
      </c>
      <c r="AE26" s="660"/>
      <c r="AF26" s="660"/>
      <c r="AG26" s="660"/>
      <c r="AH26" s="660"/>
      <c r="AI26" s="660"/>
      <c r="AJ26" s="660"/>
      <c r="AK26" s="660"/>
      <c r="AL26" s="624">
        <v>0</v>
      </c>
      <c r="AM26" s="625"/>
      <c r="AN26" s="625"/>
      <c r="AO26" s="661"/>
      <c r="AP26" s="618" t="s">
        <v>285</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286</v>
      </c>
      <c r="CE26" s="619"/>
      <c r="CF26" s="619"/>
      <c r="CG26" s="619"/>
      <c r="CH26" s="619"/>
      <c r="CI26" s="619"/>
      <c r="CJ26" s="619"/>
      <c r="CK26" s="619"/>
      <c r="CL26" s="619"/>
      <c r="CM26" s="619"/>
      <c r="CN26" s="619"/>
      <c r="CO26" s="619"/>
      <c r="CP26" s="619"/>
      <c r="CQ26" s="620"/>
      <c r="CR26" s="621">
        <v>720602</v>
      </c>
      <c r="CS26" s="622"/>
      <c r="CT26" s="622"/>
      <c r="CU26" s="622"/>
      <c r="CV26" s="622"/>
      <c r="CW26" s="622"/>
      <c r="CX26" s="622"/>
      <c r="CY26" s="623"/>
      <c r="CZ26" s="624">
        <v>11.4</v>
      </c>
      <c r="DA26" s="636"/>
      <c r="DB26" s="636"/>
      <c r="DC26" s="637"/>
      <c r="DD26" s="627">
        <v>513782</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c r="B27" s="618" t="s">
        <v>287</v>
      </c>
      <c r="C27" s="619"/>
      <c r="D27" s="619"/>
      <c r="E27" s="619"/>
      <c r="F27" s="619"/>
      <c r="G27" s="619"/>
      <c r="H27" s="619"/>
      <c r="I27" s="619"/>
      <c r="J27" s="619"/>
      <c r="K27" s="619"/>
      <c r="L27" s="619"/>
      <c r="M27" s="619"/>
      <c r="N27" s="619"/>
      <c r="O27" s="619"/>
      <c r="P27" s="619"/>
      <c r="Q27" s="620"/>
      <c r="R27" s="621">
        <v>117903</v>
      </c>
      <c r="S27" s="622"/>
      <c r="T27" s="622"/>
      <c r="U27" s="622"/>
      <c r="V27" s="622"/>
      <c r="W27" s="622"/>
      <c r="X27" s="622"/>
      <c r="Y27" s="623"/>
      <c r="Z27" s="659">
        <v>1.7</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555086</v>
      </c>
      <c r="BH27" s="622"/>
      <c r="BI27" s="622"/>
      <c r="BJ27" s="622"/>
      <c r="BK27" s="622"/>
      <c r="BL27" s="622"/>
      <c r="BM27" s="622"/>
      <c r="BN27" s="623"/>
      <c r="BO27" s="659">
        <v>100</v>
      </c>
      <c r="BP27" s="659"/>
      <c r="BQ27" s="659"/>
      <c r="BR27" s="659"/>
      <c r="BS27" s="660">
        <v>2043</v>
      </c>
      <c r="BT27" s="660"/>
      <c r="BU27" s="660"/>
      <c r="BV27" s="660"/>
      <c r="BW27" s="660"/>
      <c r="BX27" s="660"/>
      <c r="BY27" s="660"/>
      <c r="BZ27" s="660"/>
      <c r="CA27" s="660"/>
      <c r="CB27" s="700"/>
      <c r="CD27" s="618" t="s">
        <v>289</v>
      </c>
      <c r="CE27" s="619"/>
      <c r="CF27" s="619"/>
      <c r="CG27" s="619"/>
      <c r="CH27" s="619"/>
      <c r="CI27" s="619"/>
      <c r="CJ27" s="619"/>
      <c r="CK27" s="619"/>
      <c r="CL27" s="619"/>
      <c r="CM27" s="619"/>
      <c r="CN27" s="619"/>
      <c r="CO27" s="619"/>
      <c r="CP27" s="619"/>
      <c r="CQ27" s="620"/>
      <c r="CR27" s="621">
        <v>1238188</v>
      </c>
      <c r="CS27" s="634"/>
      <c r="CT27" s="634"/>
      <c r="CU27" s="634"/>
      <c r="CV27" s="634"/>
      <c r="CW27" s="634"/>
      <c r="CX27" s="634"/>
      <c r="CY27" s="635"/>
      <c r="CZ27" s="624">
        <v>19.600000000000001</v>
      </c>
      <c r="DA27" s="636"/>
      <c r="DB27" s="636"/>
      <c r="DC27" s="637"/>
      <c r="DD27" s="627">
        <v>513968</v>
      </c>
      <c r="DE27" s="634"/>
      <c r="DF27" s="634"/>
      <c r="DG27" s="634"/>
      <c r="DH27" s="634"/>
      <c r="DI27" s="634"/>
      <c r="DJ27" s="634"/>
      <c r="DK27" s="635"/>
      <c r="DL27" s="627">
        <v>297268</v>
      </c>
      <c r="DM27" s="634"/>
      <c r="DN27" s="634"/>
      <c r="DO27" s="634"/>
      <c r="DP27" s="634"/>
      <c r="DQ27" s="634"/>
      <c r="DR27" s="634"/>
      <c r="DS27" s="634"/>
      <c r="DT27" s="634"/>
      <c r="DU27" s="634"/>
      <c r="DV27" s="635"/>
      <c r="DW27" s="624">
        <v>10.1</v>
      </c>
      <c r="DX27" s="636"/>
      <c r="DY27" s="636"/>
      <c r="DZ27" s="636"/>
      <c r="EA27" s="636"/>
      <c r="EB27" s="636"/>
      <c r="EC27" s="648"/>
    </row>
    <row r="28" spans="2:133" ht="11.25" customHeight="1">
      <c r="B28" s="618" t="s">
        <v>290</v>
      </c>
      <c r="C28" s="619"/>
      <c r="D28" s="619"/>
      <c r="E28" s="619"/>
      <c r="F28" s="619"/>
      <c r="G28" s="619"/>
      <c r="H28" s="619"/>
      <c r="I28" s="619"/>
      <c r="J28" s="619"/>
      <c r="K28" s="619"/>
      <c r="L28" s="619"/>
      <c r="M28" s="619"/>
      <c r="N28" s="619"/>
      <c r="O28" s="619"/>
      <c r="P28" s="619"/>
      <c r="Q28" s="620"/>
      <c r="R28" s="621">
        <v>147338</v>
      </c>
      <c r="S28" s="622"/>
      <c r="T28" s="622"/>
      <c r="U28" s="622"/>
      <c r="V28" s="622"/>
      <c r="W28" s="622"/>
      <c r="X28" s="622"/>
      <c r="Y28" s="623"/>
      <c r="Z28" s="659">
        <v>2.1</v>
      </c>
      <c r="AA28" s="659"/>
      <c r="AB28" s="659"/>
      <c r="AC28" s="659"/>
      <c r="AD28" s="660">
        <v>15219</v>
      </c>
      <c r="AE28" s="660"/>
      <c r="AF28" s="660"/>
      <c r="AG28" s="660"/>
      <c r="AH28" s="660"/>
      <c r="AI28" s="660"/>
      <c r="AJ28" s="660"/>
      <c r="AK28" s="660"/>
      <c r="AL28" s="624">
        <v>0.5</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553312</v>
      </c>
      <c r="CS28" s="622"/>
      <c r="CT28" s="622"/>
      <c r="CU28" s="622"/>
      <c r="CV28" s="622"/>
      <c r="CW28" s="622"/>
      <c r="CX28" s="622"/>
      <c r="CY28" s="623"/>
      <c r="CZ28" s="624">
        <v>8.8000000000000007</v>
      </c>
      <c r="DA28" s="636"/>
      <c r="DB28" s="636"/>
      <c r="DC28" s="637"/>
      <c r="DD28" s="627">
        <v>470971</v>
      </c>
      <c r="DE28" s="622"/>
      <c r="DF28" s="622"/>
      <c r="DG28" s="622"/>
      <c r="DH28" s="622"/>
      <c r="DI28" s="622"/>
      <c r="DJ28" s="622"/>
      <c r="DK28" s="623"/>
      <c r="DL28" s="627">
        <v>420717</v>
      </c>
      <c r="DM28" s="622"/>
      <c r="DN28" s="622"/>
      <c r="DO28" s="622"/>
      <c r="DP28" s="622"/>
      <c r="DQ28" s="622"/>
      <c r="DR28" s="622"/>
      <c r="DS28" s="622"/>
      <c r="DT28" s="622"/>
      <c r="DU28" s="622"/>
      <c r="DV28" s="623"/>
      <c r="DW28" s="624">
        <v>14.3</v>
      </c>
      <c r="DX28" s="636"/>
      <c r="DY28" s="636"/>
      <c r="DZ28" s="636"/>
      <c r="EA28" s="636"/>
      <c r="EB28" s="636"/>
      <c r="EC28" s="648"/>
    </row>
    <row r="29" spans="2:133" ht="11.25" customHeight="1">
      <c r="B29" s="618" t="s">
        <v>292</v>
      </c>
      <c r="C29" s="619"/>
      <c r="D29" s="619"/>
      <c r="E29" s="619"/>
      <c r="F29" s="619"/>
      <c r="G29" s="619"/>
      <c r="H29" s="619"/>
      <c r="I29" s="619"/>
      <c r="J29" s="619"/>
      <c r="K29" s="619"/>
      <c r="L29" s="619"/>
      <c r="M29" s="619"/>
      <c r="N29" s="619"/>
      <c r="O29" s="619"/>
      <c r="P29" s="619"/>
      <c r="Q29" s="620"/>
      <c r="R29" s="621">
        <v>35336</v>
      </c>
      <c r="S29" s="622"/>
      <c r="T29" s="622"/>
      <c r="U29" s="622"/>
      <c r="V29" s="622"/>
      <c r="W29" s="622"/>
      <c r="X29" s="622"/>
      <c r="Y29" s="623"/>
      <c r="Z29" s="659">
        <v>0.5</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293</v>
      </c>
      <c r="CE29" s="641"/>
      <c r="CF29" s="618" t="s">
        <v>66</v>
      </c>
      <c r="CG29" s="619"/>
      <c r="CH29" s="619"/>
      <c r="CI29" s="619"/>
      <c r="CJ29" s="619"/>
      <c r="CK29" s="619"/>
      <c r="CL29" s="619"/>
      <c r="CM29" s="619"/>
      <c r="CN29" s="619"/>
      <c r="CO29" s="619"/>
      <c r="CP29" s="619"/>
      <c r="CQ29" s="620"/>
      <c r="CR29" s="621">
        <v>551794</v>
      </c>
      <c r="CS29" s="634"/>
      <c r="CT29" s="634"/>
      <c r="CU29" s="634"/>
      <c r="CV29" s="634"/>
      <c r="CW29" s="634"/>
      <c r="CX29" s="634"/>
      <c r="CY29" s="635"/>
      <c r="CZ29" s="624">
        <v>8.6999999999999993</v>
      </c>
      <c r="DA29" s="636"/>
      <c r="DB29" s="636"/>
      <c r="DC29" s="637"/>
      <c r="DD29" s="627">
        <v>469453</v>
      </c>
      <c r="DE29" s="634"/>
      <c r="DF29" s="634"/>
      <c r="DG29" s="634"/>
      <c r="DH29" s="634"/>
      <c r="DI29" s="634"/>
      <c r="DJ29" s="634"/>
      <c r="DK29" s="635"/>
      <c r="DL29" s="627">
        <v>419199</v>
      </c>
      <c r="DM29" s="634"/>
      <c r="DN29" s="634"/>
      <c r="DO29" s="634"/>
      <c r="DP29" s="634"/>
      <c r="DQ29" s="634"/>
      <c r="DR29" s="634"/>
      <c r="DS29" s="634"/>
      <c r="DT29" s="634"/>
      <c r="DU29" s="634"/>
      <c r="DV29" s="635"/>
      <c r="DW29" s="624">
        <v>14.2</v>
      </c>
      <c r="DX29" s="636"/>
      <c r="DY29" s="636"/>
      <c r="DZ29" s="636"/>
      <c r="EA29" s="636"/>
      <c r="EB29" s="636"/>
      <c r="EC29" s="648"/>
    </row>
    <row r="30" spans="2:133" ht="11.25" customHeight="1">
      <c r="B30" s="618" t="s">
        <v>294</v>
      </c>
      <c r="C30" s="619"/>
      <c r="D30" s="619"/>
      <c r="E30" s="619"/>
      <c r="F30" s="619"/>
      <c r="G30" s="619"/>
      <c r="H30" s="619"/>
      <c r="I30" s="619"/>
      <c r="J30" s="619"/>
      <c r="K30" s="619"/>
      <c r="L30" s="619"/>
      <c r="M30" s="619"/>
      <c r="N30" s="619"/>
      <c r="O30" s="619"/>
      <c r="P30" s="619"/>
      <c r="Q30" s="620"/>
      <c r="R30" s="621">
        <v>963393</v>
      </c>
      <c r="S30" s="622"/>
      <c r="T30" s="622"/>
      <c r="U30" s="622"/>
      <c r="V30" s="622"/>
      <c r="W30" s="622"/>
      <c r="X30" s="622"/>
      <c r="Y30" s="623"/>
      <c r="Z30" s="659">
        <v>13.7</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1"/>
      <c r="BI30" s="691"/>
      <c r="BJ30" s="691"/>
      <c r="BK30" s="691"/>
      <c r="BL30" s="691"/>
      <c r="BM30" s="691"/>
      <c r="BN30" s="691"/>
      <c r="BO30" s="691"/>
      <c r="BP30" s="691"/>
      <c r="BQ30" s="692"/>
      <c r="BR30" s="673" t="s">
        <v>296</v>
      </c>
      <c r="BS30" s="691"/>
      <c r="BT30" s="691"/>
      <c r="BU30" s="691"/>
      <c r="BV30" s="691"/>
      <c r="BW30" s="691"/>
      <c r="BX30" s="691"/>
      <c r="BY30" s="691"/>
      <c r="BZ30" s="691"/>
      <c r="CA30" s="691"/>
      <c r="CB30" s="692"/>
      <c r="CD30" s="642"/>
      <c r="CE30" s="643"/>
      <c r="CF30" s="618" t="s">
        <v>297</v>
      </c>
      <c r="CG30" s="619"/>
      <c r="CH30" s="619"/>
      <c r="CI30" s="619"/>
      <c r="CJ30" s="619"/>
      <c r="CK30" s="619"/>
      <c r="CL30" s="619"/>
      <c r="CM30" s="619"/>
      <c r="CN30" s="619"/>
      <c r="CO30" s="619"/>
      <c r="CP30" s="619"/>
      <c r="CQ30" s="620"/>
      <c r="CR30" s="621">
        <v>506987</v>
      </c>
      <c r="CS30" s="622"/>
      <c r="CT30" s="622"/>
      <c r="CU30" s="622"/>
      <c r="CV30" s="622"/>
      <c r="CW30" s="622"/>
      <c r="CX30" s="622"/>
      <c r="CY30" s="623"/>
      <c r="CZ30" s="624">
        <v>8</v>
      </c>
      <c r="DA30" s="636"/>
      <c r="DB30" s="636"/>
      <c r="DC30" s="637"/>
      <c r="DD30" s="627">
        <v>429680</v>
      </c>
      <c r="DE30" s="622"/>
      <c r="DF30" s="622"/>
      <c r="DG30" s="622"/>
      <c r="DH30" s="622"/>
      <c r="DI30" s="622"/>
      <c r="DJ30" s="622"/>
      <c r="DK30" s="623"/>
      <c r="DL30" s="627">
        <v>379426</v>
      </c>
      <c r="DM30" s="622"/>
      <c r="DN30" s="622"/>
      <c r="DO30" s="622"/>
      <c r="DP30" s="622"/>
      <c r="DQ30" s="622"/>
      <c r="DR30" s="622"/>
      <c r="DS30" s="622"/>
      <c r="DT30" s="622"/>
      <c r="DU30" s="622"/>
      <c r="DV30" s="623"/>
      <c r="DW30" s="624">
        <v>12.9</v>
      </c>
      <c r="DX30" s="636"/>
      <c r="DY30" s="636"/>
      <c r="DZ30" s="636"/>
      <c r="EA30" s="636"/>
      <c r="EB30" s="636"/>
      <c r="EC30" s="648"/>
    </row>
    <row r="31" spans="2:133" ht="11.25" customHeight="1">
      <c r="B31" s="688" t="s">
        <v>298</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299</v>
      </c>
      <c r="AQ31" s="694"/>
      <c r="AR31" s="694"/>
      <c r="AS31" s="694"/>
      <c r="AT31" s="695" t="s">
        <v>300</v>
      </c>
      <c r="AU31" s="218"/>
      <c r="AV31" s="218"/>
      <c r="AW31" s="218"/>
      <c r="AX31" s="679" t="s">
        <v>178</v>
      </c>
      <c r="AY31" s="680"/>
      <c r="AZ31" s="680"/>
      <c r="BA31" s="680"/>
      <c r="BB31" s="680"/>
      <c r="BC31" s="680"/>
      <c r="BD31" s="680"/>
      <c r="BE31" s="680"/>
      <c r="BF31" s="681"/>
      <c r="BG31" s="683">
        <v>98.5</v>
      </c>
      <c r="BH31" s="684"/>
      <c r="BI31" s="684"/>
      <c r="BJ31" s="684"/>
      <c r="BK31" s="684"/>
      <c r="BL31" s="684"/>
      <c r="BM31" s="685">
        <v>93.3</v>
      </c>
      <c r="BN31" s="684"/>
      <c r="BO31" s="684"/>
      <c r="BP31" s="684"/>
      <c r="BQ31" s="686"/>
      <c r="BR31" s="683">
        <v>98.3</v>
      </c>
      <c r="BS31" s="684"/>
      <c r="BT31" s="684"/>
      <c r="BU31" s="684"/>
      <c r="BV31" s="684"/>
      <c r="BW31" s="684"/>
      <c r="BX31" s="685">
        <v>93.4</v>
      </c>
      <c r="BY31" s="684"/>
      <c r="BZ31" s="684"/>
      <c r="CA31" s="684"/>
      <c r="CB31" s="686"/>
      <c r="CD31" s="642"/>
      <c r="CE31" s="643"/>
      <c r="CF31" s="618" t="s">
        <v>301</v>
      </c>
      <c r="CG31" s="619"/>
      <c r="CH31" s="619"/>
      <c r="CI31" s="619"/>
      <c r="CJ31" s="619"/>
      <c r="CK31" s="619"/>
      <c r="CL31" s="619"/>
      <c r="CM31" s="619"/>
      <c r="CN31" s="619"/>
      <c r="CO31" s="619"/>
      <c r="CP31" s="619"/>
      <c r="CQ31" s="620"/>
      <c r="CR31" s="621">
        <v>44807</v>
      </c>
      <c r="CS31" s="634"/>
      <c r="CT31" s="634"/>
      <c r="CU31" s="634"/>
      <c r="CV31" s="634"/>
      <c r="CW31" s="634"/>
      <c r="CX31" s="634"/>
      <c r="CY31" s="635"/>
      <c r="CZ31" s="624">
        <v>0.7</v>
      </c>
      <c r="DA31" s="636"/>
      <c r="DB31" s="636"/>
      <c r="DC31" s="637"/>
      <c r="DD31" s="627">
        <v>39773</v>
      </c>
      <c r="DE31" s="634"/>
      <c r="DF31" s="634"/>
      <c r="DG31" s="634"/>
      <c r="DH31" s="634"/>
      <c r="DI31" s="634"/>
      <c r="DJ31" s="634"/>
      <c r="DK31" s="635"/>
      <c r="DL31" s="627">
        <v>39773</v>
      </c>
      <c r="DM31" s="634"/>
      <c r="DN31" s="634"/>
      <c r="DO31" s="634"/>
      <c r="DP31" s="634"/>
      <c r="DQ31" s="634"/>
      <c r="DR31" s="634"/>
      <c r="DS31" s="634"/>
      <c r="DT31" s="634"/>
      <c r="DU31" s="634"/>
      <c r="DV31" s="635"/>
      <c r="DW31" s="624">
        <v>1.3</v>
      </c>
      <c r="DX31" s="636"/>
      <c r="DY31" s="636"/>
      <c r="DZ31" s="636"/>
      <c r="EA31" s="636"/>
      <c r="EB31" s="636"/>
      <c r="EC31" s="648"/>
    </row>
    <row r="32" spans="2:133" ht="11.25" customHeight="1">
      <c r="B32" s="618" t="s">
        <v>302</v>
      </c>
      <c r="C32" s="619"/>
      <c r="D32" s="619"/>
      <c r="E32" s="619"/>
      <c r="F32" s="619"/>
      <c r="G32" s="619"/>
      <c r="H32" s="619"/>
      <c r="I32" s="619"/>
      <c r="J32" s="619"/>
      <c r="K32" s="619"/>
      <c r="L32" s="619"/>
      <c r="M32" s="619"/>
      <c r="N32" s="619"/>
      <c r="O32" s="619"/>
      <c r="P32" s="619"/>
      <c r="Q32" s="620"/>
      <c r="R32" s="621">
        <v>383119</v>
      </c>
      <c r="S32" s="622"/>
      <c r="T32" s="622"/>
      <c r="U32" s="622"/>
      <c r="V32" s="622"/>
      <c r="W32" s="622"/>
      <c r="X32" s="622"/>
      <c r="Y32" s="623"/>
      <c r="Z32" s="659">
        <v>5.5</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303</v>
      </c>
      <c r="AX32" s="618" t="s">
        <v>304</v>
      </c>
      <c r="AY32" s="619"/>
      <c r="AZ32" s="619"/>
      <c r="BA32" s="619"/>
      <c r="BB32" s="619"/>
      <c r="BC32" s="619"/>
      <c r="BD32" s="619"/>
      <c r="BE32" s="619"/>
      <c r="BF32" s="620"/>
      <c r="BG32" s="687">
        <v>98.6</v>
      </c>
      <c r="BH32" s="634"/>
      <c r="BI32" s="634"/>
      <c r="BJ32" s="634"/>
      <c r="BK32" s="634"/>
      <c r="BL32" s="634"/>
      <c r="BM32" s="625">
        <v>95.4</v>
      </c>
      <c r="BN32" s="634"/>
      <c r="BO32" s="634"/>
      <c r="BP32" s="634"/>
      <c r="BQ32" s="657"/>
      <c r="BR32" s="687">
        <v>98.5</v>
      </c>
      <c r="BS32" s="634"/>
      <c r="BT32" s="634"/>
      <c r="BU32" s="634"/>
      <c r="BV32" s="634"/>
      <c r="BW32" s="634"/>
      <c r="BX32" s="625">
        <v>95.9</v>
      </c>
      <c r="BY32" s="634"/>
      <c r="BZ32" s="634"/>
      <c r="CA32" s="634"/>
      <c r="CB32" s="657"/>
      <c r="CD32" s="644"/>
      <c r="CE32" s="645"/>
      <c r="CF32" s="618" t="s">
        <v>305</v>
      </c>
      <c r="CG32" s="619"/>
      <c r="CH32" s="619"/>
      <c r="CI32" s="619"/>
      <c r="CJ32" s="619"/>
      <c r="CK32" s="619"/>
      <c r="CL32" s="619"/>
      <c r="CM32" s="619"/>
      <c r="CN32" s="619"/>
      <c r="CO32" s="619"/>
      <c r="CP32" s="619"/>
      <c r="CQ32" s="620"/>
      <c r="CR32" s="621">
        <v>1518</v>
      </c>
      <c r="CS32" s="622"/>
      <c r="CT32" s="622"/>
      <c r="CU32" s="622"/>
      <c r="CV32" s="622"/>
      <c r="CW32" s="622"/>
      <c r="CX32" s="622"/>
      <c r="CY32" s="623"/>
      <c r="CZ32" s="624">
        <v>0</v>
      </c>
      <c r="DA32" s="636"/>
      <c r="DB32" s="636"/>
      <c r="DC32" s="637"/>
      <c r="DD32" s="627">
        <v>1518</v>
      </c>
      <c r="DE32" s="622"/>
      <c r="DF32" s="622"/>
      <c r="DG32" s="622"/>
      <c r="DH32" s="622"/>
      <c r="DI32" s="622"/>
      <c r="DJ32" s="622"/>
      <c r="DK32" s="623"/>
      <c r="DL32" s="627">
        <v>1518</v>
      </c>
      <c r="DM32" s="622"/>
      <c r="DN32" s="622"/>
      <c r="DO32" s="622"/>
      <c r="DP32" s="622"/>
      <c r="DQ32" s="622"/>
      <c r="DR32" s="622"/>
      <c r="DS32" s="622"/>
      <c r="DT32" s="622"/>
      <c r="DU32" s="622"/>
      <c r="DV32" s="623"/>
      <c r="DW32" s="624">
        <v>0.1</v>
      </c>
      <c r="DX32" s="636"/>
      <c r="DY32" s="636"/>
      <c r="DZ32" s="636"/>
      <c r="EA32" s="636"/>
      <c r="EB32" s="636"/>
      <c r="EC32" s="648"/>
    </row>
    <row r="33" spans="2:133" ht="11.25" customHeight="1">
      <c r="B33" s="618" t="s">
        <v>306</v>
      </c>
      <c r="C33" s="619"/>
      <c r="D33" s="619"/>
      <c r="E33" s="619"/>
      <c r="F33" s="619"/>
      <c r="G33" s="619"/>
      <c r="H33" s="619"/>
      <c r="I33" s="619"/>
      <c r="J33" s="619"/>
      <c r="K33" s="619"/>
      <c r="L33" s="619"/>
      <c r="M33" s="619"/>
      <c r="N33" s="619"/>
      <c r="O33" s="619"/>
      <c r="P33" s="619"/>
      <c r="Q33" s="620"/>
      <c r="R33" s="621">
        <v>39809</v>
      </c>
      <c r="S33" s="622"/>
      <c r="T33" s="622"/>
      <c r="U33" s="622"/>
      <c r="V33" s="622"/>
      <c r="W33" s="622"/>
      <c r="X33" s="622"/>
      <c r="Y33" s="623"/>
      <c r="Z33" s="659">
        <v>0.6</v>
      </c>
      <c r="AA33" s="659"/>
      <c r="AB33" s="659"/>
      <c r="AC33" s="659"/>
      <c r="AD33" s="660">
        <v>3312</v>
      </c>
      <c r="AE33" s="660"/>
      <c r="AF33" s="660"/>
      <c r="AG33" s="660"/>
      <c r="AH33" s="660"/>
      <c r="AI33" s="660"/>
      <c r="AJ33" s="660"/>
      <c r="AK33" s="660"/>
      <c r="AL33" s="624">
        <v>0.1</v>
      </c>
      <c r="AM33" s="625"/>
      <c r="AN33" s="625"/>
      <c r="AO33" s="661"/>
      <c r="AP33" s="664"/>
      <c r="AQ33" s="665"/>
      <c r="AR33" s="665"/>
      <c r="AS33" s="665"/>
      <c r="AT33" s="697"/>
      <c r="AU33" s="219"/>
      <c r="AV33" s="219"/>
      <c r="AW33" s="219"/>
      <c r="AX33" s="602" t="s">
        <v>307</v>
      </c>
      <c r="AY33" s="603"/>
      <c r="AZ33" s="603"/>
      <c r="BA33" s="603"/>
      <c r="BB33" s="603"/>
      <c r="BC33" s="603"/>
      <c r="BD33" s="603"/>
      <c r="BE33" s="603"/>
      <c r="BF33" s="604"/>
      <c r="BG33" s="682">
        <v>98.3</v>
      </c>
      <c r="BH33" s="606"/>
      <c r="BI33" s="606"/>
      <c r="BJ33" s="606"/>
      <c r="BK33" s="606"/>
      <c r="BL33" s="606"/>
      <c r="BM33" s="652">
        <v>89.6</v>
      </c>
      <c r="BN33" s="606"/>
      <c r="BO33" s="606"/>
      <c r="BP33" s="606"/>
      <c r="BQ33" s="669"/>
      <c r="BR33" s="682">
        <v>98</v>
      </c>
      <c r="BS33" s="606"/>
      <c r="BT33" s="606"/>
      <c r="BU33" s="606"/>
      <c r="BV33" s="606"/>
      <c r="BW33" s="606"/>
      <c r="BX33" s="652">
        <v>89.7</v>
      </c>
      <c r="BY33" s="606"/>
      <c r="BZ33" s="606"/>
      <c r="CA33" s="606"/>
      <c r="CB33" s="669"/>
      <c r="CD33" s="618" t="s">
        <v>308</v>
      </c>
      <c r="CE33" s="619"/>
      <c r="CF33" s="619"/>
      <c r="CG33" s="619"/>
      <c r="CH33" s="619"/>
      <c r="CI33" s="619"/>
      <c r="CJ33" s="619"/>
      <c r="CK33" s="619"/>
      <c r="CL33" s="619"/>
      <c r="CM33" s="619"/>
      <c r="CN33" s="619"/>
      <c r="CO33" s="619"/>
      <c r="CP33" s="619"/>
      <c r="CQ33" s="620"/>
      <c r="CR33" s="621">
        <v>2655757</v>
      </c>
      <c r="CS33" s="634"/>
      <c r="CT33" s="634"/>
      <c r="CU33" s="634"/>
      <c r="CV33" s="634"/>
      <c r="CW33" s="634"/>
      <c r="CX33" s="634"/>
      <c r="CY33" s="635"/>
      <c r="CZ33" s="624">
        <v>42</v>
      </c>
      <c r="DA33" s="636"/>
      <c r="DB33" s="636"/>
      <c r="DC33" s="637"/>
      <c r="DD33" s="627">
        <v>2090103</v>
      </c>
      <c r="DE33" s="634"/>
      <c r="DF33" s="634"/>
      <c r="DG33" s="634"/>
      <c r="DH33" s="634"/>
      <c r="DI33" s="634"/>
      <c r="DJ33" s="634"/>
      <c r="DK33" s="635"/>
      <c r="DL33" s="627">
        <v>1324410</v>
      </c>
      <c r="DM33" s="634"/>
      <c r="DN33" s="634"/>
      <c r="DO33" s="634"/>
      <c r="DP33" s="634"/>
      <c r="DQ33" s="634"/>
      <c r="DR33" s="634"/>
      <c r="DS33" s="634"/>
      <c r="DT33" s="634"/>
      <c r="DU33" s="634"/>
      <c r="DV33" s="635"/>
      <c r="DW33" s="624">
        <v>44.9</v>
      </c>
      <c r="DX33" s="636"/>
      <c r="DY33" s="636"/>
      <c r="DZ33" s="636"/>
      <c r="EA33" s="636"/>
      <c r="EB33" s="636"/>
      <c r="EC33" s="648"/>
    </row>
    <row r="34" spans="2:133" ht="11.25" customHeight="1">
      <c r="B34" s="618" t="s">
        <v>309</v>
      </c>
      <c r="C34" s="619"/>
      <c r="D34" s="619"/>
      <c r="E34" s="619"/>
      <c r="F34" s="619"/>
      <c r="G34" s="619"/>
      <c r="H34" s="619"/>
      <c r="I34" s="619"/>
      <c r="J34" s="619"/>
      <c r="K34" s="619"/>
      <c r="L34" s="619"/>
      <c r="M34" s="619"/>
      <c r="N34" s="619"/>
      <c r="O34" s="619"/>
      <c r="P34" s="619"/>
      <c r="Q34" s="620"/>
      <c r="R34" s="621">
        <v>40432</v>
      </c>
      <c r="S34" s="622"/>
      <c r="T34" s="622"/>
      <c r="U34" s="622"/>
      <c r="V34" s="622"/>
      <c r="W34" s="622"/>
      <c r="X34" s="622"/>
      <c r="Y34" s="623"/>
      <c r="Z34" s="659">
        <v>0.6</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762808</v>
      </c>
      <c r="CS34" s="622"/>
      <c r="CT34" s="622"/>
      <c r="CU34" s="622"/>
      <c r="CV34" s="622"/>
      <c r="CW34" s="622"/>
      <c r="CX34" s="622"/>
      <c r="CY34" s="623"/>
      <c r="CZ34" s="624">
        <v>12.1</v>
      </c>
      <c r="DA34" s="636"/>
      <c r="DB34" s="636"/>
      <c r="DC34" s="637"/>
      <c r="DD34" s="627">
        <v>505700</v>
      </c>
      <c r="DE34" s="622"/>
      <c r="DF34" s="622"/>
      <c r="DG34" s="622"/>
      <c r="DH34" s="622"/>
      <c r="DI34" s="622"/>
      <c r="DJ34" s="622"/>
      <c r="DK34" s="623"/>
      <c r="DL34" s="627">
        <v>343031</v>
      </c>
      <c r="DM34" s="622"/>
      <c r="DN34" s="622"/>
      <c r="DO34" s="622"/>
      <c r="DP34" s="622"/>
      <c r="DQ34" s="622"/>
      <c r="DR34" s="622"/>
      <c r="DS34" s="622"/>
      <c r="DT34" s="622"/>
      <c r="DU34" s="622"/>
      <c r="DV34" s="623"/>
      <c r="DW34" s="624">
        <v>11.6</v>
      </c>
      <c r="DX34" s="636"/>
      <c r="DY34" s="636"/>
      <c r="DZ34" s="636"/>
      <c r="EA34" s="636"/>
      <c r="EB34" s="636"/>
      <c r="EC34" s="648"/>
    </row>
    <row r="35" spans="2:133" ht="11.25" customHeight="1">
      <c r="B35" s="618" t="s">
        <v>311</v>
      </c>
      <c r="C35" s="619"/>
      <c r="D35" s="619"/>
      <c r="E35" s="619"/>
      <c r="F35" s="619"/>
      <c r="G35" s="619"/>
      <c r="H35" s="619"/>
      <c r="I35" s="619"/>
      <c r="J35" s="619"/>
      <c r="K35" s="619"/>
      <c r="L35" s="619"/>
      <c r="M35" s="619"/>
      <c r="N35" s="619"/>
      <c r="O35" s="619"/>
      <c r="P35" s="619"/>
      <c r="Q35" s="620"/>
      <c r="R35" s="621">
        <v>486835</v>
      </c>
      <c r="S35" s="622"/>
      <c r="T35" s="622"/>
      <c r="U35" s="622"/>
      <c r="V35" s="622"/>
      <c r="W35" s="622"/>
      <c r="X35" s="622"/>
      <c r="Y35" s="623"/>
      <c r="Z35" s="659">
        <v>6.9</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67023</v>
      </c>
      <c r="CS35" s="634"/>
      <c r="CT35" s="634"/>
      <c r="CU35" s="634"/>
      <c r="CV35" s="634"/>
      <c r="CW35" s="634"/>
      <c r="CX35" s="634"/>
      <c r="CY35" s="635"/>
      <c r="CZ35" s="624">
        <v>1.1000000000000001</v>
      </c>
      <c r="DA35" s="636"/>
      <c r="DB35" s="636"/>
      <c r="DC35" s="637"/>
      <c r="DD35" s="627">
        <v>40493</v>
      </c>
      <c r="DE35" s="634"/>
      <c r="DF35" s="634"/>
      <c r="DG35" s="634"/>
      <c r="DH35" s="634"/>
      <c r="DI35" s="634"/>
      <c r="DJ35" s="634"/>
      <c r="DK35" s="635"/>
      <c r="DL35" s="627">
        <v>40493</v>
      </c>
      <c r="DM35" s="634"/>
      <c r="DN35" s="634"/>
      <c r="DO35" s="634"/>
      <c r="DP35" s="634"/>
      <c r="DQ35" s="634"/>
      <c r="DR35" s="634"/>
      <c r="DS35" s="634"/>
      <c r="DT35" s="634"/>
      <c r="DU35" s="634"/>
      <c r="DV35" s="635"/>
      <c r="DW35" s="624">
        <v>1.4</v>
      </c>
      <c r="DX35" s="636"/>
      <c r="DY35" s="636"/>
      <c r="DZ35" s="636"/>
      <c r="EA35" s="636"/>
      <c r="EB35" s="636"/>
      <c r="EC35" s="648"/>
    </row>
    <row r="36" spans="2:133" ht="11.25" customHeight="1">
      <c r="B36" s="618" t="s">
        <v>315</v>
      </c>
      <c r="C36" s="619"/>
      <c r="D36" s="619"/>
      <c r="E36" s="619"/>
      <c r="F36" s="619"/>
      <c r="G36" s="619"/>
      <c r="H36" s="619"/>
      <c r="I36" s="619"/>
      <c r="J36" s="619"/>
      <c r="K36" s="619"/>
      <c r="L36" s="619"/>
      <c r="M36" s="619"/>
      <c r="N36" s="619"/>
      <c r="O36" s="619"/>
      <c r="P36" s="619"/>
      <c r="Q36" s="620"/>
      <c r="R36" s="621">
        <v>579811</v>
      </c>
      <c r="S36" s="622"/>
      <c r="T36" s="622"/>
      <c r="U36" s="622"/>
      <c r="V36" s="622"/>
      <c r="W36" s="622"/>
      <c r="X36" s="622"/>
      <c r="Y36" s="623"/>
      <c r="Z36" s="659">
        <v>8.3000000000000007</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1151458</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44803</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759333</v>
      </c>
      <c r="CS36" s="622"/>
      <c r="CT36" s="622"/>
      <c r="CU36" s="622"/>
      <c r="CV36" s="622"/>
      <c r="CW36" s="622"/>
      <c r="CX36" s="622"/>
      <c r="CY36" s="623"/>
      <c r="CZ36" s="624">
        <v>12</v>
      </c>
      <c r="DA36" s="636"/>
      <c r="DB36" s="636"/>
      <c r="DC36" s="637"/>
      <c r="DD36" s="627">
        <v>716422</v>
      </c>
      <c r="DE36" s="622"/>
      <c r="DF36" s="622"/>
      <c r="DG36" s="622"/>
      <c r="DH36" s="622"/>
      <c r="DI36" s="622"/>
      <c r="DJ36" s="622"/>
      <c r="DK36" s="623"/>
      <c r="DL36" s="627">
        <v>553206</v>
      </c>
      <c r="DM36" s="622"/>
      <c r="DN36" s="622"/>
      <c r="DO36" s="622"/>
      <c r="DP36" s="622"/>
      <c r="DQ36" s="622"/>
      <c r="DR36" s="622"/>
      <c r="DS36" s="622"/>
      <c r="DT36" s="622"/>
      <c r="DU36" s="622"/>
      <c r="DV36" s="623"/>
      <c r="DW36" s="624">
        <v>18.7</v>
      </c>
      <c r="DX36" s="636"/>
      <c r="DY36" s="636"/>
      <c r="DZ36" s="636"/>
      <c r="EA36" s="636"/>
      <c r="EB36" s="636"/>
      <c r="EC36" s="648"/>
    </row>
    <row r="37" spans="2:133" ht="11.25" customHeight="1">
      <c r="B37" s="618" t="s">
        <v>319</v>
      </c>
      <c r="C37" s="619"/>
      <c r="D37" s="619"/>
      <c r="E37" s="619"/>
      <c r="F37" s="619"/>
      <c r="G37" s="619"/>
      <c r="H37" s="619"/>
      <c r="I37" s="619"/>
      <c r="J37" s="619"/>
      <c r="K37" s="619"/>
      <c r="L37" s="619"/>
      <c r="M37" s="619"/>
      <c r="N37" s="619"/>
      <c r="O37" s="619"/>
      <c r="P37" s="619"/>
      <c r="Q37" s="620"/>
      <c r="R37" s="621">
        <v>239179</v>
      </c>
      <c r="S37" s="622"/>
      <c r="T37" s="622"/>
      <c r="U37" s="622"/>
      <c r="V37" s="622"/>
      <c r="W37" s="622"/>
      <c r="X37" s="622"/>
      <c r="Y37" s="623"/>
      <c r="Z37" s="659">
        <v>3.4</v>
      </c>
      <c r="AA37" s="659"/>
      <c r="AB37" s="659"/>
      <c r="AC37" s="659"/>
      <c r="AD37" s="660">
        <v>48</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555951</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22594</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318458</v>
      </c>
      <c r="CS37" s="634"/>
      <c r="CT37" s="634"/>
      <c r="CU37" s="634"/>
      <c r="CV37" s="634"/>
      <c r="CW37" s="634"/>
      <c r="CX37" s="634"/>
      <c r="CY37" s="635"/>
      <c r="CZ37" s="624">
        <v>5</v>
      </c>
      <c r="DA37" s="636"/>
      <c r="DB37" s="636"/>
      <c r="DC37" s="637"/>
      <c r="DD37" s="627">
        <v>318277</v>
      </c>
      <c r="DE37" s="634"/>
      <c r="DF37" s="634"/>
      <c r="DG37" s="634"/>
      <c r="DH37" s="634"/>
      <c r="DI37" s="634"/>
      <c r="DJ37" s="634"/>
      <c r="DK37" s="635"/>
      <c r="DL37" s="627">
        <v>309397</v>
      </c>
      <c r="DM37" s="634"/>
      <c r="DN37" s="634"/>
      <c r="DO37" s="634"/>
      <c r="DP37" s="634"/>
      <c r="DQ37" s="634"/>
      <c r="DR37" s="634"/>
      <c r="DS37" s="634"/>
      <c r="DT37" s="634"/>
      <c r="DU37" s="634"/>
      <c r="DV37" s="635"/>
      <c r="DW37" s="624">
        <v>10.5</v>
      </c>
      <c r="DX37" s="636"/>
      <c r="DY37" s="636"/>
      <c r="DZ37" s="636"/>
      <c r="EA37" s="636"/>
      <c r="EB37" s="636"/>
      <c r="EC37" s="648"/>
    </row>
    <row r="38" spans="2:133" ht="11.25" customHeight="1">
      <c r="B38" s="618" t="s">
        <v>323</v>
      </c>
      <c r="C38" s="619"/>
      <c r="D38" s="619"/>
      <c r="E38" s="619"/>
      <c r="F38" s="619"/>
      <c r="G38" s="619"/>
      <c r="H38" s="619"/>
      <c r="I38" s="619"/>
      <c r="J38" s="619"/>
      <c r="K38" s="619"/>
      <c r="L38" s="619"/>
      <c r="M38" s="619"/>
      <c r="N38" s="619"/>
      <c r="O38" s="619"/>
      <c r="P38" s="619"/>
      <c r="Q38" s="620"/>
      <c r="R38" s="621">
        <v>685335</v>
      </c>
      <c r="S38" s="622"/>
      <c r="T38" s="622"/>
      <c r="U38" s="622"/>
      <c r="V38" s="622"/>
      <c r="W38" s="622"/>
      <c r="X38" s="622"/>
      <c r="Y38" s="623"/>
      <c r="Z38" s="659">
        <v>9.8000000000000007</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97100</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1229</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498407</v>
      </c>
      <c r="CS38" s="622"/>
      <c r="CT38" s="622"/>
      <c r="CU38" s="622"/>
      <c r="CV38" s="622"/>
      <c r="CW38" s="622"/>
      <c r="CX38" s="622"/>
      <c r="CY38" s="623"/>
      <c r="CZ38" s="624">
        <v>7.9</v>
      </c>
      <c r="DA38" s="636"/>
      <c r="DB38" s="636"/>
      <c r="DC38" s="637"/>
      <c r="DD38" s="627">
        <v>409399</v>
      </c>
      <c r="DE38" s="622"/>
      <c r="DF38" s="622"/>
      <c r="DG38" s="622"/>
      <c r="DH38" s="622"/>
      <c r="DI38" s="622"/>
      <c r="DJ38" s="622"/>
      <c r="DK38" s="623"/>
      <c r="DL38" s="627">
        <v>387680</v>
      </c>
      <c r="DM38" s="622"/>
      <c r="DN38" s="622"/>
      <c r="DO38" s="622"/>
      <c r="DP38" s="622"/>
      <c r="DQ38" s="622"/>
      <c r="DR38" s="622"/>
      <c r="DS38" s="622"/>
      <c r="DT38" s="622"/>
      <c r="DU38" s="622"/>
      <c r="DV38" s="623"/>
      <c r="DW38" s="624">
        <v>13.1</v>
      </c>
      <c r="DX38" s="636"/>
      <c r="DY38" s="636"/>
      <c r="DZ38" s="636"/>
      <c r="EA38" s="636"/>
      <c r="EB38" s="636"/>
      <c r="EC38" s="648"/>
    </row>
    <row r="39" spans="2:133" ht="11.25" customHeight="1">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t="s">
        <v>122</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1883</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71086</v>
      </c>
      <c r="CS39" s="634"/>
      <c r="CT39" s="634"/>
      <c r="CU39" s="634"/>
      <c r="CV39" s="634"/>
      <c r="CW39" s="634"/>
      <c r="CX39" s="634"/>
      <c r="CY39" s="635"/>
      <c r="CZ39" s="624">
        <v>1.1000000000000001</v>
      </c>
      <c r="DA39" s="636"/>
      <c r="DB39" s="636"/>
      <c r="DC39" s="637"/>
      <c r="DD39" s="627">
        <v>16989</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c r="B40" s="618" t="s">
        <v>331</v>
      </c>
      <c r="C40" s="619"/>
      <c r="D40" s="619"/>
      <c r="E40" s="619"/>
      <c r="F40" s="619"/>
      <c r="G40" s="619"/>
      <c r="H40" s="619"/>
      <c r="I40" s="619"/>
      <c r="J40" s="619"/>
      <c r="K40" s="619"/>
      <c r="L40" s="619"/>
      <c r="M40" s="619"/>
      <c r="N40" s="619"/>
      <c r="O40" s="619"/>
      <c r="P40" s="619"/>
      <c r="Q40" s="620"/>
      <c r="R40" s="621">
        <v>12035</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71</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497100</v>
      </c>
      <c r="CS40" s="622"/>
      <c r="CT40" s="622"/>
      <c r="CU40" s="622"/>
      <c r="CV40" s="622"/>
      <c r="CW40" s="622"/>
      <c r="CX40" s="622"/>
      <c r="CY40" s="623"/>
      <c r="CZ40" s="624">
        <v>7.9</v>
      </c>
      <c r="DA40" s="636"/>
      <c r="DB40" s="636"/>
      <c r="DC40" s="637"/>
      <c r="DD40" s="627">
        <v>401100</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c r="B41" s="602" t="s">
        <v>336</v>
      </c>
      <c r="C41" s="603"/>
      <c r="D41" s="603"/>
      <c r="E41" s="603"/>
      <c r="F41" s="603"/>
      <c r="G41" s="603"/>
      <c r="H41" s="603"/>
      <c r="I41" s="603"/>
      <c r="J41" s="603"/>
      <c r="K41" s="603"/>
      <c r="L41" s="603"/>
      <c r="M41" s="603"/>
      <c r="N41" s="603"/>
      <c r="O41" s="603"/>
      <c r="P41" s="603"/>
      <c r="Q41" s="604"/>
      <c r="R41" s="605">
        <v>7018459</v>
      </c>
      <c r="S41" s="646"/>
      <c r="T41" s="646"/>
      <c r="U41" s="646"/>
      <c r="V41" s="646"/>
      <c r="W41" s="646"/>
      <c r="X41" s="646"/>
      <c r="Y41" s="649"/>
      <c r="Z41" s="650">
        <v>100</v>
      </c>
      <c r="AA41" s="650"/>
      <c r="AB41" s="650"/>
      <c r="AC41" s="650"/>
      <c r="AD41" s="651">
        <v>2940198</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126711</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c r="AQ42" s="666" t="s">
        <v>340</v>
      </c>
      <c r="AR42" s="667"/>
      <c r="AS42" s="667"/>
      <c r="AT42" s="667"/>
      <c r="AU42" s="667"/>
      <c r="AV42" s="667"/>
      <c r="AW42" s="667"/>
      <c r="AX42" s="667"/>
      <c r="AY42" s="668"/>
      <c r="AZ42" s="605">
        <v>371696</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349</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760394</v>
      </c>
      <c r="CS42" s="634"/>
      <c r="CT42" s="634"/>
      <c r="CU42" s="634"/>
      <c r="CV42" s="634"/>
      <c r="CW42" s="634"/>
      <c r="CX42" s="634"/>
      <c r="CY42" s="635"/>
      <c r="CZ42" s="624">
        <v>12</v>
      </c>
      <c r="DA42" s="636"/>
      <c r="DB42" s="636"/>
      <c r="DC42" s="637"/>
      <c r="DD42" s="627">
        <v>133226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c r="B43" s="214" t="s">
        <v>343</v>
      </c>
      <c r="CD43" s="618" t="s">
        <v>344</v>
      </c>
      <c r="CE43" s="619"/>
      <c r="CF43" s="619"/>
      <c r="CG43" s="619"/>
      <c r="CH43" s="619"/>
      <c r="CI43" s="619"/>
      <c r="CJ43" s="619"/>
      <c r="CK43" s="619"/>
      <c r="CL43" s="619"/>
      <c r="CM43" s="619"/>
      <c r="CN43" s="619"/>
      <c r="CO43" s="619"/>
      <c r="CP43" s="619"/>
      <c r="CQ43" s="620"/>
      <c r="CR43" s="621">
        <v>16787</v>
      </c>
      <c r="CS43" s="634"/>
      <c r="CT43" s="634"/>
      <c r="CU43" s="634"/>
      <c r="CV43" s="634"/>
      <c r="CW43" s="634"/>
      <c r="CX43" s="634"/>
      <c r="CY43" s="635"/>
      <c r="CZ43" s="624">
        <v>0.3</v>
      </c>
      <c r="DA43" s="636"/>
      <c r="DB43" s="636"/>
      <c r="DC43" s="637"/>
      <c r="DD43" s="627">
        <v>16787</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759932</v>
      </c>
      <c r="CS44" s="622"/>
      <c r="CT44" s="622"/>
      <c r="CU44" s="622"/>
      <c r="CV44" s="622"/>
      <c r="CW44" s="622"/>
      <c r="CX44" s="622"/>
      <c r="CY44" s="623"/>
      <c r="CZ44" s="624">
        <v>12</v>
      </c>
      <c r="DA44" s="625"/>
      <c r="DB44" s="625"/>
      <c r="DC44" s="626"/>
      <c r="DD44" s="627">
        <v>133164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335797</v>
      </c>
      <c r="CS45" s="634"/>
      <c r="CT45" s="634"/>
      <c r="CU45" s="634"/>
      <c r="CV45" s="634"/>
      <c r="CW45" s="634"/>
      <c r="CX45" s="634"/>
      <c r="CY45" s="635"/>
      <c r="CZ45" s="624">
        <v>5.3</v>
      </c>
      <c r="DA45" s="636"/>
      <c r="DB45" s="636"/>
      <c r="DC45" s="637"/>
      <c r="DD45" s="627">
        <v>8456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c r="B46" s="225"/>
      <c r="CD46" s="642"/>
      <c r="CE46" s="643"/>
      <c r="CF46" s="618" t="s">
        <v>349</v>
      </c>
      <c r="CG46" s="619"/>
      <c r="CH46" s="619"/>
      <c r="CI46" s="619"/>
      <c r="CJ46" s="619"/>
      <c r="CK46" s="619"/>
      <c r="CL46" s="619"/>
      <c r="CM46" s="619"/>
      <c r="CN46" s="619"/>
      <c r="CO46" s="619"/>
      <c r="CP46" s="619"/>
      <c r="CQ46" s="620"/>
      <c r="CR46" s="621">
        <v>424135</v>
      </c>
      <c r="CS46" s="622"/>
      <c r="CT46" s="622"/>
      <c r="CU46" s="622"/>
      <c r="CV46" s="622"/>
      <c r="CW46" s="622"/>
      <c r="CX46" s="622"/>
      <c r="CY46" s="623"/>
      <c r="CZ46" s="624">
        <v>6.7</v>
      </c>
      <c r="DA46" s="625"/>
      <c r="DB46" s="625"/>
      <c r="DC46" s="626"/>
      <c r="DD46" s="627">
        <v>124708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c r="B47" s="225"/>
      <c r="CD47" s="642"/>
      <c r="CE47" s="643"/>
      <c r="CF47" s="618" t="s">
        <v>350</v>
      </c>
      <c r="CG47" s="619"/>
      <c r="CH47" s="619"/>
      <c r="CI47" s="619"/>
      <c r="CJ47" s="619"/>
      <c r="CK47" s="619"/>
      <c r="CL47" s="619"/>
      <c r="CM47" s="619"/>
      <c r="CN47" s="619"/>
      <c r="CO47" s="619"/>
      <c r="CP47" s="619"/>
      <c r="CQ47" s="620"/>
      <c r="CR47" s="621">
        <v>462</v>
      </c>
      <c r="CS47" s="634"/>
      <c r="CT47" s="634"/>
      <c r="CU47" s="634"/>
      <c r="CV47" s="634"/>
      <c r="CW47" s="634"/>
      <c r="CX47" s="634"/>
      <c r="CY47" s="635"/>
      <c r="CZ47" s="624">
        <v>0</v>
      </c>
      <c r="DA47" s="636"/>
      <c r="DB47" s="636"/>
      <c r="DC47" s="637"/>
      <c r="DD47" s="627">
        <v>62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c r="B49" s="225"/>
      <c r="CD49" s="602" t="s">
        <v>352</v>
      </c>
      <c r="CE49" s="603"/>
      <c r="CF49" s="603"/>
      <c r="CG49" s="603"/>
      <c r="CH49" s="603"/>
      <c r="CI49" s="603"/>
      <c r="CJ49" s="603"/>
      <c r="CK49" s="603"/>
      <c r="CL49" s="603"/>
      <c r="CM49" s="603"/>
      <c r="CN49" s="603"/>
      <c r="CO49" s="603"/>
      <c r="CP49" s="603"/>
      <c r="CQ49" s="604"/>
      <c r="CR49" s="605">
        <v>6317595</v>
      </c>
      <c r="CS49" s="606"/>
      <c r="CT49" s="606"/>
      <c r="CU49" s="606"/>
      <c r="CV49" s="606"/>
      <c r="CW49" s="606"/>
      <c r="CX49" s="606"/>
      <c r="CY49" s="607"/>
      <c r="CZ49" s="608">
        <v>100</v>
      </c>
      <c r="DA49" s="609"/>
      <c r="DB49" s="609"/>
      <c r="DC49" s="610"/>
      <c r="DD49" s="611">
        <v>4079086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Pmka1HqR4X7kr9yjBjqcQXCOfvVk39ySkRghImWlHSKLCrsPdH6/DRW9/Hc1+vl4xDPQGtFWMvY/pv7Hw4bV8Q==" saltValue="974Su4ORozDqvIQ7etOEK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c r="A7" s="236">
        <v>1</v>
      </c>
      <c r="B7" s="1047" t="s">
        <v>375</v>
      </c>
      <c r="C7" s="1048"/>
      <c r="D7" s="1048"/>
      <c r="E7" s="1048"/>
      <c r="F7" s="1048"/>
      <c r="G7" s="1048"/>
      <c r="H7" s="1048"/>
      <c r="I7" s="1048"/>
      <c r="J7" s="1048"/>
      <c r="K7" s="1048"/>
      <c r="L7" s="1048"/>
      <c r="M7" s="1048"/>
      <c r="N7" s="1048"/>
      <c r="O7" s="1048"/>
      <c r="P7" s="1049"/>
      <c r="Q7" s="1102">
        <v>6873</v>
      </c>
      <c r="R7" s="1103"/>
      <c r="S7" s="1103"/>
      <c r="T7" s="1103"/>
      <c r="U7" s="1103"/>
      <c r="V7" s="1103">
        <v>6269</v>
      </c>
      <c r="W7" s="1103"/>
      <c r="X7" s="1103"/>
      <c r="Y7" s="1103"/>
      <c r="Z7" s="1103"/>
      <c r="AA7" s="1103">
        <v>604</v>
      </c>
      <c r="AB7" s="1103"/>
      <c r="AC7" s="1103"/>
      <c r="AD7" s="1103"/>
      <c r="AE7" s="1104"/>
      <c r="AF7" s="1105">
        <v>396</v>
      </c>
      <c r="AG7" s="1106"/>
      <c r="AH7" s="1106"/>
      <c r="AI7" s="1106"/>
      <c r="AJ7" s="1107"/>
      <c r="AK7" s="1108">
        <v>487</v>
      </c>
      <c r="AL7" s="1109"/>
      <c r="AM7" s="1109"/>
      <c r="AN7" s="1109"/>
      <c r="AO7" s="1109"/>
      <c r="AP7" s="1109">
        <v>6794</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548</v>
      </c>
      <c r="BT7" s="1100"/>
      <c r="BU7" s="1100"/>
      <c r="BV7" s="1100"/>
      <c r="BW7" s="1100"/>
      <c r="BX7" s="1100"/>
      <c r="BY7" s="1100"/>
      <c r="BZ7" s="1100"/>
      <c r="CA7" s="1100"/>
      <c r="CB7" s="1100"/>
      <c r="CC7" s="1100"/>
      <c r="CD7" s="1100"/>
      <c r="CE7" s="1100"/>
      <c r="CF7" s="1100"/>
      <c r="CG7" s="1112"/>
      <c r="CH7" s="1096">
        <v>13</v>
      </c>
      <c r="CI7" s="1097"/>
      <c r="CJ7" s="1097"/>
      <c r="CK7" s="1097"/>
      <c r="CL7" s="1098"/>
      <c r="CM7" s="1096">
        <v>76</v>
      </c>
      <c r="CN7" s="1097"/>
      <c r="CO7" s="1097"/>
      <c r="CP7" s="1097"/>
      <c r="CQ7" s="1098"/>
      <c r="CR7" s="1096">
        <v>8</v>
      </c>
      <c r="CS7" s="1097"/>
      <c r="CT7" s="1097"/>
      <c r="CU7" s="1097"/>
      <c r="CV7" s="1098"/>
      <c r="CW7" s="1096">
        <v>3</v>
      </c>
      <c r="CX7" s="1097"/>
      <c r="CY7" s="1097"/>
      <c r="CZ7" s="1097"/>
      <c r="DA7" s="1098"/>
      <c r="DB7" s="1096" t="s">
        <v>549</v>
      </c>
      <c r="DC7" s="1097"/>
      <c r="DD7" s="1097"/>
      <c r="DE7" s="1097"/>
      <c r="DF7" s="1098"/>
      <c r="DG7" s="1096" t="s">
        <v>549</v>
      </c>
      <c r="DH7" s="1097"/>
      <c r="DI7" s="1097"/>
      <c r="DJ7" s="1097"/>
      <c r="DK7" s="1098"/>
      <c r="DL7" s="1096" t="s">
        <v>549</v>
      </c>
      <c r="DM7" s="1097"/>
      <c r="DN7" s="1097"/>
      <c r="DO7" s="1097"/>
      <c r="DP7" s="1098"/>
      <c r="DQ7" s="1096" t="s">
        <v>549</v>
      </c>
      <c r="DR7" s="1097"/>
      <c r="DS7" s="1097"/>
      <c r="DT7" s="1097"/>
      <c r="DU7" s="1098"/>
      <c r="DV7" s="1099"/>
      <c r="DW7" s="1100"/>
      <c r="DX7" s="1100"/>
      <c r="DY7" s="1100"/>
      <c r="DZ7" s="1101"/>
      <c r="EA7" s="234"/>
    </row>
    <row r="8" spans="1:131" s="235" customFormat="1" ht="26.25" customHeight="1">
      <c r="A8" s="238">
        <v>2</v>
      </c>
      <c r="B8" s="1030" t="s">
        <v>376</v>
      </c>
      <c r="C8" s="1031"/>
      <c r="D8" s="1031"/>
      <c r="E8" s="1031"/>
      <c r="F8" s="1031"/>
      <c r="G8" s="1031"/>
      <c r="H8" s="1031"/>
      <c r="I8" s="1031"/>
      <c r="J8" s="1031"/>
      <c r="K8" s="1031"/>
      <c r="L8" s="1031"/>
      <c r="M8" s="1031"/>
      <c r="N8" s="1031"/>
      <c r="O8" s="1031"/>
      <c r="P8" s="1032"/>
      <c r="Q8" s="1038">
        <v>104</v>
      </c>
      <c r="R8" s="1039"/>
      <c r="S8" s="1039"/>
      <c r="T8" s="1039"/>
      <c r="U8" s="1039"/>
      <c r="V8" s="1039">
        <v>7</v>
      </c>
      <c r="W8" s="1039"/>
      <c r="X8" s="1039"/>
      <c r="Y8" s="1039"/>
      <c r="Z8" s="1039"/>
      <c r="AA8" s="1039">
        <v>97</v>
      </c>
      <c r="AB8" s="1039"/>
      <c r="AC8" s="1039"/>
      <c r="AD8" s="1039"/>
      <c r="AE8" s="1040"/>
      <c r="AF8" s="1035">
        <v>97</v>
      </c>
      <c r="AG8" s="1036"/>
      <c r="AH8" s="1036"/>
      <c r="AI8" s="1036"/>
      <c r="AJ8" s="1037"/>
      <c r="AK8" s="1080" t="s">
        <v>549</v>
      </c>
      <c r="AL8" s="1081"/>
      <c r="AM8" s="1081"/>
      <c r="AN8" s="1081"/>
      <c r="AO8" s="1081"/>
      <c r="AP8" s="1081" t="s">
        <v>549</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c r="A9" s="238">
        <v>3</v>
      </c>
      <c r="B9" s="1030" t="s">
        <v>377</v>
      </c>
      <c r="C9" s="1031"/>
      <c r="D9" s="1031"/>
      <c r="E9" s="1031"/>
      <c r="F9" s="1031"/>
      <c r="G9" s="1031"/>
      <c r="H9" s="1031"/>
      <c r="I9" s="1031"/>
      <c r="J9" s="1031"/>
      <c r="K9" s="1031"/>
      <c r="L9" s="1031"/>
      <c r="M9" s="1031"/>
      <c r="N9" s="1031"/>
      <c r="O9" s="1031"/>
      <c r="P9" s="1032"/>
      <c r="Q9" s="1038">
        <v>79</v>
      </c>
      <c r="R9" s="1039"/>
      <c r="S9" s="1039"/>
      <c r="T9" s="1039"/>
      <c r="U9" s="1039"/>
      <c r="V9" s="1039">
        <v>79</v>
      </c>
      <c r="W9" s="1039"/>
      <c r="X9" s="1039"/>
      <c r="Y9" s="1039"/>
      <c r="Z9" s="1039"/>
      <c r="AA9" s="1039">
        <v>0</v>
      </c>
      <c r="AB9" s="1039"/>
      <c r="AC9" s="1039"/>
      <c r="AD9" s="1039"/>
      <c r="AE9" s="1040"/>
      <c r="AF9" s="1035">
        <v>0</v>
      </c>
      <c r="AG9" s="1036"/>
      <c r="AH9" s="1036"/>
      <c r="AI9" s="1036"/>
      <c r="AJ9" s="1037"/>
      <c r="AK9" s="1080">
        <v>38</v>
      </c>
      <c r="AL9" s="1081"/>
      <c r="AM9" s="1081"/>
      <c r="AN9" s="1081"/>
      <c r="AO9" s="1081"/>
      <c r="AP9" s="1081" t="s">
        <v>549</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378</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c r="A23" s="240" t="s">
        <v>379</v>
      </c>
      <c r="B23" s="937" t="s">
        <v>380</v>
      </c>
      <c r="C23" s="938"/>
      <c r="D23" s="938"/>
      <c r="E23" s="938"/>
      <c r="F23" s="938"/>
      <c r="G23" s="938"/>
      <c r="H23" s="938"/>
      <c r="I23" s="938"/>
      <c r="J23" s="938"/>
      <c r="K23" s="938"/>
      <c r="L23" s="938"/>
      <c r="M23" s="938"/>
      <c r="N23" s="938"/>
      <c r="O23" s="938"/>
      <c r="P23" s="948"/>
      <c r="Q23" s="1067">
        <v>7018</v>
      </c>
      <c r="R23" s="1061"/>
      <c r="S23" s="1061"/>
      <c r="T23" s="1061"/>
      <c r="U23" s="1061"/>
      <c r="V23" s="1061">
        <v>6318</v>
      </c>
      <c r="W23" s="1061"/>
      <c r="X23" s="1061"/>
      <c r="Y23" s="1061"/>
      <c r="Z23" s="1061"/>
      <c r="AA23" s="1061">
        <v>701</v>
      </c>
      <c r="AB23" s="1061"/>
      <c r="AC23" s="1061"/>
      <c r="AD23" s="1061"/>
      <c r="AE23" s="1068"/>
      <c r="AF23" s="1069">
        <v>493</v>
      </c>
      <c r="AG23" s="1061"/>
      <c r="AH23" s="1061"/>
      <c r="AI23" s="1061"/>
      <c r="AJ23" s="1070"/>
      <c r="AK23" s="1071"/>
      <c r="AL23" s="1072"/>
      <c r="AM23" s="1072"/>
      <c r="AN23" s="1072"/>
      <c r="AO23" s="1072"/>
      <c r="AP23" s="1061">
        <v>6794</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c r="A24" s="1060" t="s">
        <v>381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c r="A25" s="1059" t="s">
        <v>382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c r="A26" s="995" t="s">
        <v>358</v>
      </c>
      <c r="B26" s="996"/>
      <c r="C26" s="996"/>
      <c r="D26" s="996"/>
      <c r="E26" s="996"/>
      <c r="F26" s="996"/>
      <c r="G26" s="996"/>
      <c r="H26" s="996"/>
      <c r="I26" s="996"/>
      <c r="J26" s="996"/>
      <c r="K26" s="996"/>
      <c r="L26" s="996"/>
      <c r="M26" s="996"/>
      <c r="N26" s="996"/>
      <c r="O26" s="996"/>
      <c r="P26" s="997"/>
      <c r="Q26" s="1001" t="s">
        <v>383</v>
      </c>
      <c r="R26" s="1002"/>
      <c r="S26" s="1002"/>
      <c r="T26" s="1002"/>
      <c r="U26" s="1003"/>
      <c r="V26" s="1001" t="s">
        <v>384</v>
      </c>
      <c r="W26" s="1002"/>
      <c r="X26" s="1002"/>
      <c r="Y26" s="1002"/>
      <c r="Z26" s="1003"/>
      <c r="AA26" s="1001" t="s">
        <v>385</v>
      </c>
      <c r="AB26" s="1002"/>
      <c r="AC26" s="1002"/>
      <c r="AD26" s="1002"/>
      <c r="AE26" s="1002"/>
      <c r="AF26" s="1055" t="s">
        <v>386</v>
      </c>
      <c r="AG26" s="1008"/>
      <c r="AH26" s="1008"/>
      <c r="AI26" s="1008"/>
      <c r="AJ26" s="1056"/>
      <c r="AK26" s="1002" t="s">
        <v>387</v>
      </c>
      <c r="AL26" s="1002"/>
      <c r="AM26" s="1002"/>
      <c r="AN26" s="1002"/>
      <c r="AO26" s="1003"/>
      <c r="AP26" s="1001" t="s">
        <v>388</v>
      </c>
      <c r="AQ26" s="1002"/>
      <c r="AR26" s="1002"/>
      <c r="AS26" s="1002"/>
      <c r="AT26" s="1003"/>
      <c r="AU26" s="1001" t="s">
        <v>389</v>
      </c>
      <c r="AV26" s="1002"/>
      <c r="AW26" s="1002"/>
      <c r="AX26" s="1002"/>
      <c r="AY26" s="1003"/>
      <c r="AZ26" s="1001" t="s">
        <v>390</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c r="A28" s="242">
        <v>1</v>
      </c>
      <c r="B28" s="1047" t="s">
        <v>391</v>
      </c>
      <c r="C28" s="1048"/>
      <c r="D28" s="1048"/>
      <c r="E28" s="1048"/>
      <c r="F28" s="1048"/>
      <c r="G28" s="1048"/>
      <c r="H28" s="1048"/>
      <c r="I28" s="1048"/>
      <c r="J28" s="1048"/>
      <c r="K28" s="1048"/>
      <c r="L28" s="1048"/>
      <c r="M28" s="1048"/>
      <c r="N28" s="1048"/>
      <c r="O28" s="1048"/>
      <c r="P28" s="1049"/>
      <c r="Q28" s="1050">
        <v>994</v>
      </c>
      <c r="R28" s="1051"/>
      <c r="S28" s="1051"/>
      <c r="T28" s="1051"/>
      <c r="U28" s="1051"/>
      <c r="V28" s="1051">
        <v>950</v>
      </c>
      <c r="W28" s="1051"/>
      <c r="X28" s="1051"/>
      <c r="Y28" s="1051"/>
      <c r="Z28" s="1051"/>
      <c r="AA28" s="1051">
        <v>45</v>
      </c>
      <c r="AB28" s="1051"/>
      <c r="AC28" s="1051"/>
      <c r="AD28" s="1051"/>
      <c r="AE28" s="1052"/>
      <c r="AF28" s="1053">
        <v>45</v>
      </c>
      <c r="AG28" s="1051"/>
      <c r="AH28" s="1051"/>
      <c r="AI28" s="1051"/>
      <c r="AJ28" s="1054"/>
      <c r="AK28" s="1042">
        <v>127</v>
      </c>
      <c r="AL28" s="1043"/>
      <c r="AM28" s="1043"/>
      <c r="AN28" s="1043"/>
      <c r="AO28" s="1043"/>
      <c r="AP28" s="1043" t="s">
        <v>549</v>
      </c>
      <c r="AQ28" s="1043"/>
      <c r="AR28" s="1043"/>
      <c r="AS28" s="1043"/>
      <c r="AT28" s="1043"/>
      <c r="AU28" s="1043">
        <v>127</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c r="A29" s="242">
        <v>2</v>
      </c>
      <c r="B29" s="1030" t="s">
        <v>392</v>
      </c>
      <c r="C29" s="1031"/>
      <c r="D29" s="1031"/>
      <c r="E29" s="1031"/>
      <c r="F29" s="1031"/>
      <c r="G29" s="1031"/>
      <c r="H29" s="1031"/>
      <c r="I29" s="1031"/>
      <c r="J29" s="1031"/>
      <c r="K29" s="1031"/>
      <c r="L29" s="1031"/>
      <c r="M29" s="1031"/>
      <c r="N29" s="1031"/>
      <c r="O29" s="1031"/>
      <c r="P29" s="1032"/>
      <c r="Q29" s="1038">
        <v>315</v>
      </c>
      <c r="R29" s="1039"/>
      <c r="S29" s="1039"/>
      <c r="T29" s="1039"/>
      <c r="U29" s="1039"/>
      <c r="V29" s="1039">
        <v>293</v>
      </c>
      <c r="W29" s="1039"/>
      <c r="X29" s="1039"/>
      <c r="Y29" s="1039"/>
      <c r="Z29" s="1039"/>
      <c r="AA29" s="1039">
        <v>22</v>
      </c>
      <c r="AB29" s="1039"/>
      <c r="AC29" s="1039"/>
      <c r="AD29" s="1039"/>
      <c r="AE29" s="1040"/>
      <c r="AF29" s="1035">
        <v>22</v>
      </c>
      <c r="AG29" s="1036"/>
      <c r="AH29" s="1036"/>
      <c r="AI29" s="1036"/>
      <c r="AJ29" s="1037"/>
      <c r="AK29" s="980">
        <v>195</v>
      </c>
      <c r="AL29" s="971"/>
      <c r="AM29" s="971"/>
      <c r="AN29" s="971"/>
      <c r="AO29" s="971"/>
      <c r="AP29" s="971" t="s">
        <v>549</v>
      </c>
      <c r="AQ29" s="971"/>
      <c r="AR29" s="971"/>
      <c r="AS29" s="971"/>
      <c r="AT29" s="971"/>
      <c r="AU29" s="971">
        <v>195</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c r="A30" s="242">
        <v>3</v>
      </c>
      <c r="B30" s="1030" t="s">
        <v>393</v>
      </c>
      <c r="C30" s="1031"/>
      <c r="D30" s="1031"/>
      <c r="E30" s="1031"/>
      <c r="F30" s="1031"/>
      <c r="G30" s="1031"/>
      <c r="H30" s="1031"/>
      <c r="I30" s="1031"/>
      <c r="J30" s="1031"/>
      <c r="K30" s="1031"/>
      <c r="L30" s="1031"/>
      <c r="M30" s="1031"/>
      <c r="N30" s="1031"/>
      <c r="O30" s="1031"/>
      <c r="P30" s="1032"/>
      <c r="Q30" s="1038">
        <v>645</v>
      </c>
      <c r="R30" s="1039"/>
      <c r="S30" s="1039"/>
      <c r="T30" s="1039"/>
      <c r="U30" s="1039"/>
      <c r="V30" s="1039">
        <v>704</v>
      </c>
      <c r="W30" s="1039"/>
      <c r="X30" s="1039"/>
      <c r="Y30" s="1039"/>
      <c r="Z30" s="1039"/>
      <c r="AA30" s="1039">
        <v>-59</v>
      </c>
      <c r="AB30" s="1039"/>
      <c r="AC30" s="1039"/>
      <c r="AD30" s="1039"/>
      <c r="AE30" s="1040"/>
      <c r="AF30" s="1035">
        <v>190</v>
      </c>
      <c r="AG30" s="1036"/>
      <c r="AH30" s="1036"/>
      <c r="AI30" s="1036"/>
      <c r="AJ30" s="1037"/>
      <c r="AK30" s="980">
        <v>156</v>
      </c>
      <c r="AL30" s="971"/>
      <c r="AM30" s="971"/>
      <c r="AN30" s="971"/>
      <c r="AO30" s="971"/>
      <c r="AP30" s="971">
        <v>131</v>
      </c>
      <c r="AQ30" s="971"/>
      <c r="AR30" s="971"/>
      <c r="AS30" s="971"/>
      <c r="AT30" s="971"/>
      <c r="AU30" s="971">
        <v>107</v>
      </c>
      <c r="AV30" s="971"/>
      <c r="AW30" s="971"/>
      <c r="AX30" s="971"/>
      <c r="AY30" s="971"/>
      <c r="AZ30" s="1041" t="s">
        <v>122</v>
      </c>
      <c r="BA30" s="1041"/>
      <c r="BB30" s="1041"/>
      <c r="BC30" s="1041"/>
      <c r="BD30" s="1041"/>
      <c r="BE30" s="972" t="s">
        <v>394</v>
      </c>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c r="A31" s="242">
        <v>4</v>
      </c>
      <c r="B31" s="1030"/>
      <c r="C31" s="1031"/>
      <c r="D31" s="1031"/>
      <c r="E31" s="1031"/>
      <c r="F31" s="1031"/>
      <c r="G31" s="1031"/>
      <c r="H31" s="1031"/>
      <c r="I31" s="1031"/>
      <c r="J31" s="1031"/>
      <c r="K31" s="1031"/>
      <c r="L31" s="1031"/>
      <c r="M31" s="1031"/>
      <c r="N31" s="1031"/>
      <c r="O31" s="1031"/>
      <c r="P31" s="1032"/>
      <c r="Q31" s="1038"/>
      <c r="R31" s="1039"/>
      <c r="S31" s="1039"/>
      <c r="T31" s="1039"/>
      <c r="U31" s="1039"/>
      <c r="V31" s="1039"/>
      <c r="W31" s="1039"/>
      <c r="X31" s="1039"/>
      <c r="Y31" s="1039"/>
      <c r="Z31" s="1039"/>
      <c r="AA31" s="1039"/>
      <c r="AB31" s="1039"/>
      <c r="AC31" s="1039"/>
      <c r="AD31" s="1039"/>
      <c r="AE31" s="1040"/>
      <c r="AF31" s="1035"/>
      <c r="AG31" s="1036"/>
      <c r="AH31" s="1036"/>
      <c r="AI31" s="1036"/>
      <c r="AJ31" s="1037"/>
      <c r="AK31" s="980"/>
      <c r="AL31" s="971"/>
      <c r="AM31" s="971"/>
      <c r="AN31" s="971"/>
      <c r="AO31" s="971"/>
      <c r="AP31" s="971"/>
      <c r="AQ31" s="971"/>
      <c r="AR31" s="971"/>
      <c r="AS31" s="971"/>
      <c r="AT31" s="971"/>
      <c r="AU31" s="971"/>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c r="A63" s="240" t="s">
        <v>379</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257</v>
      </c>
      <c r="AG63" s="959"/>
      <c r="AH63" s="959"/>
      <c r="AI63" s="959"/>
      <c r="AJ63" s="1022"/>
      <c r="AK63" s="1023"/>
      <c r="AL63" s="963"/>
      <c r="AM63" s="963"/>
      <c r="AN63" s="963"/>
      <c r="AO63" s="963"/>
      <c r="AP63" s="959">
        <v>131</v>
      </c>
      <c r="AQ63" s="959"/>
      <c r="AR63" s="959"/>
      <c r="AS63" s="959"/>
      <c r="AT63" s="959"/>
      <c r="AU63" s="959">
        <v>429</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c r="A66" s="995" t="s">
        <v>398</v>
      </c>
      <c r="B66" s="996"/>
      <c r="C66" s="996"/>
      <c r="D66" s="996"/>
      <c r="E66" s="996"/>
      <c r="F66" s="996"/>
      <c r="G66" s="996"/>
      <c r="H66" s="996"/>
      <c r="I66" s="996"/>
      <c r="J66" s="996"/>
      <c r="K66" s="996"/>
      <c r="L66" s="996"/>
      <c r="M66" s="996"/>
      <c r="N66" s="996"/>
      <c r="O66" s="996"/>
      <c r="P66" s="997"/>
      <c r="Q66" s="1001" t="s">
        <v>383</v>
      </c>
      <c r="R66" s="1002"/>
      <c r="S66" s="1002"/>
      <c r="T66" s="1002"/>
      <c r="U66" s="1003"/>
      <c r="V66" s="1001" t="s">
        <v>384</v>
      </c>
      <c r="W66" s="1002"/>
      <c r="X66" s="1002"/>
      <c r="Y66" s="1002"/>
      <c r="Z66" s="1003"/>
      <c r="AA66" s="1001" t="s">
        <v>385</v>
      </c>
      <c r="AB66" s="1002"/>
      <c r="AC66" s="1002"/>
      <c r="AD66" s="1002"/>
      <c r="AE66" s="1003"/>
      <c r="AF66" s="1007" t="s">
        <v>386</v>
      </c>
      <c r="AG66" s="1008"/>
      <c r="AH66" s="1008"/>
      <c r="AI66" s="1008"/>
      <c r="AJ66" s="1009"/>
      <c r="AK66" s="1001" t="s">
        <v>387</v>
      </c>
      <c r="AL66" s="996"/>
      <c r="AM66" s="996"/>
      <c r="AN66" s="996"/>
      <c r="AO66" s="997"/>
      <c r="AP66" s="1001" t="s">
        <v>388</v>
      </c>
      <c r="AQ66" s="1002"/>
      <c r="AR66" s="1002"/>
      <c r="AS66" s="1002"/>
      <c r="AT66" s="1003"/>
      <c r="AU66" s="1001" t="s">
        <v>399</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c r="A68" s="236">
        <v>1</v>
      </c>
      <c r="B68" s="985" t="s">
        <v>555</v>
      </c>
      <c r="C68" s="986"/>
      <c r="D68" s="986"/>
      <c r="E68" s="986"/>
      <c r="F68" s="986"/>
      <c r="G68" s="986"/>
      <c r="H68" s="986"/>
      <c r="I68" s="986"/>
      <c r="J68" s="986"/>
      <c r="K68" s="986"/>
      <c r="L68" s="986"/>
      <c r="M68" s="986"/>
      <c r="N68" s="986"/>
      <c r="O68" s="986"/>
      <c r="P68" s="987"/>
      <c r="Q68" s="988">
        <v>91</v>
      </c>
      <c r="R68" s="982"/>
      <c r="S68" s="982"/>
      <c r="T68" s="982"/>
      <c r="U68" s="982"/>
      <c r="V68" s="982">
        <v>89</v>
      </c>
      <c r="W68" s="982"/>
      <c r="X68" s="982"/>
      <c r="Y68" s="982"/>
      <c r="Z68" s="982"/>
      <c r="AA68" s="982">
        <v>2</v>
      </c>
      <c r="AB68" s="982"/>
      <c r="AC68" s="982"/>
      <c r="AD68" s="982"/>
      <c r="AE68" s="982"/>
      <c r="AF68" s="982">
        <v>2</v>
      </c>
      <c r="AG68" s="982"/>
      <c r="AH68" s="982"/>
      <c r="AI68" s="982"/>
      <c r="AJ68" s="982"/>
      <c r="AK68" s="982" t="s">
        <v>571</v>
      </c>
      <c r="AL68" s="982"/>
      <c r="AM68" s="982"/>
      <c r="AN68" s="982"/>
      <c r="AO68" s="982"/>
      <c r="AP68" s="982" t="s">
        <v>575</v>
      </c>
      <c r="AQ68" s="982"/>
      <c r="AR68" s="982"/>
      <c r="AS68" s="982"/>
      <c r="AT68" s="982"/>
      <c r="AU68" s="982" t="s">
        <v>575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c r="A69" s="238">
        <v>2</v>
      </c>
      <c r="B69" s="974" t="s">
        <v>556</v>
      </c>
      <c r="C69" s="975"/>
      <c r="D69" s="975"/>
      <c r="E69" s="975"/>
      <c r="F69" s="975"/>
      <c r="G69" s="975"/>
      <c r="H69" s="975"/>
      <c r="I69" s="975"/>
      <c r="J69" s="975"/>
      <c r="K69" s="975"/>
      <c r="L69" s="975"/>
      <c r="M69" s="975"/>
      <c r="N69" s="975"/>
      <c r="O69" s="975"/>
      <c r="P69" s="976"/>
      <c r="Q69" s="977">
        <v>7658</v>
      </c>
      <c r="R69" s="971"/>
      <c r="S69" s="971"/>
      <c r="T69" s="971"/>
      <c r="U69" s="971"/>
      <c r="V69" s="971">
        <v>7653</v>
      </c>
      <c r="W69" s="971"/>
      <c r="X69" s="971"/>
      <c r="Y69" s="971"/>
      <c r="Z69" s="971"/>
      <c r="AA69" s="971">
        <v>5</v>
      </c>
      <c r="AB69" s="971"/>
      <c r="AC69" s="971"/>
      <c r="AD69" s="971"/>
      <c r="AE69" s="971"/>
      <c r="AF69" s="971">
        <v>5</v>
      </c>
      <c r="AG69" s="971"/>
      <c r="AH69" s="971"/>
      <c r="AI69" s="971"/>
      <c r="AJ69" s="971"/>
      <c r="AK69" s="971" t="s">
        <v>572</v>
      </c>
      <c r="AL69" s="971"/>
      <c r="AM69" s="971"/>
      <c r="AN69" s="971"/>
      <c r="AO69" s="971"/>
      <c r="AP69" s="971" t="s">
        <v>575</v>
      </c>
      <c r="AQ69" s="971"/>
      <c r="AR69" s="971"/>
      <c r="AS69" s="971"/>
      <c r="AT69" s="971"/>
      <c r="AU69" s="971" t="s">
        <v>575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c r="A70" s="238">
        <v>3</v>
      </c>
      <c r="B70" s="974" t="s">
        <v>557</v>
      </c>
      <c r="C70" s="975"/>
      <c r="D70" s="975"/>
      <c r="E70" s="975"/>
      <c r="F70" s="975"/>
      <c r="G70" s="975"/>
      <c r="H70" s="975"/>
      <c r="I70" s="975"/>
      <c r="J70" s="975"/>
      <c r="K70" s="975"/>
      <c r="L70" s="975"/>
      <c r="M70" s="975"/>
      <c r="N70" s="975"/>
      <c r="O70" s="975"/>
      <c r="P70" s="976"/>
      <c r="Q70" s="977">
        <v>96</v>
      </c>
      <c r="R70" s="971"/>
      <c r="S70" s="971"/>
      <c r="T70" s="971"/>
      <c r="U70" s="971"/>
      <c r="V70" s="971">
        <v>96</v>
      </c>
      <c r="W70" s="971"/>
      <c r="X70" s="971"/>
      <c r="Y70" s="971"/>
      <c r="Z70" s="971"/>
      <c r="AA70" s="971" t="s">
        <v>571</v>
      </c>
      <c r="AB70" s="971"/>
      <c r="AC70" s="971"/>
      <c r="AD70" s="971"/>
      <c r="AE70" s="971"/>
      <c r="AF70" s="971" t="s">
        <v>575</v>
      </c>
      <c r="AG70" s="971"/>
      <c r="AH70" s="971"/>
      <c r="AI70" s="971"/>
      <c r="AJ70" s="971"/>
      <c r="AK70" s="971" t="s">
        <v>572</v>
      </c>
      <c r="AL70" s="971"/>
      <c r="AM70" s="971"/>
      <c r="AN70" s="971"/>
      <c r="AO70" s="971"/>
      <c r="AP70" s="971" t="s">
        <v>575</v>
      </c>
      <c r="AQ70" s="971"/>
      <c r="AR70" s="971"/>
      <c r="AS70" s="971"/>
      <c r="AT70" s="971"/>
      <c r="AU70" s="971" t="s">
        <v>575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c r="A71" s="238">
        <v>4</v>
      </c>
      <c r="B71" s="974" t="s">
        <v>558</v>
      </c>
      <c r="C71" s="975"/>
      <c r="D71" s="975"/>
      <c r="E71" s="975"/>
      <c r="F71" s="975"/>
      <c r="G71" s="975"/>
      <c r="H71" s="975"/>
      <c r="I71" s="975"/>
      <c r="J71" s="975"/>
      <c r="K71" s="975"/>
      <c r="L71" s="975"/>
      <c r="M71" s="975"/>
      <c r="N71" s="975"/>
      <c r="O71" s="975"/>
      <c r="P71" s="976"/>
      <c r="Q71" s="977">
        <v>202</v>
      </c>
      <c r="R71" s="971"/>
      <c r="S71" s="971"/>
      <c r="T71" s="971"/>
      <c r="U71" s="971"/>
      <c r="V71" s="971">
        <v>187</v>
      </c>
      <c r="W71" s="971"/>
      <c r="X71" s="971"/>
      <c r="Y71" s="971"/>
      <c r="Z71" s="971"/>
      <c r="AA71" s="971">
        <v>15</v>
      </c>
      <c r="AB71" s="971"/>
      <c r="AC71" s="971"/>
      <c r="AD71" s="971"/>
      <c r="AE71" s="971"/>
      <c r="AF71" s="971">
        <v>15</v>
      </c>
      <c r="AG71" s="971"/>
      <c r="AH71" s="971"/>
      <c r="AI71" s="971"/>
      <c r="AJ71" s="971"/>
      <c r="AK71" s="971" t="s">
        <v>573</v>
      </c>
      <c r="AL71" s="971"/>
      <c r="AM71" s="971"/>
      <c r="AN71" s="971"/>
      <c r="AO71" s="971"/>
      <c r="AP71" s="971" t="s">
        <v>575</v>
      </c>
      <c r="AQ71" s="971"/>
      <c r="AR71" s="971"/>
      <c r="AS71" s="971"/>
      <c r="AT71" s="971"/>
      <c r="AU71" s="971" t="s">
        <v>575</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c r="A72" s="238">
        <v>5</v>
      </c>
      <c r="B72" s="974" t="s">
        <v>559</v>
      </c>
      <c r="C72" s="975"/>
      <c r="D72" s="975"/>
      <c r="E72" s="975"/>
      <c r="F72" s="975"/>
      <c r="G72" s="975"/>
      <c r="H72" s="975"/>
      <c r="I72" s="975"/>
      <c r="J72" s="975"/>
      <c r="K72" s="975"/>
      <c r="L72" s="975"/>
      <c r="M72" s="975"/>
      <c r="N72" s="975"/>
      <c r="O72" s="975"/>
      <c r="P72" s="976"/>
      <c r="Q72" s="977">
        <v>2049</v>
      </c>
      <c r="R72" s="971"/>
      <c r="S72" s="971"/>
      <c r="T72" s="971"/>
      <c r="U72" s="971"/>
      <c r="V72" s="971">
        <v>1824</v>
      </c>
      <c r="W72" s="971"/>
      <c r="X72" s="971"/>
      <c r="Y72" s="971"/>
      <c r="Z72" s="971"/>
      <c r="AA72" s="971">
        <v>225</v>
      </c>
      <c r="AB72" s="971"/>
      <c r="AC72" s="971"/>
      <c r="AD72" s="971"/>
      <c r="AE72" s="971"/>
      <c r="AF72" s="971">
        <v>77</v>
      </c>
      <c r="AG72" s="971"/>
      <c r="AH72" s="971"/>
      <c r="AI72" s="971"/>
      <c r="AJ72" s="971"/>
      <c r="AK72" s="971">
        <v>166</v>
      </c>
      <c r="AL72" s="971"/>
      <c r="AM72" s="971"/>
      <c r="AN72" s="971"/>
      <c r="AO72" s="971"/>
      <c r="AP72" s="971">
        <v>1104</v>
      </c>
      <c r="AQ72" s="971"/>
      <c r="AR72" s="971"/>
      <c r="AS72" s="971"/>
      <c r="AT72" s="971"/>
      <c r="AU72" s="971" t="s">
        <v>575</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c r="A73" s="238">
        <v>6</v>
      </c>
      <c r="B73" s="974" t="s">
        <v>560</v>
      </c>
      <c r="C73" s="975"/>
      <c r="D73" s="975"/>
      <c r="E73" s="975"/>
      <c r="F73" s="975"/>
      <c r="G73" s="975"/>
      <c r="H73" s="975"/>
      <c r="I73" s="975"/>
      <c r="J73" s="975"/>
      <c r="K73" s="975"/>
      <c r="L73" s="975"/>
      <c r="M73" s="975"/>
      <c r="N73" s="975"/>
      <c r="O73" s="975"/>
      <c r="P73" s="976"/>
      <c r="Q73" s="977">
        <v>527</v>
      </c>
      <c r="R73" s="971"/>
      <c r="S73" s="971"/>
      <c r="T73" s="971"/>
      <c r="U73" s="971"/>
      <c r="V73" s="971">
        <v>480</v>
      </c>
      <c r="W73" s="971"/>
      <c r="X73" s="971"/>
      <c r="Y73" s="971"/>
      <c r="Z73" s="971"/>
      <c r="AA73" s="971">
        <v>47</v>
      </c>
      <c r="AB73" s="971"/>
      <c r="AC73" s="971"/>
      <c r="AD73" s="971"/>
      <c r="AE73" s="971"/>
      <c r="AF73" s="971">
        <v>47</v>
      </c>
      <c r="AG73" s="971"/>
      <c r="AH73" s="971"/>
      <c r="AI73" s="971"/>
      <c r="AJ73" s="971"/>
      <c r="AK73" s="971" t="s">
        <v>571</v>
      </c>
      <c r="AL73" s="971"/>
      <c r="AM73" s="971"/>
      <c r="AN73" s="971"/>
      <c r="AO73" s="971"/>
      <c r="AP73" s="971" t="s">
        <v>575</v>
      </c>
      <c r="AQ73" s="971"/>
      <c r="AR73" s="971"/>
      <c r="AS73" s="971"/>
      <c r="AT73" s="971"/>
      <c r="AU73" s="971" t="s">
        <v>575</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c r="A74" s="238">
        <v>7</v>
      </c>
      <c r="B74" s="974" t="s">
        <v>561</v>
      </c>
      <c r="C74" s="975"/>
      <c r="D74" s="975"/>
      <c r="E74" s="975"/>
      <c r="F74" s="975"/>
      <c r="G74" s="975"/>
      <c r="H74" s="975"/>
      <c r="I74" s="975"/>
      <c r="J74" s="975"/>
      <c r="K74" s="975"/>
      <c r="L74" s="975"/>
      <c r="M74" s="975"/>
      <c r="N74" s="975"/>
      <c r="O74" s="975"/>
      <c r="P74" s="976"/>
      <c r="Q74" s="977">
        <v>208</v>
      </c>
      <c r="R74" s="971"/>
      <c r="S74" s="971"/>
      <c r="T74" s="971"/>
      <c r="U74" s="971"/>
      <c r="V74" s="971">
        <v>183</v>
      </c>
      <c r="W74" s="971"/>
      <c r="X74" s="971"/>
      <c r="Y74" s="971"/>
      <c r="Z74" s="971"/>
      <c r="AA74" s="971">
        <v>25</v>
      </c>
      <c r="AB74" s="971"/>
      <c r="AC74" s="971"/>
      <c r="AD74" s="971"/>
      <c r="AE74" s="971"/>
      <c r="AF74" s="971">
        <v>25</v>
      </c>
      <c r="AG74" s="971"/>
      <c r="AH74" s="971"/>
      <c r="AI74" s="971"/>
      <c r="AJ74" s="971"/>
      <c r="AK74" s="971" t="s">
        <v>571</v>
      </c>
      <c r="AL74" s="971"/>
      <c r="AM74" s="971"/>
      <c r="AN74" s="971"/>
      <c r="AO74" s="971"/>
      <c r="AP74" s="971" t="s">
        <v>575</v>
      </c>
      <c r="AQ74" s="971"/>
      <c r="AR74" s="971"/>
      <c r="AS74" s="971"/>
      <c r="AT74" s="971"/>
      <c r="AU74" s="971" t="s">
        <v>575</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c r="A75" s="238">
        <v>8</v>
      </c>
      <c r="B75" s="974" t="s">
        <v>562</v>
      </c>
      <c r="C75" s="975"/>
      <c r="D75" s="975"/>
      <c r="E75" s="975"/>
      <c r="F75" s="975"/>
      <c r="G75" s="975"/>
      <c r="H75" s="975"/>
      <c r="I75" s="975"/>
      <c r="J75" s="975"/>
      <c r="K75" s="975"/>
      <c r="L75" s="975"/>
      <c r="M75" s="975"/>
      <c r="N75" s="975"/>
      <c r="O75" s="975"/>
      <c r="P75" s="976"/>
      <c r="Q75" s="978">
        <v>211</v>
      </c>
      <c r="R75" s="979"/>
      <c r="S75" s="979"/>
      <c r="T75" s="979"/>
      <c r="U75" s="980"/>
      <c r="V75" s="981">
        <v>206</v>
      </c>
      <c r="W75" s="979"/>
      <c r="X75" s="979"/>
      <c r="Y75" s="979"/>
      <c r="Z75" s="980"/>
      <c r="AA75" s="981">
        <v>5</v>
      </c>
      <c r="AB75" s="979"/>
      <c r="AC75" s="979"/>
      <c r="AD75" s="979"/>
      <c r="AE75" s="980"/>
      <c r="AF75" s="981">
        <v>5</v>
      </c>
      <c r="AG75" s="979"/>
      <c r="AH75" s="979"/>
      <c r="AI75" s="979"/>
      <c r="AJ75" s="980"/>
      <c r="AK75" s="981">
        <v>15</v>
      </c>
      <c r="AL75" s="979"/>
      <c r="AM75" s="979"/>
      <c r="AN75" s="979"/>
      <c r="AO75" s="980"/>
      <c r="AP75" s="981" t="s">
        <v>575</v>
      </c>
      <c r="AQ75" s="979"/>
      <c r="AR75" s="979"/>
      <c r="AS75" s="979"/>
      <c r="AT75" s="980"/>
      <c r="AU75" s="981" t="s">
        <v>575</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c r="A76" s="238">
        <v>9</v>
      </c>
      <c r="B76" s="974" t="s">
        <v>563</v>
      </c>
      <c r="C76" s="975"/>
      <c r="D76" s="975"/>
      <c r="E76" s="975"/>
      <c r="F76" s="975"/>
      <c r="G76" s="975"/>
      <c r="H76" s="975"/>
      <c r="I76" s="975"/>
      <c r="J76" s="975"/>
      <c r="K76" s="975"/>
      <c r="L76" s="975"/>
      <c r="M76" s="975"/>
      <c r="N76" s="975"/>
      <c r="O76" s="975"/>
      <c r="P76" s="976"/>
      <c r="Q76" s="978">
        <v>70</v>
      </c>
      <c r="R76" s="979"/>
      <c r="S76" s="979"/>
      <c r="T76" s="979"/>
      <c r="U76" s="980"/>
      <c r="V76" s="981">
        <v>70</v>
      </c>
      <c r="W76" s="979"/>
      <c r="X76" s="979"/>
      <c r="Y76" s="979"/>
      <c r="Z76" s="980"/>
      <c r="AA76" s="981" t="s">
        <v>571</v>
      </c>
      <c r="AB76" s="979"/>
      <c r="AC76" s="979"/>
      <c r="AD76" s="979"/>
      <c r="AE76" s="980"/>
      <c r="AF76" s="981" t="s">
        <v>575</v>
      </c>
      <c r="AG76" s="979"/>
      <c r="AH76" s="979"/>
      <c r="AI76" s="979"/>
      <c r="AJ76" s="980"/>
      <c r="AK76" s="981" t="s">
        <v>571</v>
      </c>
      <c r="AL76" s="979"/>
      <c r="AM76" s="979"/>
      <c r="AN76" s="979"/>
      <c r="AO76" s="980"/>
      <c r="AP76" s="981" t="s">
        <v>575</v>
      </c>
      <c r="AQ76" s="979"/>
      <c r="AR76" s="979"/>
      <c r="AS76" s="979"/>
      <c r="AT76" s="980"/>
      <c r="AU76" s="981" t="s">
        <v>575</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c r="A77" s="238">
        <v>10</v>
      </c>
      <c r="B77" s="974" t="s">
        <v>564</v>
      </c>
      <c r="C77" s="975"/>
      <c r="D77" s="975"/>
      <c r="E77" s="975"/>
      <c r="F77" s="975"/>
      <c r="G77" s="975"/>
      <c r="H77" s="975"/>
      <c r="I77" s="975"/>
      <c r="J77" s="975"/>
      <c r="K77" s="975"/>
      <c r="L77" s="975"/>
      <c r="M77" s="975"/>
      <c r="N77" s="975"/>
      <c r="O77" s="975"/>
      <c r="P77" s="976"/>
      <c r="Q77" s="978">
        <v>1881</v>
      </c>
      <c r="R77" s="979"/>
      <c r="S77" s="979"/>
      <c r="T77" s="979"/>
      <c r="U77" s="980"/>
      <c r="V77" s="981">
        <v>1841</v>
      </c>
      <c r="W77" s="979"/>
      <c r="X77" s="979"/>
      <c r="Y77" s="979"/>
      <c r="Z77" s="980"/>
      <c r="AA77" s="981">
        <v>40</v>
      </c>
      <c r="AB77" s="979"/>
      <c r="AC77" s="979"/>
      <c r="AD77" s="979"/>
      <c r="AE77" s="980"/>
      <c r="AF77" s="981">
        <v>40</v>
      </c>
      <c r="AG77" s="979"/>
      <c r="AH77" s="979"/>
      <c r="AI77" s="979"/>
      <c r="AJ77" s="980"/>
      <c r="AK77" s="981" t="s">
        <v>571</v>
      </c>
      <c r="AL77" s="979"/>
      <c r="AM77" s="979"/>
      <c r="AN77" s="979"/>
      <c r="AO77" s="980"/>
      <c r="AP77" s="981" t="s">
        <v>575</v>
      </c>
      <c r="AQ77" s="979"/>
      <c r="AR77" s="979"/>
      <c r="AS77" s="979"/>
      <c r="AT77" s="980"/>
      <c r="AU77" s="981" t="s">
        <v>575</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c r="A78" s="238">
        <v>11</v>
      </c>
      <c r="B78" s="974" t="s">
        <v>565</v>
      </c>
      <c r="C78" s="975"/>
      <c r="D78" s="975"/>
      <c r="E78" s="975"/>
      <c r="F78" s="975"/>
      <c r="G78" s="975"/>
      <c r="H78" s="975"/>
      <c r="I78" s="975"/>
      <c r="J78" s="975"/>
      <c r="K78" s="975"/>
      <c r="L78" s="975"/>
      <c r="M78" s="975"/>
      <c r="N78" s="975"/>
      <c r="O78" s="975"/>
      <c r="P78" s="976"/>
      <c r="Q78" s="977">
        <v>74476</v>
      </c>
      <c r="R78" s="971"/>
      <c r="S78" s="971"/>
      <c r="T78" s="971"/>
      <c r="U78" s="971"/>
      <c r="V78" s="971">
        <v>71449</v>
      </c>
      <c r="W78" s="971"/>
      <c r="X78" s="971"/>
      <c r="Y78" s="971"/>
      <c r="Z78" s="971"/>
      <c r="AA78" s="971">
        <v>3027</v>
      </c>
      <c r="AB78" s="971"/>
      <c r="AC78" s="971"/>
      <c r="AD78" s="971"/>
      <c r="AE78" s="971"/>
      <c r="AF78" s="971">
        <v>3027</v>
      </c>
      <c r="AG78" s="971"/>
      <c r="AH78" s="971"/>
      <c r="AI78" s="971"/>
      <c r="AJ78" s="971"/>
      <c r="AK78" s="971">
        <v>1043</v>
      </c>
      <c r="AL78" s="971"/>
      <c r="AM78" s="971"/>
      <c r="AN78" s="971"/>
      <c r="AO78" s="971"/>
      <c r="AP78" s="971" t="s">
        <v>575</v>
      </c>
      <c r="AQ78" s="971"/>
      <c r="AR78" s="971"/>
      <c r="AS78" s="971"/>
      <c r="AT78" s="971"/>
      <c r="AU78" s="971" t="s">
        <v>575</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c r="A79" s="238">
        <v>12</v>
      </c>
      <c r="B79" s="974" t="s">
        <v>566</v>
      </c>
      <c r="C79" s="975"/>
      <c r="D79" s="975"/>
      <c r="E79" s="975"/>
      <c r="F79" s="975"/>
      <c r="G79" s="975"/>
      <c r="H79" s="975"/>
      <c r="I79" s="975"/>
      <c r="J79" s="975"/>
      <c r="K79" s="975"/>
      <c r="L79" s="975"/>
      <c r="M79" s="975"/>
      <c r="N79" s="975"/>
      <c r="O79" s="975"/>
      <c r="P79" s="976"/>
      <c r="Q79" s="977">
        <v>204</v>
      </c>
      <c r="R79" s="971"/>
      <c r="S79" s="971"/>
      <c r="T79" s="971"/>
      <c r="U79" s="971"/>
      <c r="V79" s="971">
        <v>176</v>
      </c>
      <c r="W79" s="971"/>
      <c r="X79" s="971"/>
      <c r="Y79" s="971"/>
      <c r="Z79" s="971"/>
      <c r="AA79" s="971">
        <v>28</v>
      </c>
      <c r="AB79" s="971"/>
      <c r="AC79" s="971"/>
      <c r="AD79" s="971"/>
      <c r="AE79" s="971"/>
      <c r="AF79" s="971">
        <v>28</v>
      </c>
      <c r="AG79" s="971"/>
      <c r="AH79" s="971"/>
      <c r="AI79" s="971"/>
      <c r="AJ79" s="971"/>
      <c r="AK79" s="971" t="s">
        <v>571</v>
      </c>
      <c r="AL79" s="971"/>
      <c r="AM79" s="971"/>
      <c r="AN79" s="971"/>
      <c r="AO79" s="971"/>
      <c r="AP79" s="971" t="s">
        <v>575</v>
      </c>
      <c r="AQ79" s="971"/>
      <c r="AR79" s="971"/>
      <c r="AS79" s="971"/>
      <c r="AT79" s="971"/>
      <c r="AU79" s="971" t="s">
        <v>575</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c r="A80" s="238">
        <v>13</v>
      </c>
      <c r="B80" s="974" t="s">
        <v>567</v>
      </c>
      <c r="C80" s="975"/>
      <c r="D80" s="975"/>
      <c r="E80" s="975"/>
      <c r="F80" s="975"/>
      <c r="G80" s="975"/>
      <c r="H80" s="975"/>
      <c r="I80" s="975"/>
      <c r="J80" s="975"/>
      <c r="K80" s="975"/>
      <c r="L80" s="975"/>
      <c r="M80" s="975"/>
      <c r="N80" s="975"/>
      <c r="O80" s="975"/>
      <c r="P80" s="976"/>
      <c r="Q80" s="977">
        <v>854731</v>
      </c>
      <c r="R80" s="971"/>
      <c r="S80" s="971"/>
      <c r="T80" s="971"/>
      <c r="U80" s="971"/>
      <c r="V80" s="971">
        <v>844450</v>
      </c>
      <c r="W80" s="971"/>
      <c r="X80" s="971"/>
      <c r="Y80" s="971"/>
      <c r="Z80" s="971"/>
      <c r="AA80" s="971">
        <v>10282</v>
      </c>
      <c r="AB80" s="971"/>
      <c r="AC80" s="971"/>
      <c r="AD80" s="971"/>
      <c r="AE80" s="971"/>
      <c r="AF80" s="971">
        <v>10056</v>
      </c>
      <c r="AG80" s="971"/>
      <c r="AH80" s="971"/>
      <c r="AI80" s="971"/>
      <c r="AJ80" s="971"/>
      <c r="AK80" s="971" t="s">
        <v>571</v>
      </c>
      <c r="AL80" s="971"/>
      <c r="AM80" s="971"/>
      <c r="AN80" s="971"/>
      <c r="AO80" s="971"/>
      <c r="AP80" s="971" t="s">
        <v>575</v>
      </c>
      <c r="AQ80" s="971"/>
      <c r="AR80" s="971"/>
      <c r="AS80" s="971"/>
      <c r="AT80" s="971"/>
      <c r="AU80" s="971" t="s">
        <v>575</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c r="A81" s="238">
        <v>14</v>
      </c>
      <c r="B81" s="974" t="s">
        <v>568</v>
      </c>
      <c r="C81" s="975"/>
      <c r="D81" s="975"/>
      <c r="E81" s="975"/>
      <c r="F81" s="975"/>
      <c r="G81" s="975"/>
      <c r="H81" s="975"/>
      <c r="I81" s="975"/>
      <c r="J81" s="975"/>
      <c r="K81" s="975"/>
      <c r="L81" s="975"/>
      <c r="M81" s="975"/>
      <c r="N81" s="975"/>
      <c r="O81" s="975"/>
      <c r="P81" s="976"/>
      <c r="Q81" s="977">
        <v>588</v>
      </c>
      <c r="R81" s="971"/>
      <c r="S81" s="971"/>
      <c r="T81" s="971"/>
      <c r="U81" s="971"/>
      <c r="V81" s="971">
        <v>533</v>
      </c>
      <c r="W81" s="971"/>
      <c r="X81" s="971"/>
      <c r="Y81" s="971"/>
      <c r="Z81" s="971"/>
      <c r="AA81" s="971">
        <v>55</v>
      </c>
      <c r="AB81" s="971"/>
      <c r="AC81" s="971"/>
      <c r="AD81" s="971"/>
      <c r="AE81" s="971"/>
      <c r="AF81" s="971">
        <v>55</v>
      </c>
      <c r="AG81" s="971"/>
      <c r="AH81" s="971"/>
      <c r="AI81" s="971"/>
      <c r="AJ81" s="971"/>
      <c r="AK81" s="971" t="s">
        <v>571</v>
      </c>
      <c r="AL81" s="971"/>
      <c r="AM81" s="971"/>
      <c r="AN81" s="971"/>
      <c r="AO81" s="971"/>
      <c r="AP81" s="971" t="s">
        <v>575</v>
      </c>
      <c r="AQ81" s="971"/>
      <c r="AR81" s="971"/>
      <c r="AS81" s="971"/>
      <c r="AT81" s="971"/>
      <c r="AU81" s="971" t="s">
        <v>575</v>
      </c>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c r="A82" s="238">
        <v>15</v>
      </c>
      <c r="B82" s="974" t="s">
        <v>569</v>
      </c>
      <c r="C82" s="975"/>
      <c r="D82" s="975"/>
      <c r="E82" s="975"/>
      <c r="F82" s="975"/>
      <c r="G82" s="975"/>
      <c r="H82" s="975"/>
      <c r="I82" s="975"/>
      <c r="J82" s="975"/>
      <c r="K82" s="975"/>
      <c r="L82" s="975"/>
      <c r="M82" s="975"/>
      <c r="N82" s="975"/>
      <c r="O82" s="975"/>
      <c r="P82" s="976"/>
      <c r="Q82" s="977">
        <v>517</v>
      </c>
      <c r="R82" s="971"/>
      <c r="S82" s="971"/>
      <c r="T82" s="971"/>
      <c r="U82" s="971"/>
      <c r="V82" s="971">
        <v>440</v>
      </c>
      <c r="W82" s="971"/>
      <c r="X82" s="971"/>
      <c r="Y82" s="971"/>
      <c r="Z82" s="971"/>
      <c r="AA82" s="971">
        <v>78</v>
      </c>
      <c r="AB82" s="971"/>
      <c r="AC82" s="971"/>
      <c r="AD82" s="971"/>
      <c r="AE82" s="971"/>
      <c r="AF82" s="971">
        <v>78</v>
      </c>
      <c r="AG82" s="971"/>
      <c r="AH82" s="971"/>
      <c r="AI82" s="971"/>
      <c r="AJ82" s="971"/>
      <c r="AK82" s="971" t="s">
        <v>571</v>
      </c>
      <c r="AL82" s="971"/>
      <c r="AM82" s="971"/>
      <c r="AN82" s="971"/>
      <c r="AO82" s="971"/>
      <c r="AP82" s="971" t="s">
        <v>575</v>
      </c>
      <c r="AQ82" s="971"/>
      <c r="AR82" s="971"/>
      <c r="AS82" s="971"/>
      <c r="AT82" s="971"/>
      <c r="AU82" s="971" t="s">
        <v>575</v>
      </c>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c r="A83" s="238">
        <v>16</v>
      </c>
      <c r="B83" s="974" t="s">
        <v>570</v>
      </c>
      <c r="C83" s="975"/>
      <c r="D83" s="975"/>
      <c r="E83" s="975"/>
      <c r="F83" s="975"/>
      <c r="G83" s="975"/>
      <c r="H83" s="975"/>
      <c r="I83" s="975"/>
      <c r="J83" s="975"/>
      <c r="K83" s="975"/>
      <c r="L83" s="975"/>
      <c r="M83" s="975"/>
      <c r="N83" s="975"/>
      <c r="O83" s="975"/>
      <c r="P83" s="976"/>
      <c r="Q83" s="977">
        <v>2297</v>
      </c>
      <c r="R83" s="971"/>
      <c r="S83" s="971"/>
      <c r="T83" s="971"/>
      <c r="U83" s="971"/>
      <c r="V83" s="971">
        <v>2597</v>
      </c>
      <c r="W83" s="971"/>
      <c r="X83" s="971"/>
      <c r="Y83" s="971"/>
      <c r="Z83" s="971"/>
      <c r="AA83" s="971">
        <v>-300</v>
      </c>
      <c r="AB83" s="971"/>
      <c r="AC83" s="971"/>
      <c r="AD83" s="971"/>
      <c r="AE83" s="971"/>
      <c r="AF83" s="971">
        <v>4398</v>
      </c>
      <c r="AG83" s="971"/>
      <c r="AH83" s="971"/>
      <c r="AI83" s="971"/>
      <c r="AJ83" s="971"/>
      <c r="AK83" s="971">
        <v>1371</v>
      </c>
      <c r="AL83" s="971"/>
      <c r="AM83" s="971"/>
      <c r="AN83" s="971"/>
      <c r="AO83" s="971"/>
      <c r="AP83" s="971">
        <v>8828</v>
      </c>
      <c r="AQ83" s="971"/>
      <c r="AR83" s="971"/>
      <c r="AS83" s="971"/>
      <c r="AT83" s="971"/>
      <c r="AU83" s="971">
        <v>82</v>
      </c>
      <c r="AV83" s="971"/>
      <c r="AW83" s="971"/>
      <c r="AX83" s="971"/>
      <c r="AY83" s="971"/>
      <c r="AZ83" s="972" t="s">
        <v>574</v>
      </c>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c r="A88" s="240" t="s">
        <v>379</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SUM(AF68:AJ83)</f>
        <v>17858</v>
      </c>
      <c r="AG88" s="959"/>
      <c r="AH88" s="959"/>
      <c r="AI88" s="959"/>
      <c r="AJ88" s="959"/>
      <c r="AK88" s="963"/>
      <c r="AL88" s="963"/>
      <c r="AM88" s="963"/>
      <c r="AN88" s="963"/>
      <c r="AO88" s="963"/>
      <c r="AP88" s="959">
        <f>SUM(AP68:AT83)</f>
        <v>9932</v>
      </c>
      <c r="AQ88" s="959"/>
      <c r="AR88" s="959"/>
      <c r="AS88" s="959"/>
      <c r="AT88" s="959"/>
      <c r="AU88" s="959">
        <f>SUM(AU68:AY83)</f>
        <v>82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8</v>
      </c>
      <c r="CS102" s="953"/>
      <c r="CT102" s="953"/>
      <c r="CU102" s="953"/>
      <c r="CV102" s="954"/>
      <c r="CW102" s="952">
        <v>3</v>
      </c>
      <c r="CX102" s="953"/>
      <c r="CY102" s="953"/>
      <c r="CZ102" s="953"/>
      <c r="DA102" s="954"/>
      <c r="DB102" s="952" t="s">
        <v>549</v>
      </c>
      <c r="DC102" s="953"/>
      <c r="DD102" s="953"/>
      <c r="DE102" s="953"/>
      <c r="DF102" s="954"/>
      <c r="DG102" s="952" t="s">
        <v>549</v>
      </c>
      <c r="DH102" s="953"/>
      <c r="DI102" s="953"/>
      <c r="DJ102" s="953"/>
      <c r="DK102" s="954"/>
      <c r="DL102" s="952" t="s">
        <v>549</v>
      </c>
      <c r="DM102" s="953"/>
      <c r="DN102" s="953"/>
      <c r="DO102" s="953"/>
      <c r="DP102" s="954"/>
      <c r="DQ102" s="952" t="s">
        <v>549</v>
      </c>
      <c r="DR102" s="953"/>
      <c r="DS102" s="953"/>
      <c r="DT102" s="953"/>
      <c r="DU102" s="954"/>
      <c r="DV102" s="937"/>
      <c r="DW102" s="938"/>
      <c r="DX102" s="938"/>
      <c r="DY102" s="938"/>
      <c r="DZ102" s="939"/>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295</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295</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295</v>
      </c>
      <c r="DR109" s="896"/>
      <c r="DS109" s="896"/>
      <c r="DT109" s="896"/>
      <c r="DU109" s="897"/>
      <c r="DV109" s="898" t="s">
        <v>411</v>
      </c>
      <c r="DW109" s="896"/>
      <c r="DX109" s="896"/>
      <c r="DY109" s="896"/>
      <c r="DZ109" s="929"/>
    </row>
    <row r="110" spans="1:131" s="230" customFormat="1" ht="26.25" customHeight="1">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468306</v>
      </c>
      <c r="AB110" s="889"/>
      <c r="AC110" s="889"/>
      <c r="AD110" s="889"/>
      <c r="AE110" s="890"/>
      <c r="AF110" s="891">
        <v>512096</v>
      </c>
      <c r="AG110" s="889"/>
      <c r="AH110" s="889"/>
      <c r="AI110" s="889"/>
      <c r="AJ110" s="890"/>
      <c r="AK110" s="891">
        <v>501540</v>
      </c>
      <c r="AL110" s="889"/>
      <c r="AM110" s="889"/>
      <c r="AN110" s="889"/>
      <c r="AO110" s="890"/>
      <c r="AP110" s="892">
        <v>19</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6219596</v>
      </c>
      <c r="BR110" s="842"/>
      <c r="BS110" s="842"/>
      <c r="BT110" s="842"/>
      <c r="BU110" s="842"/>
      <c r="BV110" s="842">
        <v>6615322</v>
      </c>
      <c r="BW110" s="842"/>
      <c r="BX110" s="842"/>
      <c r="BY110" s="842"/>
      <c r="BZ110" s="842"/>
      <c r="CA110" s="842">
        <v>6793671</v>
      </c>
      <c r="CB110" s="842"/>
      <c r="CC110" s="842"/>
      <c r="CD110" s="842"/>
      <c r="CE110" s="842"/>
      <c r="CF110" s="866">
        <v>257.7</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v>1851</v>
      </c>
      <c r="CB111" s="817"/>
      <c r="CC111" s="817"/>
      <c r="CD111" s="817"/>
      <c r="CE111" s="817"/>
      <c r="CF111" s="875">
        <v>0.1</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78921</v>
      </c>
      <c r="BR112" s="817"/>
      <c r="BS112" s="817"/>
      <c r="BT112" s="817"/>
      <c r="BU112" s="817"/>
      <c r="BV112" s="817">
        <v>97096</v>
      </c>
      <c r="BW112" s="817"/>
      <c r="BX112" s="817"/>
      <c r="BY112" s="817"/>
      <c r="BZ112" s="817"/>
      <c r="CA112" s="817">
        <v>107224</v>
      </c>
      <c r="CB112" s="817"/>
      <c r="CC112" s="817"/>
      <c r="CD112" s="817"/>
      <c r="CE112" s="817"/>
      <c r="CF112" s="875">
        <v>4.0999999999999996</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817</v>
      </c>
      <c r="AB113" s="919"/>
      <c r="AC113" s="919"/>
      <c r="AD113" s="919"/>
      <c r="AE113" s="920"/>
      <c r="AF113" s="921">
        <v>883</v>
      </c>
      <c r="AG113" s="919"/>
      <c r="AH113" s="919"/>
      <c r="AI113" s="919"/>
      <c r="AJ113" s="920"/>
      <c r="AK113" s="921">
        <v>6267</v>
      </c>
      <c r="AL113" s="919"/>
      <c r="AM113" s="919"/>
      <c r="AN113" s="919"/>
      <c r="AO113" s="920"/>
      <c r="AP113" s="922">
        <v>0.2</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v>113292</v>
      </c>
      <c r="BR113" s="817"/>
      <c r="BS113" s="817"/>
      <c r="BT113" s="817"/>
      <c r="BU113" s="817"/>
      <c r="BV113" s="817">
        <v>94805</v>
      </c>
      <c r="BW113" s="817"/>
      <c r="BX113" s="817"/>
      <c r="BY113" s="817"/>
      <c r="BZ113" s="817"/>
      <c r="CA113" s="817">
        <v>81667</v>
      </c>
      <c r="CB113" s="817"/>
      <c r="CC113" s="817"/>
      <c r="CD113" s="817"/>
      <c r="CE113" s="817"/>
      <c r="CF113" s="875">
        <v>3.1</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18822</v>
      </c>
      <c r="AB114" s="780"/>
      <c r="AC114" s="780"/>
      <c r="AD114" s="780"/>
      <c r="AE114" s="781"/>
      <c r="AF114" s="782">
        <v>22177</v>
      </c>
      <c r="AG114" s="780"/>
      <c r="AH114" s="780"/>
      <c r="AI114" s="780"/>
      <c r="AJ114" s="781"/>
      <c r="AK114" s="782">
        <v>19987</v>
      </c>
      <c r="AL114" s="780"/>
      <c r="AM114" s="780"/>
      <c r="AN114" s="780"/>
      <c r="AO114" s="781"/>
      <c r="AP114" s="824">
        <v>0.8</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971789</v>
      </c>
      <c r="BR114" s="817"/>
      <c r="BS114" s="817"/>
      <c r="BT114" s="817"/>
      <c r="BU114" s="817"/>
      <c r="BV114" s="817">
        <v>980833</v>
      </c>
      <c r="BW114" s="817"/>
      <c r="BX114" s="817"/>
      <c r="BY114" s="817"/>
      <c r="BZ114" s="817"/>
      <c r="CA114" s="817">
        <v>968543</v>
      </c>
      <c r="CB114" s="817"/>
      <c r="CC114" s="817"/>
      <c r="CD114" s="817"/>
      <c r="CE114" s="817"/>
      <c r="CF114" s="875">
        <v>36.700000000000003</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2697</v>
      </c>
      <c r="AB116" s="780"/>
      <c r="AC116" s="780"/>
      <c r="AD116" s="780"/>
      <c r="AE116" s="781"/>
      <c r="AF116" s="782">
        <v>1788</v>
      </c>
      <c r="AG116" s="780"/>
      <c r="AH116" s="780"/>
      <c r="AI116" s="780"/>
      <c r="AJ116" s="781"/>
      <c r="AK116" s="782">
        <v>1518</v>
      </c>
      <c r="AL116" s="780"/>
      <c r="AM116" s="780"/>
      <c r="AN116" s="780"/>
      <c r="AO116" s="781"/>
      <c r="AP116" s="824">
        <v>0.1</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490642</v>
      </c>
      <c r="AB117" s="903"/>
      <c r="AC117" s="903"/>
      <c r="AD117" s="903"/>
      <c r="AE117" s="904"/>
      <c r="AF117" s="905">
        <v>536944</v>
      </c>
      <c r="AG117" s="903"/>
      <c r="AH117" s="903"/>
      <c r="AI117" s="903"/>
      <c r="AJ117" s="904"/>
      <c r="AK117" s="905">
        <v>529312</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295</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441</v>
      </c>
      <c r="BP119" s="878"/>
      <c r="BQ119" s="879">
        <v>7383598</v>
      </c>
      <c r="BR119" s="845"/>
      <c r="BS119" s="845"/>
      <c r="BT119" s="845"/>
      <c r="BU119" s="845"/>
      <c r="BV119" s="845">
        <v>7788056</v>
      </c>
      <c r="BW119" s="845"/>
      <c r="BX119" s="845"/>
      <c r="BY119" s="845"/>
      <c r="BZ119" s="845"/>
      <c r="CA119" s="845">
        <v>7952956</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v>1851</v>
      </c>
      <c r="DR119" s="764"/>
      <c r="DS119" s="764"/>
      <c r="DT119" s="764"/>
      <c r="DU119" s="765"/>
      <c r="DV119" s="848">
        <v>0.1</v>
      </c>
      <c r="DW119" s="849"/>
      <c r="DX119" s="849"/>
      <c r="DY119" s="849"/>
      <c r="DZ119" s="850"/>
    </row>
    <row r="120" spans="1:130" s="230" customFormat="1" ht="26.25" customHeight="1">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5691289</v>
      </c>
      <c r="BR120" s="842"/>
      <c r="BS120" s="842"/>
      <c r="BT120" s="842"/>
      <c r="BU120" s="842"/>
      <c r="BV120" s="842">
        <v>5643873</v>
      </c>
      <c r="BW120" s="842"/>
      <c r="BX120" s="842"/>
      <c r="BY120" s="842"/>
      <c r="BZ120" s="842"/>
      <c r="CA120" s="842">
        <v>5230626</v>
      </c>
      <c r="CB120" s="842"/>
      <c r="CC120" s="842"/>
      <c r="CD120" s="842"/>
      <c r="CE120" s="842"/>
      <c r="CF120" s="866">
        <v>198.4</v>
      </c>
      <c r="CG120" s="867"/>
      <c r="CH120" s="867"/>
      <c r="CI120" s="867"/>
      <c r="CJ120" s="867"/>
      <c r="CK120" s="868" t="s">
        <v>445</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78921</v>
      </c>
      <c r="DH120" s="842"/>
      <c r="DI120" s="842"/>
      <c r="DJ120" s="842"/>
      <c r="DK120" s="842"/>
      <c r="DL120" s="842">
        <v>97096</v>
      </c>
      <c r="DM120" s="842"/>
      <c r="DN120" s="842"/>
      <c r="DO120" s="842"/>
      <c r="DP120" s="842"/>
      <c r="DQ120" s="842">
        <v>107224</v>
      </c>
      <c r="DR120" s="842"/>
      <c r="DS120" s="842"/>
      <c r="DT120" s="842"/>
      <c r="DU120" s="842"/>
      <c r="DV120" s="843">
        <v>4.0999999999999996</v>
      </c>
      <c r="DW120" s="843"/>
      <c r="DX120" s="843"/>
      <c r="DY120" s="843"/>
      <c r="DZ120" s="844"/>
    </row>
    <row r="121" spans="1:130" s="230" customFormat="1" ht="26.25" customHeight="1">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v>753128</v>
      </c>
      <c r="BR121" s="817"/>
      <c r="BS121" s="817"/>
      <c r="BT121" s="817"/>
      <c r="BU121" s="817"/>
      <c r="BV121" s="817">
        <v>945974</v>
      </c>
      <c r="BW121" s="817"/>
      <c r="BX121" s="817"/>
      <c r="BY121" s="817"/>
      <c r="BZ121" s="817"/>
      <c r="CA121" s="817">
        <v>1161082</v>
      </c>
      <c r="CB121" s="817"/>
      <c r="CC121" s="817"/>
      <c r="CD121" s="817"/>
      <c r="CE121" s="817"/>
      <c r="CF121" s="875">
        <v>44</v>
      </c>
      <c r="CG121" s="876"/>
      <c r="CH121" s="876"/>
      <c r="CI121" s="876"/>
      <c r="CJ121" s="876"/>
      <c r="CK121" s="869"/>
      <c r="CL121" s="855"/>
      <c r="CM121" s="855"/>
      <c r="CN121" s="855"/>
      <c r="CO121" s="856"/>
      <c r="CP121" s="835"/>
      <c r="CQ121" s="836"/>
      <c r="CR121" s="836"/>
      <c r="CS121" s="836"/>
      <c r="CT121" s="836"/>
      <c r="CU121" s="836"/>
      <c r="CV121" s="836"/>
      <c r="CW121" s="836"/>
      <c r="CX121" s="836"/>
      <c r="CY121" s="836"/>
      <c r="CZ121" s="836"/>
      <c r="DA121" s="836"/>
      <c r="DB121" s="836"/>
      <c r="DC121" s="836"/>
      <c r="DD121" s="836"/>
      <c r="DE121" s="836"/>
      <c r="DF121" s="837"/>
      <c r="DG121" s="816"/>
      <c r="DH121" s="817"/>
      <c r="DI121" s="817"/>
      <c r="DJ121" s="817"/>
      <c r="DK121" s="817"/>
      <c r="DL121" s="817"/>
      <c r="DM121" s="817"/>
      <c r="DN121" s="817"/>
      <c r="DO121" s="817"/>
      <c r="DP121" s="817"/>
      <c r="DQ121" s="817"/>
      <c r="DR121" s="817"/>
      <c r="DS121" s="817"/>
      <c r="DT121" s="817"/>
      <c r="DU121" s="817"/>
      <c r="DV121" s="794"/>
      <c r="DW121" s="794"/>
      <c r="DX121" s="794"/>
      <c r="DY121" s="794"/>
      <c r="DZ121" s="795"/>
    </row>
    <row r="122" spans="1:130" s="230" customFormat="1" ht="26.25" customHeight="1">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3842578</v>
      </c>
      <c r="BR122" s="845"/>
      <c r="BS122" s="845"/>
      <c r="BT122" s="845"/>
      <c r="BU122" s="845"/>
      <c r="BV122" s="845">
        <v>3661661</v>
      </c>
      <c r="BW122" s="845"/>
      <c r="BX122" s="845"/>
      <c r="BY122" s="845"/>
      <c r="BZ122" s="845"/>
      <c r="CA122" s="845">
        <v>3432237</v>
      </c>
      <c r="CB122" s="845"/>
      <c r="CC122" s="845"/>
      <c r="CD122" s="845"/>
      <c r="CE122" s="845"/>
      <c r="CF122" s="846">
        <v>130.19999999999999</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30" customFormat="1" ht="26.25" customHeight="1">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449</v>
      </c>
      <c r="BP123" s="878"/>
      <c r="BQ123" s="832">
        <v>10286995</v>
      </c>
      <c r="BR123" s="833"/>
      <c r="BS123" s="833"/>
      <c r="BT123" s="833"/>
      <c r="BU123" s="833"/>
      <c r="BV123" s="833">
        <v>10251508</v>
      </c>
      <c r="BW123" s="833"/>
      <c r="BX123" s="833"/>
      <c r="BY123" s="833"/>
      <c r="BZ123" s="833"/>
      <c r="CA123" s="833">
        <v>9823945</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v>49307</v>
      </c>
      <c r="AB128" s="801"/>
      <c r="AC128" s="801"/>
      <c r="AD128" s="801"/>
      <c r="AE128" s="802"/>
      <c r="AF128" s="803">
        <v>88111</v>
      </c>
      <c r="AG128" s="801"/>
      <c r="AH128" s="801"/>
      <c r="AI128" s="801"/>
      <c r="AJ128" s="802"/>
      <c r="AK128" s="803">
        <v>82792</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2970947</v>
      </c>
      <c r="AB129" s="780"/>
      <c r="AC129" s="780"/>
      <c r="AD129" s="780"/>
      <c r="AE129" s="781"/>
      <c r="AF129" s="782">
        <v>2923221</v>
      </c>
      <c r="AG129" s="780"/>
      <c r="AH129" s="780"/>
      <c r="AI129" s="780"/>
      <c r="AJ129" s="781"/>
      <c r="AK129" s="782">
        <v>2920486</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301775</v>
      </c>
      <c r="AB130" s="780"/>
      <c r="AC130" s="780"/>
      <c r="AD130" s="780"/>
      <c r="AE130" s="781"/>
      <c r="AF130" s="782">
        <v>286329</v>
      </c>
      <c r="AG130" s="780"/>
      <c r="AH130" s="780"/>
      <c r="AI130" s="780"/>
      <c r="AJ130" s="781"/>
      <c r="AK130" s="782">
        <v>284190</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5.8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2669172</v>
      </c>
      <c r="AB131" s="764"/>
      <c r="AC131" s="764"/>
      <c r="AD131" s="764"/>
      <c r="AE131" s="765"/>
      <c r="AF131" s="766">
        <v>2636892</v>
      </c>
      <c r="AG131" s="764"/>
      <c r="AH131" s="764"/>
      <c r="AI131" s="764"/>
      <c r="AJ131" s="765"/>
      <c r="AK131" s="766">
        <v>2636296</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5.2285877420000002</v>
      </c>
      <c r="AB132" s="745"/>
      <c r="AC132" s="745"/>
      <c r="AD132" s="745"/>
      <c r="AE132" s="746"/>
      <c r="AF132" s="747">
        <v>6.162709736</v>
      </c>
      <c r="AG132" s="745"/>
      <c r="AH132" s="745"/>
      <c r="AI132" s="745"/>
      <c r="AJ132" s="746"/>
      <c r="AK132" s="747">
        <v>6.1575027990000004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4.9000000000000004</v>
      </c>
      <c r="AB133" s="724"/>
      <c r="AC133" s="724"/>
      <c r="AD133" s="724"/>
      <c r="AE133" s="725"/>
      <c r="AF133" s="723">
        <v>5.3</v>
      </c>
      <c r="AG133" s="724"/>
      <c r="AH133" s="724"/>
      <c r="AI133" s="724"/>
      <c r="AJ133" s="725"/>
      <c r="AK133" s="723">
        <v>5.8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0szPzJ8uCu7OHijP6MVawJA9nqnqT3SmAwxqGH77+B4WeiKjVNPvXyAXE5r2MIFN/WpXsIqlmVnGkhV2KkEtBw==" saltValue="LgHieU/xrdf5fv8vpNCA3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475</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zGdVOzLFTgPyrOP9DwDVqnsA92RmaaWiwRloDbzPGhIgQWjlkIXmHaDs8+g71af8/TG/pS3lNE1MwqJI1MTphQ==" saltValue="C+vWvgtAGib683W3z2xs7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P0I9aJc31f/tgdW+2DNZ/epWDVyoGKjK5x5BVMX4JJ5DMkBUshZCSGQVamNFhE6W+GBnxHli9WHMdgDdNzVfkA==" saltValue="YWvmhte36+bO+oQPgDymB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478</v>
      </c>
      <c r="AP7" s="272"/>
      <c r="AQ7" s="273" t="s">
        <v>479</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480</v>
      </c>
      <c r="AQ8" s="279" t="s">
        <v>481</v>
      </c>
      <c r="AR8" s="280" t="s">
        <v>482</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483</v>
      </c>
      <c r="AL9" s="1131"/>
      <c r="AM9" s="1131"/>
      <c r="AN9" s="1132"/>
      <c r="AO9" s="281">
        <v>1109944</v>
      </c>
      <c r="AP9" s="281">
        <v>131385</v>
      </c>
      <c r="AQ9" s="282">
        <v>143407</v>
      </c>
      <c r="AR9" s="283">
        <v>-8.4</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484</v>
      </c>
      <c r="AL10" s="1131"/>
      <c r="AM10" s="1131"/>
      <c r="AN10" s="1132"/>
      <c r="AO10" s="284">
        <v>121044</v>
      </c>
      <c r="AP10" s="284">
        <v>14328</v>
      </c>
      <c r="AQ10" s="285">
        <v>20271</v>
      </c>
      <c r="AR10" s="286">
        <v>-29.3</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485</v>
      </c>
      <c r="AL11" s="1131"/>
      <c r="AM11" s="1131"/>
      <c r="AN11" s="1132"/>
      <c r="AO11" s="284">
        <v>85969</v>
      </c>
      <c r="AP11" s="284">
        <v>10176</v>
      </c>
      <c r="AQ11" s="285">
        <v>1412</v>
      </c>
      <c r="AR11" s="286">
        <v>620.70000000000005</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486</v>
      </c>
      <c r="AL12" s="1131"/>
      <c r="AM12" s="1131"/>
      <c r="AN12" s="1132"/>
      <c r="AO12" s="284" t="s">
        <v>487</v>
      </c>
      <c r="AP12" s="284" t="s">
        <v>487</v>
      </c>
      <c r="AQ12" s="285" t="s">
        <v>487</v>
      </c>
      <c r="AR12" s="286" t="s">
        <v>487</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488</v>
      </c>
      <c r="AL13" s="1131"/>
      <c r="AM13" s="1131"/>
      <c r="AN13" s="1132"/>
      <c r="AO13" s="284">
        <v>25785</v>
      </c>
      <c r="AP13" s="284">
        <v>3052</v>
      </c>
      <c r="AQ13" s="285">
        <v>5234</v>
      </c>
      <c r="AR13" s="286">
        <v>-41.7</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489</v>
      </c>
      <c r="AL14" s="1131"/>
      <c r="AM14" s="1131"/>
      <c r="AN14" s="1132"/>
      <c r="AO14" s="284">
        <v>16787</v>
      </c>
      <c r="AP14" s="284">
        <v>1987</v>
      </c>
      <c r="AQ14" s="285">
        <v>3337</v>
      </c>
      <c r="AR14" s="286">
        <v>-40.5</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490</v>
      </c>
      <c r="AL15" s="1134"/>
      <c r="AM15" s="1134"/>
      <c r="AN15" s="1135"/>
      <c r="AO15" s="284">
        <v>-64003</v>
      </c>
      <c r="AP15" s="284">
        <v>-7576</v>
      </c>
      <c r="AQ15" s="285">
        <v>-9830</v>
      </c>
      <c r="AR15" s="286">
        <v>-22.9</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1295526</v>
      </c>
      <c r="AP16" s="284">
        <v>153353</v>
      </c>
      <c r="AQ16" s="285">
        <v>163831</v>
      </c>
      <c r="AR16" s="286">
        <v>-6.4</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495</v>
      </c>
      <c r="AL21" s="1137"/>
      <c r="AM21" s="1137"/>
      <c r="AN21" s="1138"/>
      <c r="AO21" s="297">
        <v>13.14</v>
      </c>
      <c r="AP21" s="298">
        <v>14.18</v>
      </c>
      <c r="AQ21" s="299">
        <v>-1.04</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496</v>
      </c>
      <c r="AL22" s="1137"/>
      <c r="AM22" s="1137"/>
      <c r="AN22" s="1138"/>
      <c r="AO22" s="302">
        <v>98.6</v>
      </c>
      <c r="AP22" s="303">
        <v>95.4</v>
      </c>
      <c r="AQ22" s="304">
        <v>3.2</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29" t="s">
        <v>497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c r="A27" s="309"/>
      <c r="AO27" s="262"/>
      <c r="AP27" s="262"/>
      <c r="AQ27" s="262"/>
      <c r="AR27" s="262"/>
      <c r="AS27" s="262"/>
      <c r="AT27" s="262"/>
    </row>
    <row r="28" spans="1:46" ht="17.2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478</v>
      </c>
      <c r="AP30" s="272"/>
      <c r="AQ30" s="273" t="s">
        <v>479</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480</v>
      </c>
      <c r="AQ31" s="279" t="s">
        <v>481</v>
      </c>
      <c r="AR31" s="280" t="s">
        <v>482</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500</v>
      </c>
      <c r="AL32" s="1121"/>
      <c r="AM32" s="1121"/>
      <c r="AN32" s="1122"/>
      <c r="AO32" s="312">
        <v>501540</v>
      </c>
      <c r="AP32" s="312">
        <v>59368</v>
      </c>
      <c r="AQ32" s="313">
        <v>86321</v>
      </c>
      <c r="AR32" s="314">
        <v>-31.2</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501</v>
      </c>
      <c r="AL33" s="1121"/>
      <c r="AM33" s="1121"/>
      <c r="AN33" s="1122"/>
      <c r="AO33" s="312" t="s">
        <v>487</v>
      </c>
      <c r="AP33" s="312" t="s">
        <v>487</v>
      </c>
      <c r="AQ33" s="313" t="s">
        <v>487</v>
      </c>
      <c r="AR33" s="314" t="s">
        <v>487</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502</v>
      </c>
      <c r="AL34" s="1121"/>
      <c r="AM34" s="1121"/>
      <c r="AN34" s="1122"/>
      <c r="AO34" s="312" t="s">
        <v>487</v>
      </c>
      <c r="AP34" s="312" t="s">
        <v>487</v>
      </c>
      <c r="AQ34" s="313" t="s">
        <v>487</v>
      </c>
      <c r="AR34" s="314" t="s">
        <v>487</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503</v>
      </c>
      <c r="AL35" s="1121"/>
      <c r="AM35" s="1121"/>
      <c r="AN35" s="1122"/>
      <c r="AO35" s="312">
        <v>6267</v>
      </c>
      <c r="AP35" s="312">
        <v>742</v>
      </c>
      <c r="AQ35" s="313">
        <v>18581</v>
      </c>
      <c r="AR35" s="314">
        <v>-96</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504</v>
      </c>
      <c r="AL36" s="1121"/>
      <c r="AM36" s="1121"/>
      <c r="AN36" s="1122"/>
      <c r="AO36" s="312">
        <v>19987</v>
      </c>
      <c r="AP36" s="312">
        <v>2366</v>
      </c>
      <c r="AQ36" s="313">
        <v>4521</v>
      </c>
      <c r="AR36" s="314">
        <v>-47.7</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505</v>
      </c>
      <c r="AL37" s="1121"/>
      <c r="AM37" s="1121"/>
      <c r="AN37" s="1122"/>
      <c r="AO37" s="312" t="s">
        <v>487</v>
      </c>
      <c r="AP37" s="312" t="s">
        <v>487</v>
      </c>
      <c r="AQ37" s="313">
        <v>983</v>
      </c>
      <c r="AR37" s="314" t="s">
        <v>487</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506</v>
      </c>
      <c r="AL38" s="1124"/>
      <c r="AM38" s="1124"/>
      <c r="AN38" s="1125"/>
      <c r="AO38" s="315">
        <v>1518</v>
      </c>
      <c r="AP38" s="315">
        <v>180</v>
      </c>
      <c r="AQ38" s="316">
        <v>20</v>
      </c>
      <c r="AR38" s="304">
        <v>800</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507</v>
      </c>
      <c r="AL39" s="1124"/>
      <c r="AM39" s="1124"/>
      <c r="AN39" s="1125"/>
      <c r="AO39" s="312">
        <v>-82792</v>
      </c>
      <c r="AP39" s="312">
        <v>-9800</v>
      </c>
      <c r="AQ39" s="313">
        <v>-4212</v>
      </c>
      <c r="AR39" s="314">
        <v>132.69999999999999</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508</v>
      </c>
      <c r="AL40" s="1121"/>
      <c r="AM40" s="1121"/>
      <c r="AN40" s="1122"/>
      <c r="AO40" s="312">
        <v>-284190</v>
      </c>
      <c r="AP40" s="312">
        <v>-33640</v>
      </c>
      <c r="AQ40" s="313">
        <v>-70783</v>
      </c>
      <c r="AR40" s="314">
        <v>-52.5</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162330</v>
      </c>
      <c r="AP41" s="312">
        <v>19215</v>
      </c>
      <c r="AQ41" s="313">
        <v>35432</v>
      </c>
      <c r="AR41" s="314">
        <v>-45.8</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478</v>
      </c>
      <c r="AN49" s="1115" t="s">
        <v>511</v>
      </c>
      <c r="AO49" s="1116"/>
      <c r="AP49" s="1116"/>
      <c r="AQ49" s="1116"/>
      <c r="AR49" s="1117"/>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512</v>
      </c>
      <c r="AO50" s="329" t="s">
        <v>513</v>
      </c>
      <c r="AP50" s="330" t="s">
        <v>514</v>
      </c>
      <c r="AQ50" s="331" t="s">
        <v>515</v>
      </c>
      <c r="AR50" s="332" t="s">
        <v>516</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917022</v>
      </c>
      <c r="AN51" s="334">
        <v>101699</v>
      </c>
      <c r="AO51" s="335">
        <v>2</v>
      </c>
      <c r="AP51" s="336">
        <v>145139</v>
      </c>
      <c r="AQ51" s="337">
        <v>19.5</v>
      </c>
      <c r="AR51" s="338">
        <v>-17.5</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535995</v>
      </c>
      <c r="AN52" s="342">
        <v>59443</v>
      </c>
      <c r="AO52" s="343">
        <v>187.3</v>
      </c>
      <c r="AP52" s="344">
        <v>83762</v>
      </c>
      <c r="AQ52" s="345">
        <v>33.1</v>
      </c>
      <c r="AR52" s="346">
        <v>154.19999999999999</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828163</v>
      </c>
      <c r="AN53" s="334">
        <v>93251</v>
      </c>
      <c r="AO53" s="335">
        <v>-8.3000000000000007</v>
      </c>
      <c r="AP53" s="336">
        <v>125391</v>
      </c>
      <c r="AQ53" s="337">
        <v>-13.6</v>
      </c>
      <c r="AR53" s="338">
        <v>5.3</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363235</v>
      </c>
      <c r="AN54" s="342">
        <v>40900</v>
      </c>
      <c r="AO54" s="343">
        <v>-31.2</v>
      </c>
      <c r="AP54" s="344">
        <v>68516</v>
      </c>
      <c r="AQ54" s="345">
        <v>-18.2</v>
      </c>
      <c r="AR54" s="346">
        <v>-13</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1927188</v>
      </c>
      <c r="AN55" s="334">
        <v>220906</v>
      </c>
      <c r="AO55" s="335">
        <v>136.9</v>
      </c>
      <c r="AP55" s="336">
        <v>138402</v>
      </c>
      <c r="AQ55" s="337">
        <v>10.4</v>
      </c>
      <c r="AR55" s="338">
        <v>126.5</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1465283</v>
      </c>
      <c r="AN56" s="342">
        <v>167960</v>
      </c>
      <c r="AO56" s="343">
        <v>310.7</v>
      </c>
      <c r="AP56" s="344">
        <v>70652</v>
      </c>
      <c r="AQ56" s="345">
        <v>3.1</v>
      </c>
      <c r="AR56" s="346">
        <v>307.60000000000002</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1173587</v>
      </c>
      <c r="AN57" s="334">
        <v>137632</v>
      </c>
      <c r="AO57" s="335">
        <v>-37.700000000000003</v>
      </c>
      <c r="AP57" s="336">
        <v>146367</v>
      </c>
      <c r="AQ57" s="337">
        <v>5.8</v>
      </c>
      <c r="AR57" s="338">
        <v>-43.5</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948521</v>
      </c>
      <c r="AN58" s="342">
        <v>111237</v>
      </c>
      <c r="AO58" s="343">
        <v>-33.799999999999997</v>
      </c>
      <c r="AP58" s="344">
        <v>79441</v>
      </c>
      <c r="AQ58" s="345">
        <v>12.4</v>
      </c>
      <c r="AR58" s="346">
        <v>-46.2</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759932</v>
      </c>
      <c r="AN59" s="334">
        <v>89954</v>
      </c>
      <c r="AO59" s="335">
        <v>-34.6</v>
      </c>
      <c r="AP59" s="336">
        <v>165181</v>
      </c>
      <c r="AQ59" s="337">
        <v>12.9</v>
      </c>
      <c r="AR59" s="338">
        <v>-47.5</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424135</v>
      </c>
      <c r="AN60" s="342">
        <v>50205</v>
      </c>
      <c r="AO60" s="343">
        <v>-54.9</v>
      </c>
      <c r="AP60" s="344">
        <v>82246</v>
      </c>
      <c r="AQ60" s="345">
        <v>3.5</v>
      </c>
      <c r="AR60" s="346">
        <v>-58.4</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1121178</v>
      </c>
      <c r="AN61" s="349">
        <v>128688</v>
      </c>
      <c r="AO61" s="350">
        <v>11.7</v>
      </c>
      <c r="AP61" s="351">
        <v>144096</v>
      </c>
      <c r="AQ61" s="352">
        <v>7</v>
      </c>
      <c r="AR61" s="338">
        <v>4.7</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747434</v>
      </c>
      <c r="AN62" s="342">
        <v>85949</v>
      </c>
      <c r="AO62" s="343">
        <v>75.599999999999994</v>
      </c>
      <c r="AP62" s="344">
        <v>76923</v>
      </c>
      <c r="AQ62" s="345">
        <v>6.8</v>
      </c>
      <c r="AR62" s="346">
        <v>68.8</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lJ0wrzoTthnQ1IGHLcUBPQar3ivKvd145sqdznZnVwd9VDQ+5BuTYVoBD0eHilZ5mGh/TPh/SLgkkTX6DLqQ9Q==" saltValue="hi+dumFdOYqXziR5uJqnP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475</v>
      </c>
    </row>
    <row r="120" spans="125:125" ht="13.5" hidden="1" customHeight="1"/>
    <row r="121" spans="125:125" ht="13.5" hidden="1" customHeight="1">
      <c r="DU121" s="259"/>
    </row>
  </sheetData>
  <sheetProtection algorithmName="SHA-512" hashValue="hegQJ4zaKPXDk1OKYMSE5xH2f8p1iFDITdaNGisMK3I349Kq7ty4cZqPzhhMH1UX8F7t8Z1pF4R9L8XcnpUuHg==" saltValue="Df+sgDBEOJZF2MG943d2g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9" zoomScaleNormal="89"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475</v>
      </c>
    </row>
  </sheetData>
  <sheetProtection algorithmName="SHA-512" hashValue="TiZQkGv43H0pCta2B/omKOR4+Ke9k70xTXWWkFIII+HpxOfFtRMz2yyQBu9LAtGf5kLr7Y9KmoHctnjoa1Byrg==" saltValue="0hz7GrW2tzgD4WStgXb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39" t="s">
        <v>3</v>
      </c>
      <c r="D47" s="1139"/>
      <c r="E47" s="1140"/>
      <c r="F47" s="11">
        <v>51.43</v>
      </c>
      <c r="G47" s="12">
        <v>48.95</v>
      </c>
      <c r="H47" s="12">
        <v>46.98</v>
      </c>
      <c r="I47" s="12">
        <v>48.37</v>
      </c>
      <c r="J47" s="13">
        <v>35.15</v>
      </c>
    </row>
    <row r="48" spans="2:10" ht="57.75" customHeight="1">
      <c r="B48" s="14"/>
      <c r="C48" s="1141" t="s">
        <v>4</v>
      </c>
      <c r="D48" s="1141"/>
      <c r="E48" s="1142"/>
      <c r="F48" s="15">
        <v>14.66</v>
      </c>
      <c r="G48" s="16">
        <v>14.36</v>
      </c>
      <c r="H48" s="16">
        <v>14.24</v>
      </c>
      <c r="I48" s="16">
        <v>14.99</v>
      </c>
      <c r="J48" s="17">
        <v>16.88</v>
      </c>
    </row>
    <row r="49" spans="2:10" ht="57.75" customHeight="1" thickBot="1">
      <c r="B49" s="18"/>
      <c r="C49" s="1143" t="s">
        <v>5</v>
      </c>
      <c r="D49" s="1143"/>
      <c r="E49" s="1144"/>
      <c r="F49" s="19">
        <v>3.67</v>
      </c>
      <c r="G49" s="20" t="s">
        <v>530</v>
      </c>
      <c r="H49" s="20">
        <v>3.76</v>
      </c>
      <c r="I49" s="20">
        <v>3.06</v>
      </c>
      <c r="J49" s="21" t="s">
        <v>531</v>
      </c>
    </row>
    <row r="50" spans="2:10"/>
  </sheetData>
  <sheetProtection algorithmName="SHA-512" hashValue="WSOM1wyc4fNiEV2YbnU67opequOHcR1tlv8IPw+6NmCq08uPkbyXHExf6c040ioyGB7y7kZj0DvzZ8Q/Ie833Q==" saltValue="pKaILx5Mec5GRWSfk5nw5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51" t="s">
        <v>532</v>
      </c>
      <c r="D34" s="1151"/>
      <c r="E34" s="1152"/>
      <c r="F34" s="32">
        <v>13.19</v>
      </c>
      <c r="G34" s="33">
        <v>12.46</v>
      </c>
      <c r="H34" s="33">
        <v>11.85</v>
      </c>
      <c r="I34" s="33">
        <v>12.24</v>
      </c>
      <c r="J34" s="34">
        <v>13.55</v>
      </c>
      <c r="K34" s="22"/>
      <c r="L34" s="22"/>
      <c r="M34" s="22"/>
      <c r="N34" s="22"/>
      <c r="O34" s="22"/>
      <c r="P34" s="22"/>
    </row>
    <row r="35" spans="1:16" ht="39" customHeight="1">
      <c r="A35" s="22"/>
      <c r="B35" s="35"/>
      <c r="C35" s="1145" t="s">
        <v>533</v>
      </c>
      <c r="D35" s="1146"/>
      <c r="E35" s="1147"/>
      <c r="F35" s="36" t="s">
        <v>534</v>
      </c>
      <c r="G35" s="37">
        <v>0</v>
      </c>
      <c r="H35" s="37">
        <v>0</v>
      </c>
      <c r="I35" s="37">
        <v>0</v>
      </c>
      <c r="J35" s="38">
        <v>6.51</v>
      </c>
      <c r="K35" s="22"/>
      <c r="L35" s="22"/>
      <c r="M35" s="22"/>
      <c r="N35" s="22"/>
      <c r="O35" s="22"/>
      <c r="P35" s="22"/>
    </row>
    <row r="36" spans="1:16" ht="39" customHeight="1">
      <c r="A36" s="22"/>
      <c r="B36" s="35"/>
      <c r="C36" s="1145" t="s">
        <v>535</v>
      </c>
      <c r="D36" s="1146"/>
      <c r="E36" s="1147"/>
      <c r="F36" s="36">
        <v>1.46</v>
      </c>
      <c r="G36" s="37">
        <v>1.89</v>
      </c>
      <c r="H36" s="37">
        <v>2.37</v>
      </c>
      <c r="I36" s="37">
        <v>2.74</v>
      </c>
      <c r="J36" s="38">
        <v>3.32</v>
      </c>
      <c r="K36" s="22"/>
      <c r="L36" s="22"/>
      <c r="M36" s="22"/>
      <c r="N36" s="22"/>
      <c r="O36" s="22"/>
      <c r="P36" s="22"/>
    </row>
    <row r="37" spans="1:16" ht="39" customHeight="1">
      <c r="A37" s="22"/>
      <c r="B37" s="35"/>
      <c r="C37" s="1145" t="s">
        <v>536</v>
      </c>
      <c r="D37" s="1146"/>
      <c r="E37" s="1147"/>
      <c r="F37" s="36" t="s">
        <v>537</v>
      </c>
      <c r="G37" s="37" t="s">
        <v>538</v>
      </c>
      <c r="H37" s="37">
        <v>0.67</v>
      </c>
      <c r="I37" s="37">
        <v>1.47</v>
      </c>
      <c r="J37" s="38">
        <v>1.53</v>
      </c>
      <c r="K37" s="22"/>
      <c r="L37" s="22"/>
      <c r="M37" s="22"/>
      <c r="N37" s="22"/>
      <c r="O37" s="22"/>
      <c r="P37" s="22"/>
    </row>
    <row r="38" spans="1:16" ht="39" customHeight="1">
      <c r="A38" s="22"/>
      <c r="B38" s="35"/>
      <c r="C38" s="1145" t="s">
        <v>539</v>
      </c>
      <c r="D38" s="1146"/>
      <c r="E38" s="1147"/>
      <c r="F38" s="36">
        <v>0.04</v>
      </c>
      <c r="G38" s="37">
        <v>0.04</v>
      </c>
      <c r="H38" s="37">
        <v>0.36</v>
      </c>
      <c r="I38" s="37">
        <v>0.75</v>
      </c>
      <c r="J38" s="38">
        <v>0.74</v>
      </c>
      <c r="K38" s="22"/>
      <c r="L38" s="22"/>
      <c r="M38" s="22"/>
      <c r="N38" s="22"/>
      <c r="O38" s="22"/>
      <c r="P38" s="22"/>
    </row>
    <row r="39" spans="1:16" ht="39" customHeight="1">
      <c r="A39" s="22"/>
      <c r="B39" s="35"/>
      <c r="C39" s="1145" t="s">
        <v>540</v>
      </c>
      <c r="D39" s="1146"/>
      <c r="E39" s="1147"/>
      <c r="F39" s="36">
        <v>0</v>
      </c>
      <c r="G39" s="37">
        <v>0</v>
      </c>
      <c r="H39" s="37">
        <v>0</v>
      </c>
      <c r="I39" s="37">
        <v>0</v>
      </c>
      <c r="J39" s="38">
        <v>0</v>
      </c>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541</v>
      </c>
      <c r="D42" s="1146"/>
      <c r="E42" s="1147"/>
      <c r="F42" s="36" t="s">
        <v>487</v>
      </c>
      <c r="G42" s="37" t="s">
        <v>487</v>
      </c>
      <c r="H42" s="37" t="s">
        <v>487</v>
      </c>
      <c r="I42" s="37" t="s">
        <v>487</v>
      </c>
      <c r="J42" s="38" t="s">
        <v>487</v>
      </c>
      <c r="K42" s="22"/>
      <c r="L42" s="22"/>
      <c r="M42" s="22"/>
      <c r="N42" s="22"/>
      <c r="O42" s="22"/>
      <c r="P42" s="22"/>
    </row>
    <row r="43" spans="1:16" ht="39" customHeight="1" thickBot="1">
      <c r="A43" s="22"/>
      <c r="B43" s="40"/>
      <c r="C43" s="1148" t="s">
        <v>542</v>
      </c>
      <c r="D43" s="1149"/>
      <c r="E43" s="1150"/>
      <c r="F43" s="41" t="s">
        <v>487</v>
      </c>
      <c r="G43" s="42" t="s">
        <v>487</v>
      </c>
      <c r="H43" s="42" t="s">
        <v>487</v>
      </c>
      <c r="I43" s="42" t="s">
        <v>487</v>
      </c>
      <c r="J43" s="43" t="s">
        <v>487</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ZnBu7aPQ83KapEbO8HHQkW37FNtU6InqpgJrhBcWnQ9z9Rw3NMclcyoidCJHXwHSLDhH3YW9u+Pg5BQUUZnVTg==" saltValue="jJUUrTqYd5pJH32luKRR6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76" t="s">
        <v>9</v>
      </c>
      <c r="C45" s="1177"/>
      <c r="D45" s="58"/>
      <c r="E45" s="1182" t="s">
        <v>10</v>
      </c>
      <c r="F45" s="1182"/>
      <c r="G45" s="1182"/>
      <c r="H45" s="1182"/>
      <c r="I45" s="1182"/>
      <c r="J45" s="1183"/>
      <c r="K45" s="59">
        <v>421</v>
      </c>
      <c r="L45" s="60">
        <v>453</v>
      </c>
      <c r="M45" s="60">
        <v>468</v>
      </c>
      <c r="N45" s="60">
        <v>512</v>
      </c>
      <c r="O45" s="61">
        <v>502</v>
      </c>
      <c r="P45" s="48"/>
      <c r="Q45" s="48"/>
      <c r="R45" s="48"/>
      <c r="S45" s="48"/>
      <c r="T45" s="48"/>
      <c r="U45" s="48"/>
    </row>
    <row r="46" spans="1:21" ht="30.75" customHeight="1">
      <c r="A46" s="48"/>
      <c r="B46" s="1178"/>
      <c r="C46" s="1179"/>
      <c r="D46" s="62"/>
      <c r="E46" s="1155" t="s">
        <v>11</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c r="A47" s="48"/>
      <c r="B47" s="1178"/>
      <c r="C47" s="1179"/>
      <c r="D47" s="62"/>
      <c r="E47" s="1155" t="s">
        <v>12</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c r="A48" s="48"/>
      <c r="B48" s="1178"/>
      <c r="C48" s="1179"/>
      <c r="D48" s="62"/>
      <c r="E48" s="1155" t="s">
        <v>13</v>
      </c>
      <c r="F48" s="1155"/>
      <c r="G48" s="1155"/>
      <c r="H48" s="1155"/>
      <c r="I48" s="1155"/>
      <c r="J48" s="1156"/>
      <c r="K48" s="63">
        <v>4</v>
      </c>
      <c r="L48" s="64">
        <v>1</v>
      </c>
      <c r="M48" s="64">
        <v>1</v>
      </c>
      <c r="N48" s="64">
        <v>1</v>
      </c>
      <c r="O48" s="65">
        <v>6</v>
      </c>
      <c r="P48" s="48"/>
      <c r="Q48" s="48"/>
      <c r="R48" s="48"/>
      <c r="S48" s="48"/>
      <c r="T48" s="48"/>
      <c r="U48" s="48"/>
    </row>
    <row r="49" spans="1:21" ht="30.75" customHeight="1">
      <c r="A49" s="48"/>
      <c r="B49" s="1178"/>
      <c r="C49" s="1179"/>
      <c r="D49" s="62"/>
      <c r="E49" s="1155" t="s">
        <v>14</v>
      </c>
      <c r="F49" s="1155"/>
      <c r="G49" s="1155"/>
      <c r="H49" s="1155"/>
      <c r="I49" s="1155"/>
      <c r="J49" s="1156"/>
      <c r="K49" s="63">
        <v>38</v>
      </c>
      <c r="L49" s="64">
        <v>21</v>
      </c>
      <c r="M49" s="64">
        <v>19</v>
      </c>
      <c r="N49" s="64">
        <v>22</v>
      </c>
      <c r="O49" s="65">
        <v>20</v>
      </c>
      <c r="P49" s="48"/>
      <c r="Q49" s="48"/>
      <c r="R49" s="48"/>
      <c r="S49" s="48"/>
      <c r="T49" s="48"/>
      <c r="U49" s="48"/>
    </row>
    <row r="50" spans="1:21" ht="30.75" customHeight="1">
      <c r="A50" s="48"/>
      <c r="B50" s="1178"/>
      <c r="C50" s="1179"/>
      <c r="D50" s="62"/>
      <c r="E50" s="1155" t="s">
        <v>15</v>
      </c>
      <c r="F50" s="1155"/>
      <c r="G50" s="1155"/>
      <c r="H50" s="1155"/>
      <c r="I50" s="1155"/>
      <c r="J50" s="1156"/>
      <c r="K50" s="63" t="s">
        <v>487</v>
      </c>
      <c r="L50" s="64" t="s">
        <v>487</v>
      </c>
      <c r="M50" s="64" t="s">
        <v>487</v>
      </c>
      <c r="N50" s="64" t="s">
        <v>487</v>
      </c>
      <c r="O50" s="65" t="s">
        <v>487</v>
      </c>
      <c r="P50" s="48"/>
      <c r="Q50" s="48"/>
      <c r="R50" s="48"/>
      <c r="S50" s="48"/>
      <c r="T50" s="48"/>
      <c r="U50" s="48"/>
    </row>
    <row r="51" spans="1:21" ht="30.75" customHeight="1">
      <c r="A51" s="48"/>
      <c r="B51" s="1180"/>
      <c r="C51" s="1181"/>
      <c r="D51" s="66"/>
      <c r="E51" s="1155" t="s">
        <v>16</v>
      </c>
      <c r="F51" s="1155"/>
      <c r="G51" s="1155"/>
      <c r="H51" s="1155"/>
      <c r="I51" s="1155"/>
      <c r="J51" s="1156"/>
      <c r="K51" s="63">
        <v>2</v>
      </c>
      <c r="L51" s="64">
        <v>2</v>
      </c>
      <c r="M51" s="64">
        <v>3</v>
      </c>
      <c r="N51" s="64">
        <v>2</v>
      </c>
      <c r="O51" s="65">
        <v>2</v>
      </c>
      <c r="P51" s="48"/>
      <c r="Q51" s="48"/>
      <c r="R51" s="48"/>
      <c r="S51" s="48"/>
      <c r="T51" s="48"/>
      <c r="U51" s="48"/>
    </row>
    <row r="52" spans="1:21" ht="30.75" customHeight="1">
      <c r="A52" s="48"/>
      <c r="B52" s="1153" t="s">
        <v>17</v>
      </c>
      <c r="C52" s="1154"/>
      <c r="D52" s="66"/>
      <c r="E52" s="1155" t="s">
        <v>18</v>
      </c>
      <c r="F52" s="1155"/>
      <c r="G52" s="1155"/>
      <c r="H52" s="1155"/>
      <c r="I52" s="1155"/>
      <c r="J52" s="1156"/>
      <c r="K52" s="63">
        <v>349</v>
      </c>
      <c r="L52" s="64">
        <v>358</v>
      </c>
      <c r="M52" s="64">
        <v>351</v>
      </c>
      <c r="N52" s="64">
        <v>374</v>
      </c>
      <c r="O52" s="65">
        <v>367</v>
      </c>
      <c r="P52" s="48"/>
      <c r="Q52" s="48"/>
      <c r="R52" s="48"/>
      <c r="S52" s="48"/>
      <c r="T52" s="48"/>
      <c r="U52" s="48"/>
    </row>
    <row r="53" spans="1:21" ht="30.75" customHeight="1" thickBot="1">
      <c r="A53" s="48"/>
      <c r="B53" s="1157" t="s">
        <v>19</v>
      </c>
      <c r="C53" s="1158"/>
      <c r="D53" s="67"/>
      <c r="E53" s="1159" t="s">
        <v>20</v>
      </c>
      <c r="F53" s="1159"/>
      <c r="G53" s="1159"/>
      <c r="H53" s="1159"/>
      <c r="I53" s="1159"/>
      <c r="J53" s="1160"/>
      <c r="K53" s="68">
        <v>116</v>
      </c>
      <c r="L53" s="69">
        <v>119</v>
      </c>
      <c r="M53" s="69">
        <v>140</v>
      </c>
      <c r="N53" s="69">
        <v>163</v>
      </c>
      <c r="O53" s="70">
        <v>163</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c r="B58" s="1161" t="s">
        <v>24</v>
      </c>
      <c r="C58" s="1162"/>
      <c r="D58" s="1167" t="s">
        <v>25</v>
      </c>
      <c r="E58" s="1168"/>
      <c r="F58" s="1168"/>
      <c r="G58" s="1168"/>
      <c r="H58" s="1168"/>
      <c r="I58" s="1168"/>
      <c r="J58" s="1169"/>
      <c r="K58" s="83"/>
      <c r="L58" s="84"/>
      <c r="M58" s="84"/>
      <c r="N58" s="84"/>
      <c r="O58" s="85"/>
    </row>
    <row r="59" spans="1:21" ht="31.5" customHeight="1">
      <c r="B59" s="1163"/>
      <c r="C59" s="1164"/>
      <c r="D59" s="1170" t="s">
        <v>26</v>
      </c>
      <c r="E59" s="1171"/>
      <c r="F59" s="1171"/>
      <c r="G59" s="1171"/>
      <c r="H59" s="1171"/>
      <c r="I59" s="1171"/>
      <c r="J59" s="1172"/>
      <c r="K59" s="86"/>
      <c r="L59" s="87"/>
      <c r="M59" s="87"/>
      <c r="N59" s="87"/>
      <c r="O59" s="88"/>
    </row>
    <row r="60" spans="1:21" ht="31.5" customHeight="1" thickBot="1">
      <c r="B60" s="1165"/>
      <c r="C60" s="1166"/>
      <c r="D60" s="1173" t="s">
        <v>27</v>
      </c>
      <c r="E60" s="1174"/>
      <c r="F60" s="1174"/>
      <c r="G60" s="1174"/>
      <c r="H60" s="1174"/>
      <c r="I60" s="1174"/>
      <c r="J60" s="1175"/>
      <c r="K60" s="89"/>
      <c r="L60" s="90"/>
      <c r="M60" s="90"/>
      <c r="N60" s="90"/>
      <c r="O60" s="91"/>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u/IQEAv2EBddeMHzqzdLjaiiGlWq4Gasw/ovBjvXtkR4q0yTQY0uz+MSy0zVmUMbSSpcmlfN/D1r0sMfyV/LA==" saltValue="5LUH1R/IlV9DwggYWbenq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525</v>
      </c>
      <c r="J40" s="103" t="s">
        <v>526</v>
      </c>
      <c r="K40" s="103" t="s">
        <v>527</v>
      </c>
      <c r="L40" s="103" t="s">
        <v>528</v>
      </c>
      <c r="M40" s="104" t="s">
        <v>529</v>
      </c>
    </row>
    <row r="41" spans="2:13" ht="27.75" customHeight="1">
      <c r="B41" s="1196" t="s">
        <v>30</v>
      </c>
      <c r="C41" s="1197"/>
      <c r="D41" s="105"/>
      <c r="E41" s="1198" t="s">
        <v>31</v>
      </c>
      <c r="F41" s="1198"/>
      <c r="G41" s="1198"/>
      <c r="H41" s="1199"/>
      <c r="I41" s="355">
        <v>4898</v>
      </c>
      <c r="J41" s="356">
        <v>5106</v>
      </c>
      <c r="K41" s="356">
        <v>6220</v>
      </c>
      <c r="L41" s="356">
        <v>6615</v>
      </c>
      <c r="M41" s="357">
        <v>6794</v>
      </c>
    </row>
    <row r="42" spans="2:13" ht="27.75" customHeight="1">
      <c r="B42" s="1186"/>
      <c r="C42" s="1187"/>
      <c r="D42" s="106"/>
      <c r="E42" s="1190" t="s">
        <v>32</v>
      </c>
      <c r="F42" s="1190"/>
      <c r="G42" s="1190"/>
      <c r="H42" s="1191"/>
      <c r="I42" s="358" t="s">
        <v>487</v>
      </c>
      <c r="J42" s="359" t="s">
        <v>487</v>
      </c>
      <c r="K42" s="359" t="s">
        <v>487</v>
      </c>
      <c r="L42" s="359" t="s">
        <v>487</v>
      </c>
      <c r="M42" s="360">
        <v>2</v>
      </c>
    </row>
    <row r="43" spans="2:13" ht="27.75" customHeight="1">
      <c r="B43" s="1186"/>
      <c r="C43" s="1187"/>
      <c r="D43" s="106"/>
      <c r="E43" s="1190" t="s">
        <v>33</v>
      </c>
      <c r="F43" s="1190"/>
      <c r="G43" s="1190"/>
      <c r="H43" s="1191"/>
      <c r="I43" s="358">
        <v>8</v>
      </c>
      <c r="J43" s="359">
        <v>82</v>
      </c>
      <c r="K43" s="359">
        <v>79</v>
      </c>
      <c r="L43" s="359">
        <v>97</v>
      </c>
      <c r="M43" s="360">
        <v>107</v>
      </c>
    </row>
    <row r="44" spans="2:13" ht="27.75" customHeight="1">
      <c r="B44" s="1186"/>
      <c r="C44" s="1187"/>
      <c r="D44" s="106"/>
      <c r="E44" s="1190" t="s">
        <v>34</v>
      </c>
      <c r="F44" s="1190"/>
      <c r="G44" s="1190"/>
      <c r="H44" s="1191"/>
      <c r="I44" s="358">
        <v>110</v>
      </c>
      <c r="J44" s="359">
        <v>132</v>
      </c>
      <c r="K44" s="359">
        <v>113</v>
      </c>
      <c r="L44" s="359">
        <v>95</v>
      </c>
      <c r="M44" s="360">
        <v>82</v>
      </c>
    </row>
    <row r="45" spans="2:13" ht="27.75" customHeight="1">
      <c r="B45" s="1186"/>
      <c r="C45" s="1187"/>
      <c r="D45" s="106"/>
      <c r="E45" s="1190" t="s">
        <v>35</v>
      </c>
      <c r="F45" s="1190"/>
      <c r="G45" s="1190"/>
      <c r="H45" s="1191"/>
      <c r="I45" s="358">
        <v>1014</v>
      </c>
      <c r="J45" s="359">
        <v>965</v>
      </c>
      <c r="K45" s="359">
        <v>972</v>
      </c>
      <c r="L45" s="359">
        <v>981</v>
      </c>
      <c r="M45" s="360">
        <v>969</v>
      </c>
    </row>
    <row r="46" spans="2:13" ht="27.75" customHeight="1">
      <c r="B46" s="1186"/>
      <c r="C46" s="1187"/>
      <c r="D46" s="107"/>
      <c r="E46" s="1190" t="s">
        <v>36</v>
      </c>
      <c r="F46" s="1190"/>
      <c r="G46" s="1190"/>
      <c r="H46" s="1191"/>
      <c r="I46" s="358" t="s">
        <v>487</v>
      </c>
      <c r="J46" s="359" t="s">
        <v>487</v>
      </c>
      <c r="K46" s="359" t="s">
        <v>487</v>
      </c>
      <c r="L46" s="359" t="s">
        <v>487</v>
      </c>
      <c r="M46" s="360" t="s">
        <v>487</v>
      </c>
    </row>
    <row r="47" spans="2:13" ht="27.75" customHeight="1">
      <c r="B47" s="1186"/>
      <c r="C47" s="1187"/>
      <c r="D47" s="108"/>
      <c r="E47" s="1200" t="s">
        <v>37</v>
      </c>
      <c r="F47" s="1201"/>
      <c r="G47" s="1201"/>
      <c r="H47" s="1202"/>
      <c r="I47" s="358" t="s">
        <v>487</v>
      </c>
      <c r="J47" s="359" t="s">
        <v>487</v>
      </c>
      <c r="K47" s="359" t="s">
        <v>487</v>
      </c>
      <c r="L47" s="359" t="s">
        <v>487</v>
      </c>
      <c r="M47" s="360" t="s">
        <v>487</v>
      </c>
    </row>
    <row r="48" spans="2:13" ht="27.75" customHeight="1">
      <c r="B48" s="1186"/>
      <c r="C48" s="1187"/>
      <c r="D48" s="106"/>
      <c r="E48" s="1190" t="s">
        <v>38</v>
      </c>
      <c r="F48" s="1190"/>
      <c r="G48" s="1190"/>
      <c r="H48" s="1191"/>
      <c r="I48" s="358" t="s">
        <v>487</v>
      </c>
      <c r="J48" s="359" t="s">
        <v>487</v>
      </c>
      <c r="K48" s="359" t="s">
        <v>487</v>
      </c>
      <c r="L48" s="359" t="s">
        <v>487</v>
      </c>
      <c r="M48" s="360" t="s">
        <v>487</v>
      </c>
    </row>
    <row r="49" spans="2:13" ht="27.75" customHeight="1">
      <c r="B49" s="1188"/>
      <c r="C49" s="1189"/>
      <c r="D49" s="106"/>
      <c r="E49" s="1190" t="s">
        <v>39</v>
      </c>
      <c r="F49" s="1190"/>
      <c r="G49" s="1190"/>
      <c r="H49" s="1191"/>
      <c r="I49" s="358" t="s">
        <v>487</v>
      </c>
      <c r="J49" s="359" t="s">
        <v>487</v>
      </c>
      <c r="K49" s="359" t="s">
        <v>487</v>
      </c>
      <c r="L49" s="359" t="s">
        <v>487</v>
      </c>
      <c r="M49" s="360" t="s">
        <v>487</v>
      </c>
    </row>
    <row r="50" spans="2:13" ht="27.75" customHeight="1">
      <c r="B50" s="1184" t="s">
        <v>40</v>
      </c>
      <c r="C50" s="1185"/>
      <c r="D50" s="109"/>
      <c r="E50" s="1190" t="s">
        <v>41</v>
      </c>
      <c r="F50" s="1190"/>
      <c r="G50" s="1190"/>
      <c r="H50" s="1191"/>
      <c r="I50" s="358">
        <v>5523</v>
      </c>
      <c r="J50" s="359">
        <v>5732</v>
      </c>
      <c r="K50" s="359">
        <v>5691</v>
      </c>
      <c r="L50" s="359">
        <v>5644</v>
      </c>
      <c r="M50" s="360">
        <v>5231</v>
      </c>
    </row>
    <row r="51" spans="2:13" ht="27.75" customHeight="1">
      <c r="B51" s="1186"/>
      <c r="C51" s="1187"/>
      <c r="D51" s="106"/>
      <c r="E51" s="1190" t="s">
        <v>42</v>
      </c>
      <c r="F51" s="1190"/>
      <c r="G51" s="1190"/>
      <c r="H51" s="1191"/>
      <c r="I51" s="358">
        <v>356</v>
      </c>
      <c r="J51" s="359">
        <v>508</v>
      </c>
      <c r="K51" s="359">
        <v>753</v>
      </c>
      <c r="L51" s="359">
        <v>946</v>
      </c>
      <c r="M51" s="360">
        <v>1161</v>
      </c>
    </row>
    <row r="52" spans="2:13" ht="27.75" customHeight="1">
      <c r="B52" s="1188"/>
      <c r="C52" s="1189"/>
      <c r="D52" s="106"/>
      <c r="E52" s="1190" t="s">
        <v>43</v>
      </c>
      <c r="F52" s="1190"/>
      <c r="G52" s="1190"/>
      <c r="H52" s="1191"/>
      <c r="I52" s="358">
        <v>3234</v>
      </c>
      <c r="J52" s="359">
        <v>3023</v>
      </c>
      <c r="K52" s="359">
        <v>3843</v>
      </c>
      <c r="L52" s="359">
        <v>3662</v>
      </c>
      <c r="M52" s="360">
        <v>3432</v>
      </c>
    </row>
    <row r="53" spans="2:13" ht="27.75" customHeight="1" thickBot="1">
      <c r="B53" s="1192" t="s">
        <v>19</v>
      </c>
      <c r="C53" s="1193"/>
      <c r="D53" s="110"/>
      <c r="E53" s="1194" t="s">
        <v>44</v>
      </c>
      <c r="F53" s="1194"/>
      <c r="G53" s="1194"/>
      <c r="H53" s="1195"/>
      <c r="I53" s="361">
        <v>-3083</v>
      </c>
      <c r="J53" s="362">
        <v>-2979</v>
      </c>
      <c r="K53" s="362">
        <v>-2903</v>
      </c>
      <c r="L53" s="362">
        <v>-2463</v>
      </c>
      <c r="M53" s="363">
        <v>-1871</v>
      </c>
    </row>
    <row r="54" spans="2:13" ht="27.75" customHeight="1">
      <c r="B54" s="111"/>
      <c r="C54" s="112"/>
      <c r="D54" s="112"/>
      <c r="E54" s="113"/>
      <c r="F54" s="113"/>
      <c r="G54" s="113"/>
      <c r="H54" s="113"/>
      <c r="I54" s="114"/>
      <c r="J54" s="114"/>
      <c r="K54" s="114"/>
      <c r="L54" s="114"/>
      <c r="M54" s="114"/>
    </row>
    <row r="55" spans="2:13"/>
  </sheetData>
  <sheetProtection algorithmName="SHA-512" hashValue="jqflwfqAfvH5qSGykwmMJGrizPRkuegsrHLm/RUuvA+A4DfG490KQkUjceqMLyegDIWdAcB4z2I3yIz0lGT82g==" saltValue="KmS4KqEnQ2ZZTuBkTzXEM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527</v>
      </c>
      <c r="G54" s="119" t="s">
        <v>528</v>
      </c>
      <c r="H54" s="120" t="s">
        <v>529</v>
      </c>
    </row>
    <row r="55" spans="2:8" ht="52.5" customHeight="1">
      <c r="B55" s="121"/>
      <c r="C55" s="1211" t="s">
        <v>46</v>
      </c>
      <c r="D55" s="1211"/>
      <c r="E55" s="1212"/>
      <c r="F55" s="122">
        <v>1396</v>
      </c>
      <c r="G55" s="122">
        <v>1414</v>
      </c>
      <c r="H55" s="123">
        <v>1027</v>
      </c>
    </row>
    <row r="56" spans="2:8" ht="52.5" customHeight="1">
      <c r="B56" s="124"/>
      <c r="C56" s="1213" t="s">
        <v>47</v>
      </c>
      <c r="D56" s="1213"/>
      <c r="E56" s="1214"/>
      <c r="F56" s="125">
        <v>1440</v>
      </c>
      <c r="G56" s="125">
        <v>1390</v>
      </c>
      <c r="H56" s="126">
        <v>1358</v>
      </c>
    </row>
    <row r="57" spans="2:8" ht="53.25" customHeight="1">
      <c r="B57" s="124"/>
      <c r="C57" s="1215" t="s">
        <v>48</v>
      </c>
      <c r="D57" s="1215"/>
      <c r="E57" s="1216"/>
      <c r="F57" s="127">
        <v>2857</v>
      </c>
      <c r="G57" s="127">
        <v>2912</v>
      </c>
      <c r="H57" s="128">
        <v>2917</v>
      </c>
    </row>
    <row r="58" spans="2:8" ht="45.75" customHeight="1">
      <c r="B58" s="129"/>
      <c r="C58" s="1203" t="s">
        <v>550</v>
      </c>
      <c r="D58" s="1204"/>
      <c r="E58" s="1205"/>
      <c r="F58" s="130">
        <v>1942</v>
      </c>
      <c r="G58" s="130">
        <v>1945</v>
      </c>
      <c r="H58" s="131">
        <v>1953</v>
      </c>
    </row>
    <row r="59" spans="2:8" ht="45.75" customHeight="1">
      <c r="B59" s="129"/>
      <c r="C59" s="1203" t="s">
        <v>551</v>
      </c>
      <c r="D59" s="1204"/>
      <c r="E59" s="1205"/>
      <c r="F59" s="130">
        <v>626</v>
      </c>
      <c r="G59" s="130">
        <v>629</v>
      </c>
      <c r="H59" s="131">
        <v>632</v>
      </c>
    </row>
    <row r="60" spans="2:8" ht="45.75" customHeight="1">
      <c r="B60" s="129"/>
      <c r="C60" s="1203" t="s">
        <v>552</v>
      </c>
      <c r="D60" s="1204"/>
      <c r="E60" s="1205"/>
      <c r="F60" s="130">
        <v>79</v>
      </c>
      <c r="G60" s="130">
        <v>96</v>
      </c>
      <c r="H60" s="131">
        <v>104</v>
      </c>
    </row>
    <row r="61" spans="2:8" ht="45.75" customHeight="1">
      <c r="B61" s="129"/>
      <c r="C61" s="1203" t="s">
        <v>553</v>
      </c>
      <c r="D61" s="1204"/>
      <c r="E61" s="1205"/>
      <c r="F61" s="130">
        <v>0</v>
      </c>
      <c r="G61" s="130">
        <v>72</v>
      </c>
      <c r="H61" s="131">
        <v>71</v>
      </c>
    </row>
    <row r="62" spans="2:8" ht="45.75" customHeight="1" thickBot="1">
      <c r="B62" s="132"/>
      <c r="C62" s="1206" t="s">
        <v>554</v>
      </c>
      <c r="D62" s="1207"/>
      <c r="E62" s="1208"/>
      <c r="F62" s="133">
        <v>86</v>
      </c>
      <c r="G62" s="133">
        <v>66</v>
      </c>
      <c r="H62" s="134">
        <v>64</v>
      </c>
    </row>
    <row r="63" spans="2:8" ht="52.5" customHeight="1" thickBot="1">
      <c r="B63" s="135"/>
      <c r="C63" s="1209" t="s">
        <v>49</v>
      </c>
      <c r="D63" s="1209"/>
      <c r="E63" s="1210"/>
      <c r="F63" s="136">
        <v>5693</v>
      </c>
      <c r="G63" s="136">
        <v>5716</v>
      </c>
      <c r="H63" s="137">
        <v>5302</v>
      </c>
    </row>
    <row r="64" spans="2:8"/>
  </sheetData>
  <sheetProtection algorithmName="SHA-512" hashValue="xthl2SMrQGB9clZ3f0noxprz1whcQwyg+6ordZEkTWoUTaC2d3dUnKt4uVYO5hRDdMlEsinv2UgN3h3KOcFY0Q==" saltValue="ubFi8sLhX+w34mMF41N8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50</v>
      </c>
      <c r="E2" s="149"/>
      <c r="F2" s="150" t="s">
        <v>524</v>
      </c>
      <c r="G2" s="151"/>
      <c r="H2" s="152"/>
    </row>
    <row r="3" spans="1:8">
      <c r="A3" s="148" t="s">
        <v>517</v>
      </c>
      <c r="B3" s="153"/>
      <c r="C3" s="154"/>
      <c r="D3" s="155">
        <v>101699</v>
      </c>
      <c r="E3" s="156"/>
      <c r="F3" s="157">
        <v>145139</v>
      </c>
      <c r="G3" s="158"/>
      <c r="H3" s="159"/>
    </row>
    <row r="4" spans="1:8">
      <c r="A4" s="160"/>
      <c r="B4" s="161"/>
      <c r="C4" s="162"/>
      <c r="D4" s="163">
        <v>59443</v>
      </c>
      <c r="E4" s="164"/>
      <c r="F4" s="165">
        <v>83762</v>
      </c>
      <c r="G4" s="166"/>
      <c r="H4" s="167"/>
    </row>
    <row r="5" spans="1:8">
      <c r="A5" s="148" t="s">
        <v>519</v>
      </c>
      <c r="B5" s="153"/>
      <c r="C5" s="154"/>
      <c r="D5" s="155">
        <v>93251</v>
      </c>
      <c r="E5" s="156"/>
      <c r="F5" s="157">
        <v>125391</v>
      </c>
      <c r="G5" s="158"/>
      <c r="H5" s="159"/>
    </row>
    <row r="6" spans="1:8">
      <c r="A6" s="160"/>
      <c r="B6" s="161"/>
      <c r="C6" s="162"/>
      <c r="D6" s="163">
        <v>40900</v>
      </c>
      <c r="E6" s="164"/>
      <c r="F6" s="165">
        <v>68516</v>
      </c>
      <c r="G6" s="166"/>
      <c r="H6" s="167"/>
    </row>
    <row r="7" spans="1:8">
      <c r="A7" s="148" t="s">
        <v>520</v>
      </c>
      <c r="B7" s="153"/>
      <c r="C7" s="154"/>
      <c r="D7" s="155">
        <v>220906</v>
      </c>
      <c r="E7" s="156"/>
      <c r="F7" s="157">
        <v>138402</v>
      </c>
      <c r="G7" s="158"/>
      <c r="H7" s="159"/>
    </row>
    <row r="8" spans="1:8">
      <c r="A8" s="160"/>
      <c r="B8" s="161"/>
      <c r="C8" s="162"/>
      <c r="D8" s="163">
        <v>167960</v>
      </c>
      <c r="E8" s="164"/>
      <c r="F8" s="165">
        <v>70652</v>
      </c>
      <c r="G8" s="166"/>
      <c r="H8" s="167"/>
    </row>
    <row r="9" spans="1:8">
      <c r="A9" s="148" t="s">
        <v>521</v>
      </c>
      <c r="B9" s="153"/>
      <c r="C9" s="154"/>
      <c r="D9" s="155">
        <v>137632</v>
      </c>
      <c r="E9" s="156"/>
      <c r="F9" s="157">
        <v>146367</v>
      </c>
      <c r="G9" s="158"/>
      <c r="H9" s="159"/>
    </row>
    <row r="10" spans="1:8">
      <c r="A10" s="160"/>
      <c r="B10" s="161"/>
      <c r="C10" s="162"/>
      <c r="D10" s="163">
        <v>111237</v>
      </c>
      <c r="E10" s="164"/>
      <c r="F10" s="165">
        <v>79441</v>
      </c>
      <c r="G10" s="166"/>
      <c r="H10" s="167"/>
    </row>
    <row r="11" spans="1:8">
      <c r="A11" s="148" t="s">
        <v>522</v>
      </c>
      <c r="B11" s="153"/>
      <c r="C11" s="154"/>
      <c r="D11" s="155">
        <v>89954</v>
      </c>
      <c r="E11" s="156"/>
      <c r="F11" s="157">
        <v>165181</v>
      </c>
      <c r="G11" s="158"/>
      <c r="H11" s="159"/>
    </row>
    <row r="12" spans="1:8">
      <c r="A12" s="160"/>
      <c r="B12" s="161"/>
      <c r="C12" s="168"/>
      <c r="D12" s="163">
        <v>50205</v>
      </c>
      <c r="E12" s="164"/>
      <c r="F12" s="165">
        <v>82246</v>
      </c>
      <c r="G12" s="166"/>
      <c r="H12" s="167"/>
    </row>
    <row r="13" spans="1:8">
      <c r="A13" s="148"/>
      <c r="B13" s="153"/>
      <c r="C13" s="169"/>
      <c r="D13" s="170">
        <v>128688</v>
      </c>
      <c r="E13" s="171"/>
      <c r="F13" s="172">
        <v>144096</v>
      </c>
      <c r="G13" s="173"/>
      <c r="H13" s="159"/>
    </row>
    <row r="14" spans="1:8">
      <c r="A14" s="160"/>
      <c r="B14" s="161"/>
      <c r="C14" s="162"/>
      <c r="D14" s="163">
        <v>85949</v>
      </c>
      <c r="E14" s="164"/>
      <c r="F14" s="165">
        <v>76923</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14.66</v>
      </c>
      <c r="C19" s="174">
        <f>ROUND(VALUE(SUBSTITUTE(実質収支比率等に係る経年分析!G$48,"▲","-")),2)</f>
        <v>14.36</v>
      </c>
      <c r="D19" s="174">
        <f>ROUND(VALUE(SUBSTITUTE(実質収支比率等に係る経年分析!H$48,"▲","-")),2)</f>
        <v>14.24</v>
      </c>
      <c r="E19" s="174">
        <f>ROUND(VALUE(SUBSTITUTE(実質収支比率等に係る経年分析!I$48,"▲","-")),2)</f>
        <v>14.99</v>
      </c>
      <c r="F19" s="174">
        <f>ROUND(VALUE(SUBSTITUTE(実質収支比率等に係る経年分析!J$48,"▲","-")),2)</f>
        <v>16.88</v>
      </c>
    </row>
    <row r="20" spans="1:11">
      <c r="A20" s="174" t="s">
        <v>53</v>
      </c>
      <c r="B20" s="174">
        <f>ROUND(VALUE(SUBSTITUTE(実質収支比率等に係る経年分析!F$47,"▲","-")),2)</f>
        <v>51.43</v>
      </c>
      <c r="C20" s="174">
        <f>ROUND(VALUE(SUBSTITUTE(実質収支比率等に係る経年分析!G$47,"▲","-")),2)</f>
        <v>48.95</v>
      </c>
      <c r="D20" s="174">
        <f>ROUND(VALUE(SUBSTITUTE(実質収支比率等に係る経年分析!H$47,"▲","-")),2)</f>
        <v>46.98</v>
      </c>
      <c r="E20" s="174">
        <f>ROUND(VALUE(SUBSTITUTE(実質収支比率等に係る経年分析!I$47,"▲","-")),2)</f>
        <v>48.37</v>
      </c>
      <c r="F20" s="174">
        <f>ROUND(VALUE(SUBSTITUTE(実質収支比率等に係る経年分析!J$47,"▲","-")),2)</f>
        <v>35.15</v>
      </c>
    </row>
    <row r="21" spans="1:11">
      <c r="A21" s="174" t="s">
        <v>54</v>
      </c>
      <c r="B21" s="174">
        <f>IF(ISNUMBER(VALUE(SUBSTITUTE(実質収支比率等に係る経年分析!F$49,"▲","-"))),ROUND(VALUE(SUBSTITUTE(実質収支比率等に係る経年分析!F$49,"▲","-")),2),NA())</f>
        <v>3.67</v>
      </c>
      <c r="C21" s="174">
        <f>IF(ISNUMBER(VALUE(SUBSTITUTE(実質収支比率等に係る経年分析!G$49,"▲","-"))),ROUND(VALUE(SUBSTITUTE(実質収支比率等に係る経年分析!G$49,"▲","-")),2),NA())</f>
        <v>-0.45</v>
      </c>
      <c r="D21" s="174">
        <f>IF(ISNUMBER(VALUE(SUBSTITUTE(実質収支比率等に係る経年分析!H$49,"▲","-"))),ROUND(VALUE(SUBSTITUTE(実質収支比率等に係る経年分析!H$49,"▲","-")),2),NA())</f>
        <v>3.76</v>
      </c>
      <c r="E21" s="174">
        <f>IF(ISNUMBER(VALUE(SUBSTITUTE(実質収支比率等に係る経年分析!I$49,"▲","-"))),ROUND(VALUE(SUBSTITUTE(実質収支比率等に係る経年分析!I$49,"▲","-")),2),NA())</f>
        <v>3.06</v>
      </c>
      <c r="F21" s="174">
        <f>IF(ISNUMBER(VALUE(SUBSTITUTE(実質収支比率等に係る経年分析!J$49,"▲","-"))),ROUND(VALUE(SUBSTITUTE(実質収支比率等に係る経年分析!J$49,"▲","-")),2),NA())</f>
        <v>-9.68</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c r="A31" s="175" t="str">
        <f>IF(連結実質赤字比率に係る赤字・黒字の構成分析!C$39="",NA(),連結実質赤字比率に係る赤字・黒字の構成分析!C$39)</f>
        <v>学校給食センター事業特別会計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c r="A32" s="175" t="str">
        <f>IF(連結実質赤字比率に係る赤字・黒字の構成分析!C$38="",NA(),連結実質赤字比率に係る赤字・黒字の構成分析!C$38)</f>
        <v>後期高齢者医療事業特別会計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0.74</v>
      </c>
    </row>
    <row r="33" spans="1:16">
      <c r="A33" s="175" t="str">
        <f>IF(連結実質赤字比率に係る赤字・黒字の構成分析!C$37="",NA(),連結実質赤字比率に係る赤字・黒字の構成分析!C$37)</f>
        <v>国民健康保険事業勘定特別会計</v>
      </c>
      <c r="B33" s="175">
        <f>IF(ROUND(VALUE(SUBSTITUTE(連結実質赤字比率に係る赤字・黒字の構成分析!F$37,"▲", "-")), 2) &lt; 0, ABS(ROUND(VALUE(SUBSTITUTE(連結実質赤字比率に係る赤字・黒字の構成分析!F$37,"▲", "-")), 2)), NA())</f>
        <v>2.63</v>
      </c>
      <c r="C33" s="175" t="e">
        <f>IF(ROUND(VALUE(SUBSTITUTE(連結実質赤字比率に係る赤字・黒字の構成分析!F$37,"▲", "-")), 2) &gt;= 0, ABS(ROUND(VALUE(SUBSTITUTE(連結実質赤字比率に係る赤字・黒字の構成分析!F$37,"▲", "-")), 2)), NA())</f>
        <v>#N/A</v>
      </c>
      <c r="D33" s="175">
        <f>IF(ROUND(VALUE(SUBSTITUTE(連結実質赤字比率に係る赤字・黒字の構成分析!G$37,"▲", "-")), 2) &lt; 0, ABS(ROUND(VALUE(SUBSTITUTE(連結実質赤字比率に係る赤字・黒字の構成分析!G$37,"▲", "-")), 2)), NA())</f>
        <v>1.0900000000000001</v>
      </c>
      <c r="E33" s="175" t="e">
        <f>IF(ROUND(VALUE(SUBSTITUTE(連結実質赤字比率に係る赤字・黒字の構成分析!G$37,"▲", "-")), 2) &gt;= 0, ABS(ROUND(VALUE(SUBSTITUTE(連結実質赤字比率に係る赤字・黒字の構成分析!G$37,"▲", "-")), 2)), NA())</f>
        <v>#N/A</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1.53</v>
      </c>
    </row>
    <row r="34" spans="1:16">
      <c r="A34" s="175" t="str">
        <f>IF(連結実質赤字比率に係る赤字・黒字の構成分析!C$36="",NA(),連結実質赤字比率に係る赤字・黒字の構成分析!C$36)</f>
        <v>住宅新築資金等貸付事業特別会計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1.46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1.89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2.37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2.74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3.32</v>
      </c>
    </row>
    <row r="35" spans="1:16">
      <c r="A35" s="175" t="str">
        <f>IF(連結実質赤字比率に係る赤字・黒字の構成分析!C$35="",NA(),連結実質赤字比率に係る赤字・黒字の構成分析!C$35)</f>
        <v>町立緑ヶ丘病院事業特別会計</v>
      </c>
      <c r="B35" s="175">
        <f>IF(ROUND(VALUE(SUBSTITUTE(連結実質赤字比率に係る赤字・黒字の構成分析!F$35,"▲", "-")), 2) &lt; 0, ABS(ROUND(VALUE(SUBSTITUTE(連結実質赤字比率に係る赤字・黒字の構成分析!F$35,"▲", "-")), 2)), NA())</f>
        <v>0.72</v>
      </c>
      <c r="C35" s="175" t="e">
        <f>IF(ROUND(VALUE(SUBSTITUTE(連結実質赤字比率に係る赤字・黒字の構成分析!F$35,"▲", "-")), 2) &gt;= 0, ABS(ROUND(VALUE(SUBSTITUTE(連結実質赤字比率に係る赤字・黒字の構成分析!F$35,"▲", "-")), 2)), NA())</f>
        <v>#N/A</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6.51</v>
      </c>
    </row>
    <row r="36" spans="1:16">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13.19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12.46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11.85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12.24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13.55</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349</v>
      </c>
      <c r="E42" s="176"/>
      <c r="F42" s="176"/>
      <c r="G42" s="176">
        <f>'実質公債費比率（分子）の構造'!L$52</f>
        <v>358</v>
      </c>
      <c r="H42" s="176"/>
      <c r="I42" s="176"/>
      <c r="J42" s="176">
        <f>'実質公債費比率（分子）の構造'!M$52</f>
        <v>351</v>
      </c>
      <c r="K42" s="176"/>
      <c r="L42" s="176"/>
      <c r="M42" s="176">
        <f>'実質公債費比率（分子）の構造'!N$52</f>
        <v>374</v>
      </c>
      <c r="N42" s="176"/>
      <c r="O42" s="176"/>
      <c r="P42" s="176">
        <f>'実質公債費比率（分子）の構造'!O$52</f>
        <v>367</v>
      </c>
    </row>
    <row r="43" spans="1:16">
      <c r="A43" s="176" t="s">
        <v>16</v>
      </c>
      <c r="B43" s="176">
        <f>'実質公債費比率（分子）の構造'!K$51</f>
        <v>2</v>
      </c>
      <c r="C43" s="176"/>
      <c r="D43" s="176"/>
      <c r="E43" s="176">
        <f>'実質公債費比率（分子）の構造'!L$51</f>
        <v>2</v>
      </c>
      <c r="F43" s="176"/>
      <c r="G43" s="176"/>
      <c r="H43" s="176">
        <f>'実質公債費比率（分子）の構造'!M$51</f>
        <v>3</v>
      </c>
      <c r="I43" s="176"/>
      <c r="J43" s="176"/>
      <c r="K43" s="176">
        <f>'実質公債費比率（分子）の構造'!N$51</f>
        <v>2</v>
      </c>
      <c r="L43" s="176"/>
      <c r="M43" s="176"/>
      <c r="N43" s="176">
        <f>'実質公債費比率（分子）の構造'!O$51</f>
        <v>2</v>
      </c>
      <c r="O43" s="176"/>
      <c r="P43" s="176"/>
    </row>
    <row r="44" spans="1:16">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c r="A45" s="176" t="s">
        <v>63</v>
      </c>
      <c r="B45" s="176">
        <f>'実質公債費比率（分子）の構造'!K$49</f>
        <v>38</v>
      </c>
      <c r="C45" s="176"/>
      <c r="D45" s="176"/>
      <c r="E45" s="176">
        <f>'実質公債費比率（分子）の構造'!L$49</f>
        <v>21</v>
      </c>
      <c r="F45" s="176"/>
      <c r="G45" s="176"/>
      <c r="H45" s="176">
        <f>'実質公債費比率（分子）の構造'!M$49</f>
        <v>19</v>
      </c>
      <c r="I45" s="176"/>
      <c r="J45" s="176"/>
      <c r="K45" s="176">
        <f>'実質公債費比率（分子）の構造'!N$49</f>
        <v>22</v>
      </c>
      <c r="L45" s="176"/>
      <c r="M45" s="176"/>
      <c r="N45" s="176">
        <f>'実質公債費比率（分子）の構造'!O$49</f>
        <v>20</v>
      </c>
      <c r="O45" s="176"/>
      <c r="P45" s="176"/>
    </row>
    <row r="46" spans="1:16">
      <c r="A46" s="176" t="s">
        <v>64</v>
      </c>
      <c r="B46" s="176">
        <f>'実質公債費比率（分子）の構造'!K$48</f>
        <v>4</v>
      </c>
      <c r="C46" s="176"/>
      <c r="D46" s="176"/>
      <c r="E46" s="176">
        <f>'実質公債費比率（分子）の構造'!L$48</f>
        <v>1</v>
      </c>
      <c r="F46" s="176"/>
      <c r="G46" s="176"/>
      <c r="H46" s="176">
        <f>'実質公債費比率（分子）の構造'!M$48</f>
        <v>1</v>
      </c>
      <c r="I46" s="176"/>
      <c r="J46" s="176"/>
      <c r="K46" s="176">
        <f>'実質公債費比率（分子）の構造'!N$48</f>
        <v>1</v>
      </c>
      <c r="L46" s="176"/>
      <c r="M46" s="176"/>
      <c r="N46" s="176">
        <f>'実質公債費比率（分子）の構造'!O$48</f>
        <v>6</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421</v>
      </c>
      <c r="C49" s="176"/>
      <c r="D49" s="176"/>
      <c r="E49" s="176">
        <f>'実質公債費比率（分子）の構造'!L$45</f>
        <v>453</v>
      </c>
      <c r="F49" s="176"/>
      <c r="G49" s="176"/>
      <c r="H49" s="176">
        <f>'実質公債費比率（分子）の構造'!M$45</f>
        <v>468</v>
      </c>
      <c r="I49" s="176"/>
      <c r="J49" s="176"/>
      <c r="K49" s="176">
        <f>'実質公債費比率（分子）の構造'!N$45</f>
        <v>512</v>
      </c>
      <c r="L49" s="176"/>
      <c r="M49" s="176"/>
      <c r="N49" s="176">
        <f>'実質公債費比率（分子）の構造'!O$45</f>
        <v>502</v>
      </c>
      <c r="O49" s="176"/>
      <c r="P49" s="176"/>
    </row>
    <row r="50" spans="1:16">
      <c r="A50" s="176" t="s">
        <v>67</v>
      </c>
      <c r="B50" s="176" t="e">
        <f>NA()</f>
        <v>#N/A</v>
      </c>
      <c r="C50" s="176">
        <f>IF(ISNUMBER('実質公債費比率（分子）の構造'!K$53),'実質公債費比率（分子）の構造'!K$53,NA())</f>
        <v>116</v>
      </c>
      <c r="D50" s="176" t="e">
        <f>NA()</f>
        <v>#N/A</v>
      </c>
      <c r="E50" s="176" t="e">
        <f>NA()</f>
        <v>#N/A</v>
      </c>
      <c r="F50" s="176">
        <f>IF(ISNUMBER('実質公債費比率（分子）の構造'!L$53),'実質公債費比率（分子）の構造'!L$53,NA())</f>
        <v>119</v>
      </c>
      <c r="G50" s="176" t="e">
        <f>NA()</f>
        <v>#N/A</v>
      </c>
      <c r="H50" s="176" t="e">
        <f>NA()</f>
        <v>#N/A</v>
      </c>
      <c r="I50" s="176">
        <f>IF(ISNUMBER('実質公債費比率（分子）の構造'!M$53),'実質公債費比率（分子）の構造'!M$53,NA())</f>
        <v>140</v>
      </c>
      <c r="J50" s="176" t="e">
        <f>NA()</f>
        <v>#N/A</v>
      </c>
      <c r="K50" s="176" t="e">
        <f>NA()</f>
        <v>#N/A</v>
      </c>
      <c r="L50" s="176">
        <f>IF(ISNUMBER('実質公債費比率（分子）の構造'!N$53),'実質公債費比率（分子）の構造'!N$53,NA())</f>
        <v>163</v>
      </c>
      <c r="M50" s="176" t="e">
        <f>NA()</f>
        <v>#N/A</v>
      </c>
      <c r="N50" s="176" t="e">
        <f>NA()</f>
        <v>#N/A</v>
      </c>
      <c r="O50" s="176">
        <f>IF(ISNUMBER('実質公債費比率（分子）の構造'!O$53),'実質公債費比率（分子）の構造'!O$53,NA())</f>
        <v>163</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3234</v>
      </c>
      <c r="E56" s="175"/>
      <c r="F56" s="175"/>
      <c r="G56" s="175">
        <f>'将来負担比率（分子）の構造'!J$52</f>
        <v>3023</v>
      </c>
      <c r="H56" s="175"/>
      <c r="I56" s="175"/>
      <c r="J56" s="175">
        <f>'将来負担比率（分子）の構造'!K$52</f>
        <v>3843</v>
      </c>
      <c r="K56" s="175"/>
      <c r="L56" s="175"/>
      <c r="M56" s="175">
        <f>'将来負担比率（分子）の構造'!L$52</f>
        <v>3662</v>
      </c>
      <c r="N56" s="175"/>
      <c r="O56" s="175"/>
      <c r="P56" s="175">
        <f>'将来負担比率（分子）の構造'!M$52</f>
        <v>3432</v>
      </c>
    </row>
    <row r="57" spans="1:16">
      <c r="A57" s="175" t="s">
        <v>42</v>
      </c>
      <c r="B57" s="175"/>
      <c r="C57" s="175"/>
      <c r="D57" s="175">
        <f>'将来負担比率（分子）の構造'!I$51</f>
        <v>356</v>
      </c>
      <c r="E57" s="175"/>
      <c r="F57" s="175"/>
      <c r="G57" s="175">
        <f>'将来負担比率（分子）の構造'!J$51</f>
        <v>508</v>
      </c>
      <c r="H57" s="175"/>
      <c r="I57" s="175"/>
      <c r="J57" s="175">
        <f>'将来負担比率（分子）の構造'!K$51</f>
        <v>753</v>
      </c>
      <c r="K57" s="175"/>
      <c r="L57" s="175"/>
      <c r="M57" s="175">
        <f>'将来負担比率（分子）の構造'!L$51</f>
        <v>946</v>
      </c>
      <c r="N57" s="175"/>
      <c r="O57" s="175"/>
      <c r="P57" s="175">
        <f>'将来負担比率（分子）の構造'!M$51</f>
        <v>1161</v>
      </c>
    </row>
    <row r="58" spans="1:16">
      <c r="A58" s="175" t="s">
        <v>41</v>
      </c>
      <c r="B58" s="175"/>
      <c r="C58" s="175"/>
      <c r="D58" s="175">
        <f>'将来負担比率（分子）の構造'!I$50</f>
        <v>5523</v>
      </c>
      <c r="E58" s="175"/>
      <c r="F58" s="175"/>
      <c r="G58" s="175">
        <f>'将来負担比率（分子）の構造'!J$50</f>
        <v>5732</v>
      </c>
      <c r="H58" s="175"/>
      <c r="I58" s="175"/>
      <c r="J58" s="175">
        <f>'将来負担比率（分子）の構造'!K$50</f>
        <v>5691</v>
      </c>
      <c r="K58" s="175"/>
      <c r="L58" s="175"/>
      <c r="M58" s="175">
        <f>'将来負担比率（分子）の構造'!L$50</f>
        <v>5644</v>
      </c>
      <c r="N58" s="175"/>
      <c r="O58" s="175"/>
      <c r="P58" s="175">
        <f>'将来負担比率（分子）の構造'!M$50</f>
        <v>5231</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1014</v>
      </c>
      <c r="C62" s="175"/>
      <c r="D62" s="175"/>
      <c r="E62" s="175">
        <f>'将来負担比率（分子）の構造'!J$45</f>
        <v>965</v>
      </c>
      <c r="F62" s="175"/>
      <c r="G62" s="175"/>
      <c r="H62" s="175">
        <f>'将来負担比率（分子）の構造'!K$45</f>
        <v>972</v>
      </c>
      <c r="I62" s="175"/>
      <c r="J62" s="175"/>
      <c r="K62" s="175">
        <f>'将来負担比率（分子）の構造'!L$45</f>
        <v>981</v>
      </c>
      <c r="L62" s="175"/>
      <c r="M62" s="175"/>
      <c r="N62" s="175">
        <f>'将来負担比率（分子）の構造'!M$45</f>
        <v>969</v>
      </c>
      <c r="O62" s="175"/>
      <c r="P62" s="175"/>
    </row>
    <row r="63" spans="1:16">
      <c r="A63" s="175" t="s">
        <v>34</v>
      </c>
      <c r="B63" s="175">
        <f>'将来負担比率（分子）の構造'!I$44</f>
        <v>110</v>
      </c>
      <c r="C63" s="175"/>
      <c r="D63" s="175"/>
      <c r="E63" s="175">
        <f>'将来負担比率（分子）の構造'!J$44</f>
        <v>132</v>
      </c>
      <c r="F63" s="175"/>
      <c r="G63" s="175"/>
      <c r="H63" s="175">
        <f>'将来負担比率（分子）の構造'!K$44</f>
        <v>113</v>
      </c>
      <c r="I63" s="175"/>
      <c r="J63" s="175"/>
      <c r="K63" s="175">
        <f>'将来負担比率（分子）の構造'!L$44</f>
        <v>95</v>
      </c>
      <c r="L63" s="175"/>
      <c r="M63" s="175"/>
      <c r="N63" s="175">
        <f>'将来負担比率（分子）の構造'!M$44</f>
        <v>82</v>
      </c>
      <c r="O63" s="175"/>
      <c r="P63" s="175"/>
    </row>
    <row r="64" spans="1:16">
      <c r="A64" s="175" t="s">
        <v>33</v>
      </c>
      <c r="B64" s="175">
        <f>'将来負担比率（分子）の構造'!I$43</f>
        <v>8</v>
      </c>
      <c r="C64" s="175"/>
      <c r="D64" s="175"/>
      <c r="E64" s="175">
        <f>'将来負担比率（分子）の構造'!J$43</f>
        <v>82</v>
      </c>
      <c r="F64" s="175"/>
      <c r="G64" s="175"/>
      <c r="H64" s="175">
        <f>'将来負担比率（分子）の構造'!K$43</f>
        <v>79</v>
      </c>
      <c r="I64" s="175"/>
      <c r="J64" s="175"/>
      <c r="K64" s="175">
        <f>'将来負担比率（分子）の構造'!L$43</f>
        <v>97</v>
      </c>
      <c r="L64" s="175"/>
      <c r="M64" s="175"/>
      <c r="N64" s="175">
        <f>'将来負担比率（分子）の構造'!M$43</f>
        <v>107</v>
      </c>
      <c r="O64" s="175"/>
      <c r="P64" s="175"/>
    </row>
    <row r="65" spans="1:16">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f>'将来負担比率（分子）の構造'!M$42</f>
        <v>2</v>
      </c>
      <c r="O65" s="175"/>
      <c r="P65" s="175"/>
    </row>
    <row r="66" spans="1:16">
      <c r="A66" s="175" t="s">
        <v>31</v>
      </c>
      <c r="B66" s="175">
        <f>'将来負担比率（分子）の構造'!I$41</f>
        <v>4898</v>
      </c>
      <c r="C66" s="175"/>
      <c r="D66" s="175"/>
      <c r="E66" s="175">
        <f>'将来負担比率（分子）の構造'!J$41</f>
        <v>5106</v>
      </c>
      <c r="F66" s="175"/>
      <c r="G66" s="175"/>
      <c r="H66" s="175">
        <f>'将来負担比率（分子）の構造'!K$41</f>
        <v>6220</v>
      </c>
      <c r="I66" s="175"/>
      <c r="J66" s="175"/>
      <c r="K66" s="175">
        <f>'将来負担比率（分子）の構造'!L$41</f>
        <v>6615</v>
      </c>
      <c r="L66" s="175"/>
      <c r="M66" s="175"/>
      <c r="N66" s="175">
        <f>'将来負担比率（分子）の構造'!M$41</f>
        <v>6794</v>
      </c>
      <c r="O66" s="175"/>
      <c r="P66" s="175"/>
    </row>
    <row r="67" spans="1:16">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1396</v>
      </c>
      <c r="C72" s="179">
        <f>基金残高に係る経年分析!G55</f>
        <v>1414</v>
      </c>
      <c r="D72" s="179">
        <f>基金残高に係る経年分析!H55</f>
        <v>1027</v>
      </c>
    </row>
    <row r="73" spans="1:16">
      <c r="A73" s="178" t="s">
        <v>74</v>
      </c>
      <c r="B73" s="179">
        <f>基金残高に係る経年分析!F56</f>
        <v>1440</v>
      </c>
      <c r="C73" s="179">
        <f>基金残高に係る経年分析!G56</f>
        <v>1390</v>
      </c>
      <c r="D73" s="179">
        <f>基金残高に係る経年分析!H56</f>
        <v>1358</v>
      </c>
    </row>
    <row r="74" spans="1:16">
      <c r="A74" s="178" t="s">
        <v>75</v>
      </c>
      <c r="B74" s="179">
        <f>基金残高に係る経年分析!F57</f>
        <v>2857</v>
      </c>
      <c r="C74" s="179">
        <f>基金残高に係る経年分析!G57</f>
        <v>2912</v>
      </c>
      <c r="D74" s="179">
        <f>基金残高に係る経年分析!H57</f>
        <v>2917</v>
      </c>
    </row>
  </sheetData>
  <sheetProtection algorithmName="SHA-512" hashValue="u9K4Gw97r2QNPD7HtykaskvixvZMxdhvIWtiJLQ60NVSgO0AcCdkdztUROFYql9K5m36xuktWMwKuyIFud1tXQ==" saltValue="YV66kf3UW1ku+E0lPLPa5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福岡県</cp:lastModifiedBy>
  <cp:lastPrinted>2025-03-25T00:55:39Z</cp:lastPrinted>
  <dcterms:created xsi:type="dcterms:W3CDTF">2025-02-19T04:57:52Z</dcterms:created>
  <dcterms:modified xsi:type="dcterms:W3CDTF">2025-03-26T04:56:58Z</dcterms:modified>
  <cp:category/>
</cp:coreProperties>
</file>