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3　令和５年度財政状況資料集の作成・公表について\07　最終データ\"/>
    </mc:Choice>
  </mc:AlternateContent>
  <bookViews>
    <workbookView xWindow="-120" yWindow="-120" windowWidth="20730" windowHeight="11310" tabRatio="76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AM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BE34" i="10"/>
  <c r="BW34" i="10" s="1"/>
  <c r="BW35" i="10" l="1"/>
  <c r="BW36" i="10" s="1"/>
  <c r="BW37" i="10" s="1"/>
  <c r="BW38" i="10" s="1"/>
  <c r="BW39" i="10" s="1"/>
  <c r="BW40" i="10" s="1"/>
  <c r="BW41" i="10" s="1"/>
  <c r="BW42" i="10" s="1"/>
  <c r="BW43" i="10" s="1"/>
  <c r="CO34" i="10" l="1"/>
</calcChain>
</file>

<file path=xl/sharedStrings.xml><?xml version="1.0" encoding="utf-8"?>
<sst xmlns="http://schemas.openxmlformats.org/spreadsheetml/2006/main" count="1150" uniqueCount="571">
  <si>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</si>
  <si>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</si>
  <si>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</si>
  <si>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</si>
  <si>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</si>
  <si>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</si>
  <si>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</si>
  <si>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</si>
  <si>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</si>
  <si>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</si>
  <si>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</si>
  <si>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</si>
  <si>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</si>
  <si>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</si>
  <si>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</si>
  <si>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</si>
  <si>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</si>
  <si>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</si>
  <si>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</si>
  <si>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</si>
  <si>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</si>
  <si>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</si>
  <si>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</si>
  <si>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</si>
  <si>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</si>
  <si>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</si>
  <si>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</si>
  <si>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</si>
  <si>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</si>
  <si>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</si>
  <si>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</si>
  <si>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</si>
  <si>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</si>
  <si>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</si>
  <si>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</si>
  <si>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</si>
  <si>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</si>
  <si>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</si>
  <si>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</si>
  <si>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</si>
  <si>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</si>
  <si>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</si>
  <si>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</si>
  <si>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</si>
  <si>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</si>
  <si>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</si>
  <si>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</si>
  <si>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</si>
  <si>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</si>
  <si>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</si>
  <si>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</si>
  <si>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</si>
  <si>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</si>
  <si>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</si>
  <si>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</si>
  <si>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</si>
  <si>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</si>
  <si>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</si>
  <si>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</si>
  <si>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</si>
  <si>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</si>
  <si>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</si>
  <si>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</si>
  <si>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</si>
  <si>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</si>
  <si>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</si>
  <si>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</si>
  <si>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</si>
  <si>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</si>
  <si>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</si>
  <si>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</si>
  <si>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</si>
  <si>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</si>
  <si>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</si>
  <si>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</si>
  <si>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</si>
  <si>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</si>
  <si>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</si>
  <si>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</si>
  <si>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</si>
  <si>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</si>
  <si>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</si>
  <si>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</si>
  <si>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</si>
  <si>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</si>
  <si>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</si>
  <si>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</si>
  <si>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</si>
  <si>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</si>
  <si>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</si>
  <si>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</si>
  <si>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</si>
  <si>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</si>
  <si>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</si>
  <si>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赤村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</si>
  <si>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</si>
  <si>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</si>
  <si>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</si>
  <si>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</si>
  <si>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</si>
  <si>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</si>
  <si>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</si>
  <si>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</si>
  <si>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</si>
  <si>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</si>
  <si>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</si>
  <si>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</si>
  <si>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</si>
  <si>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</si>
  <si>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</si>
  <si>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</si>
  <si>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</si>
  <si>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</si>
  <si>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</si>
  <si>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</si>
  <si>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</si>
  <si>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</si>
  <si>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</si>
  <si>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</si>
  <si>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</si>
  <si>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</si>
  <si>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</si>
  <si>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</si>
  <si>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</si>
  <si>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</si>
  <si>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</si>
  <si>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</si>
  <si>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</si>
  <si>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</si>
  <si>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</si>
  <si>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</si>
  <si>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</si>
  <si>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</si>
  <si>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</si>
  <si>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</si>
  <si>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</si>
  <si>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</si>
  <si>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</si>
  <si>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</si>
  <si>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</si>
  <si>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</si>
  <si>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</si>
  <si>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</si>
  <si>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</si>
  <si>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</si>
  <si>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</si>
  <si>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</si>
  <si>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</si>
  <si>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</si>
  <si>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</si>
  <si>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</si>
  <si>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</si>
  <si>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</si>
  <si>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</si>
  <si>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</si>
  <si>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</si>
  <si>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</si>
  <si>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</si>
  <si>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</si>
  <si>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</si>
  <si>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</si>
  <si>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</si>
  <si>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</si>
  <si>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</si>
  <si>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</si>
  <si>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</si>
  <si>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</si>
  <si>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</si>
  <si>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</si>
  <si>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</si>
  <si>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</si>
  <si>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</si>
  <si>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</si>
  <si>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</si>
  <si>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</si>
  <si>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</si>
  <si>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</si>
  <si>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</si>
  <si>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</si>
  <si>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</si>
  <si>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</si>
  <si>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</si>
  <si>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</si>
  <si>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</si>
  <si>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</si>
  <si>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</si>
  <si>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</si>
  <si>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</si>
  <si>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</si>
  <si>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</si>
  <si>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</si>
  <si>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</si>
  <si>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</si>
  <si>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</si>
  <si>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</si>
  <si>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</si>
  <si>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</si>
  <si>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</si>
  <si>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</si>
  <si>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</si>
  <si>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</si>
  <si>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</si>
  <si>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福岡県赤村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</si>
  <si>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</si>
  <si>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</si>
  <si>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</si>
  <si>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</si>
  <si>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</si>
  <si>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</si>
  <si>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</si>
  <si>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</si>
  <si>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</si>
  <si>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</si>
  <si>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</si>
  <si>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</si>
  <si>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</si>
  <si>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</si>
  <si>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</si>
  <si>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</si>
  <si>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</si>
  <si>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</si>
  <si>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</si>
  <si>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</si>
  <si>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</si>
  <si>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</si>
  <si>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</si>
  <si>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</si>
  <si>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</si>
  <si>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</si>
  <si>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</si>
  <si>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</si>
  <si>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</si>
  <si>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</si>
  <si>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</si>
  <si>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</si>
  <si>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</si>
  <si>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</si>
  <si>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</si>
  <si>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</si>
  <si>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</si>
  <si>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</si>
  <si>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</si>
  <si>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</si>
  <si>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</si>
  <si>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</si>
  <si>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</si>
  <si>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</si>
  <si>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</si>
  <si>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</si>
  <si>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</si>
  <si>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</si>
  <si>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</si>
  <si>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</si>
  <si>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</si>
  <si>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</si>
  <si>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</si>
  <si>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</si>
  <si>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</si>
  <si>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</si>
  <si>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</si>
  <si>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</si>
  <si>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</si>
  <si>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</si>
  <si>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</si>
  <si>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</si>
  <si>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</si>
  <si>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</si>
  <si>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</si>
  <si>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</si>
  <si>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</si>
  <si>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</si>
  <si>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</si>
  <si>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</si>
  <si>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</si>
  <si>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</si>
  <si>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</si>
  <si>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</si>
  <si>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</si>
  <si>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</si>
  <si>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</si>
  <si>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</si>
  <si>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</si>
  <si>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</si>
  <si>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</si>
  <si>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</si>
  <si>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</si>
  <si>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</si>
  <si>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</si>
  <si>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</si>
  <si>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</si>
  <si>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</si>
  <si>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</si>
  <si>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</si>
  <si>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</si>
  <si>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</si>
  <si>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</si>
  <si>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</si>
  <si>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</si>
  <si>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</si>
  <si>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</si>
  <si>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</si>
  <si>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</si>
  <si>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</si>
  <si>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</si>
  <si>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</si>
  <si>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</si>
  <si>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</si>
  <si>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</si>
  <si>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</si>
  <si>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</si>
  <si>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</si>
  <si>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</si>
  <si>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</si>
  <si>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</si>
  <si>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</si>
  <si>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</si>
  <si>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</si>
  <si>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</si>
  <si>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</si>
  <si>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</si>
  <si>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</si>
  <si>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</si>
  <si>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</si>
  <si>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</si>
  <si>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</si>
  <si>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</si>
  <si>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</si>
  <si>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</si>
  <si>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</si>
  <si>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</si>
  <si>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</si>
  <si>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</si>
  <si>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</si>
  <si>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</si>
  <si>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</si>
  <si>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</si>
  <si>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</si>
  <si>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</si>
  <si>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</si>
  <si>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</si>
  <si>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</si>
  <si>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</si>
  <si>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</si>
  <si>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</si>
  <si>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</si>
  <si>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</si>
  <si>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</si>
  <si>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</si>
  <si>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</si>
  <si>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</si>
  <si>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</si>
  <si>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</si>
  <si>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</si>
  <si>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福岡県赤村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</si>
  <si>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</si>
  <si>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</si>
  <si>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</si>
  <si>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</si>
  <si>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</si>
  <si>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</si>
  <si>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</si>
  <si>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</si>
  <si>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</si>
  <si>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</si>
  <si>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</si>
  <si>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</si>
  <si>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</si>
  <si>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</si>
  <si>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</si>
  <si>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</si>
  <si>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</si>
  <si>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</si>
  <si>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</si>
  <si>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</si>
  <si>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</si>
  <si>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</si>
  <si>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</si>
  <si>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</si>
  <si>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</si>
  <si>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</si>
  <si>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</si>
  <si>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</si>
  <si>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</si>
  <si>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</si>
  <si>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</si>
  <si>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</si>
  <si>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</si>
  <si>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</si>
  <si>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</si>
  <si>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</si>
  <si>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</si>
  <si>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</si>
  <si>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</si>
  <si>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</si>
  <si>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</si>
  <si>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</si>
  <si>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</si>
  <si>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</si>
  <si>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</si>
  <si>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</si>
  <si>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</si>
  <si>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</si>
  <si>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</si>
  <si>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</si>
  <si>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</si>
  <si>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</si>
  <si>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</si>
  <si>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</si>
  <si>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</si>
  <si>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</si>
  <si>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</si>
  <si>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</si>
  <si>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</si>
  <si>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</si>
  <si>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</si>
  <si>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</si>
  <si>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</si>
  <si>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</si>
  <si>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</si>
  <si>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</si>
  <si>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</si>
  <si>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</si>
  <si>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</si>
  <si>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</si>
  <si>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</si>
  <si>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</si>
  <si>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</si>
  <si>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</si>
  <si>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</si>
  <si>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</si>
  <si>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</si>
  <si>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</si>
  <si>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</si>
  <si>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</si>
  <si>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</si>
  <si>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</si>
  <si>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</si>
  <si>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</si>
  <si>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</si>
  <si>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</si>
  <si>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</si>
  <si>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</si>
  <si>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</si>
  <si>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</si>
  <si>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</si>
  <si>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</si>
  <si>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</si>
  <si>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</si>
  <si>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</si>
  <si>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</si>
  <si>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</si>
  <si>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</si>
  <si>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</si>
  <si>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</si>
  <si>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</si>
  <si>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</si>
  <si>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</si>
  <si>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</si>
  <si>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</si>
  <si>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</si>
  <si>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</si>
  <si>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</si>
  <si>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</si>
  <si>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</si>
  <si>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</si>
  <si>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</si>
  <si>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</si>
  <si>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</si>
  <si>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</si>
  <si>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</si>
  <si>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</si>
  <si>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</si>
  <si>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</si>
  <si>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</si>
  <si>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</si>
  <si>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</si>
  <si>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</si>
  <si>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</si>
  <si>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</si>
  <si>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</si>
  <si>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</si>
  <si>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</si>
  <si>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</si>
  <si>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</si>
  <si>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</si>
  <si>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</si>
  <si>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</si>
  <si>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</si>
  <si>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</si>
  <si>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</si>
  <si>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</si>
  <si>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</si>
  <si>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</si>
  <si>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</si>
  <si>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</si>
  <si>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</si>
  <si>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</si>
  <si>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</si>
  <si>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</si>
  <si>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</si>
  <si>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</si>
  <si>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</si>
  <si>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</si>
  <si>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</si>
  <si>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</si>
  <si>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</si>
  <si>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</si>
  <si>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</si>
  <si>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</si>
  <si>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</si>
  <si>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</si>
  <si>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</si>
  <si>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</si>
  <si>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</si>
  <si>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</si>
  <si>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</si>
  <si>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</si>
  <si>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</si>
  <si>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</si>
  <si>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</si>
  <si>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</si>
  <si>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</si>
  <si>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</si>
  <si>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</si>
  <si>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</si>
  <si>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</si>
  <si>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</si>
  <si>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住宅新築資金等貸付事業特別会計</t>
  </si>
  <si>
    <t>▲ 1.83</t>
  </si>
  <si>
    <t>▲ 1.62</t>
  </si>
  <si>
    <t>▲ 1.37</t>
  </si>
  <si>
    <t>▲ 1.32</t>
  </si>
  <si>
    <t>▲ 1.23</t>
  </si>
  <si>
    <t>一般会計</t>
  </si>
  <si>
    <t>国民健康保険特別会計</t>
  </si>
  <si>
    <t>簡易水道特別会計</t>
  </si>
  <si>
    <t>後期高齢者特別会計</t>
  </si>
  <si>
    <t>その他会計（赤字）</t>
  </si>
  <si>
    <t>その他会計（黒字）</t>
  </si>
  <si>
    <t>R01</t>
    <phoneticPr fontId="5"/>
  </si>
  <si>
    <t>R02</t>
    <phoneticPr fontId="5"/>
  </si>
  <si>
    <t>R03</t>
    <phoneticPr fontId="5"/>
  </si>
  <si>
    <t>R04</t>
    <phoneticPr fontId="5"/>
  </si>
  <si>
    <t>R05</t>
    <phoneticPr fontId="5"/>
  </si>
  <si>
    <t>-</t>
    <phoneticPr fontId="2"/>
  </si>
  <si>
    <t>源じいの森</t>
    <rPh sb="0" eb="1">
      <t>ゲン</t>
    </rPh>
    <rPh sb="4" eb="5">
      <t>モリ</t>
    </rPh>
    <phoneticPr fontId="2"/>
  </si>
  <si>
    <t>-</t>
    <phoneticPr fontId="2"/>
  </si>
  <si>
    <t>福岡県介護保険広域連合（一般会計）</t>
    <rPh sb="0" eb="3">
      <t>フクオカケン</t>
    </rPh>
    <rPh sb="3" eb="7">
      <t>カイゴホケン</t>
    </rPh>
    <rPh sb="7" eb="11">
      <t>コウイキレンゴウ</t>
    </rPh>
    <rPh sb="12" eb="16">
      <t>イッパンカイケイ</t>
    </rPh>
    <phoneticPr fontId="2"/>
  </si>
  <si>
    <t>福岡県介護保険広域連合（介護保険事業特別会計）</t>
    <rPh sb="0" eb="3">
      <t>フクオカケン</t>
    </rPh>
    <rPh sb="3" eb="7">
      <t>カイゴホケン</t>
    </rPh>
    <rPh sb="7" eb="11">
      <t>コウイキレンゴウ</t>
    </rPh>
    <rPh sb="12" eb="14">
      <t>カイゴ</t>
    </rPh>
    <rPh sb="14" eb="16">
      <t>ホケン</t>
    </rPh>
    <rPh sb="16" eb="18">
      <t>ジギョウ</t>
    </rPh>
    <rPh sb="18" eb="20">
      <t>トクベツ</t>
    </rPh>
    <rPh sb="20" eb="22">
      <t>カイケイ</t>
    </rPh>
    <phoneticPr fontId="2"/>
  </si>
  <si>
    <t>福岡県後期高齢者医療広域連合（一般会計）</t>
    <rPh sb="0" eb="3">
      <t>フクオカケン</t>
    </rPh>
    <rPh sb="3" eb="10">
      <t>コウキコウレイシャイリョウ</t>
    </rPh>
    <rPh sb="10" eb="14">
      <t>コウイキレンゴウ</t>
    </rPh>
    <rPh sb="15" eb="19">
      <t>イッパンカイケイ</t>
    </rPh>
    <phoneticPr fontId="2"/>
  </si>
  <si>
    <t>福岡県後期高齢者医療広域連合（後期高齢者医療特別会計）</t>
    <rPh sb="0" eb="3">
      <t>フクオカケン</t>
    </rPh>
    <rPh sb="3" eb="8">
      <t>コウキコウレイシャ</t>
    </rPh>
    <rPh sb="8" eb="10">
      <t>イリョウ</t>
    </rPh>
    <rPh sb="10" eb="14">
      <t>コウイキレンゴウ</t>
    </rPh>
    <rPh sb="15" eb="22">
      <t>コウキコウレイシャイリョウ</t>
    </rPh>
    <rPh sb="22" eb="26">
      <t>トクベツカイケイ</t>
    </rPh>
    <phoneticPr fontId="2"/>
  </si>
  <si>
    <t>福岡県市町村職員退職手当組合（一般会計）</t>
    <rPh sb="0" eb="3">
      <t>フクオカケン</t>
    </rPh>
    <rPh sb="3" eb="6">
      <t>シチョウソン</t>
    </rPh>
    <rPh sb="6" eb="8">
      <t>ショクイン</t>
    </rPh>
    <rPh sb="8" eb="14">
      <t>タイショクテアテクミアイ</t>
    </rPh>
    <rPh sb="15" eb="19">
      <t>イッパンカイケイ</t>
    </rPh>
    <phoneticPr fontId="2"/>
  </si>
  <si>
    <t>福岡県市町村職員退職手当組合（退職手当支給準備基金特別会計）</t>
    <rPh sb="0" eb="3">
      <t>フクオカケン</t>
    </rPh>
    <rPh sb="3" eb="6">
      <t>シチョウソン</t>
    </rPh>
    <rPh sb="6" eb="8">
      <t>ショクイン</t>
    </rPh>
    <rPh sb="8" eb="12">
      <t>タイショクテアテ</t>
    </rPh>
    <rPh sb="12" eb="14">
      <t>クミアイ</t>
    </rPh>
    <rPh sb="15" eb="19">
      <t>タイショクテアテ</t>
    </rPh>
    <rPh sb="19" eb="23">
      <t>シキュウジュンビ</t>
    </rPh>
    <rPh sb="23" eb="25">
      <t>キキン</t>
    </rPh>
    <rPh sb="25" eb="29">
      <t>トクベツカイケイ</t>
    </rPh>
    <phoneticPr fontId="2"/>
  </si>
  <si>
    <t>田川郡東部環境衛生施設組合（一般会計）</t>
    <rPh sb="0" eb="3">
      <t>タガワグン</t>
    </rPh>
    <rPh sb="3" eb="5">
      <t>トウブ</t>
    </rPh>
    <rPh sb="5" eb="9">
      <t>カンキョウエイセイ</t>
    </rPh>
    <rPh sb="9" eb="13">
      <t>シセツクミアイ</t>
    </rPh>
    <rPh sb="14" eb="18">
      <t>イッパンカイケイ</t>
    </rPh>
    <phoneticPr fontId="2"/>
  </si>
  <si>
    <t>田川地区広域環境衛生施設組合（一般会計）</t>
    <rPh sb="0" eb="4">
      <t>タガワチク</t>
    </rPh>
    <rPh sb="4" eb="12">
      <t>コウイキカンキョウエイセイシセツ</t>
    </rPh>
    <rPh sb="12" eb="14">
      <t>クミアイ</t>
    </rPh>
    <rPh sb="15" eb="19">
      <t>イッパンカイケイ</t>
    </rPh>
    <phoneticPr fontId="2"/>
  </si>
  <si>
    <t>福岡県自治振興組合（一般会計）</t>
    <rPh sb="0" eb="3">
      <t>フクオカケン</t>
    </rPh>
    <rPh sb="3" eb="9">
      <t>ジチシンコウクミアイ</t>
    </rPh>
    <rPh sb="10" eb="14">
      <t>イッパンカイケイ</t>
    </rPh>
    <phoneticPr fontId="2"/>
  </si>
  <si>
    <t>福岡県田川地区消防組合（一般会計）</t>
    <rPh sb="0" eb="3">
      <t>フクオカケン</t>
    </rPh>
    <rPh sb="3" eb="7">
      <t>タガワチク</t>
    </rPh>
    <rPh sb="7" eb="9">
      <t>ショウボウ</t>
    </rPh>
    <rPh sb="9" eb="11">
      <t>クミアイ</t>
    </rPh>
    <rPh sb="12" eb="16">
      <t>イッパンカイケイ</t>
    </rPh>
    <phoneticPr fontId="2"/>
  </si>
  <si>
    <t>田川地区斎場組合（一般会計）</t>
    <rPh sb="0" eb="4">
      <t>タガワチク</t>
    </rPh>
    <rPh sb="4" eb="8">
      <t>サイジョウクミアイ</t>
    </rPh>
    <rPh sb="9" eb="13">
      <t>イッパンカイケイ</t>
    </rPh>
    <phoneticPr fontId="2"/>
  </si>
  <si>
    <t>福岡県市町村消防団員等公務災害補償組合（一般会計）</t>
    <rPh sb="0" eb="3">
      <t>フクオカケン</t>
    </rPh>
    <rPh sb="3" eb="6">
      <t>シチョウソン</t>
    </rPh>
    <rPh sb="6" eb="10">
      <t>ショウボウダンイン</t>
    </rPh>
    <rPh sb="10" eb="11">
      <t>トウ</t>
    </rPh>
    <rPh sb="11" eb="15">
      <t>コウムサイガイ</t>
    </rPh>
    <rPh sb="15" eb="19">
      <t>ホショウクミアイ</t>
    </rPh>
    <rPh sb="20" eb="24">
      <t>イッパンカイケイ</t>
    </rPh>
    <phoneticPr fontId="2"/>
  </si>
  <si>
    <t>福岡県自治会館管理組合（一般会計）</t>
    <rPh sb="0" eb="3">
      <t>フクオカケン</t>
    </rPh>
    <rPh sb="3" eb="7">
      <t>ジチカイカン</t>
    </rPh>
    <rPh sb="7" eb="9">
      <t>カンリ</t>
    </rPh>
    <rPh sb="9" eb="11">
      <t>クミアイ</t>
    </rPh>
    <rPh sb="12" eb="16">
      <t>イッパンカイケイ</t>
    </rPh>
    <phoneticPr fontId="2"/>
  </si>
  <si>
    <t>ふるさとづくり基金</t>
    <rPh sb="7" eb="9">
      <t>キキン</t>
    </rPh>
    <phoneticPr fontId="5"/>
  </si>
  <si>
    <t>ふるさと納税寄附金基金</t>
    <rPh sb="4" eb="6">
      <t>ノウゼイ</t>
    </rPh>
    <rPh sb="6" eb="9">
      <t>キフキン</t>
    </rPh>
    <rPh sb="9" eb="11">
      <t>キキン</t>
    </rPh>
    <phoneticPr fontId="2"/>
  </si>
  <si>
    <t>教育施設等整備基金</t>
    <rPh sb="0" eb="5">
      <t>キョウイクシセツトウ</t>
    </rPh>
    <rPh sb="5" eb="9">
      <t>セイビキキン</t>
    </rPh>
    <phoneticPr fontId="2"/>
  </si>
  <si>
    <t>防災基盤整備事業基金</t>
    <rPh sb="0" eb="6">
      <t>ボウサイキバンセイビ</t>
    </rPh>
    <rPh sb="6" eb="8">
      <t>ジギョウ</t>
    </rPh>
    <rPh sb="8" eb="10">
      <t>キキン</t>
    </rPh>
    <phoneticPr fontId="2"/>
  </si>
  <si>
    <t>庁舎等整備基金</t>
    <rPh sb="0" eb="3">
      <t>チョウシャトウ</t>
    </rPh>
    <rPh sb="3" eb="7">
      <t>セイビキキン</t>
    </rPh>
    <phoneticPr fontId="2"/>
  </si>
  <si>
    <t>-</t>
    <phoneticPr fontId="2"/>
  </si>
  <si>
    <t>-</t>
    <phoneticPr fontId="2"/>
  </si>
  <si>
    <t>福岡県自治振興組合（公文書館事業特別会計）</t>
    <rPh sb="10" eb="14">
      <t>コウブンショカン</t>
    </rPh>
    <rPh sb="14" eb="16">
      <t>ジギョウ</t>
    </rPh>
    <rPh sb="16" eb="20">
      <t>トクベツカイケイ</t>
    </rPh>
    <phoneticPr fontId="4"/>
  </si>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</sst>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316937</c:v>
                </c:pt>
                <c:pt idx="1">
                  <c:v>332350</c:v>
                </c:pt>
                <c:pt idx="2">
                  <c:v>362690</c:v>
                </c:pt>
                <c:pt idx="3">
                  <c:v>296093</c:v>
                </c:pt>
                <c:pt idx="4">
                  <c:v>308655</c:v>
                </c:pt>
              </c:numCache>
            </c:numRef>
          </c:val>
          <c:smooth val="0"/>
          <c:extLst xmlns:c16r2="http://schemas.microsoft.com/office/drawing/2015/06/chart">
            <c:ext xmlns:c16="http://schemas.microsoft.com/office/drawing/2014/chart" uri="{C3380CC4-5D6E-409C-BE32-E72D297353CC}">
              <c16:uniqueId val="{00000000-7C31-45A0-B969-0A0D3BE596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278154</c:v>
                </c:pt>
                <c:pt idx="1">
                  <c:v>227840</c:v>
                </c:pt>
                <c:pt idx="2">
                  <c:v>199242</c:v>
                </c:pt>
                <c:pt idx="3">
                  <c:v>185892</c:v>
                </c:pt>
                <c:pt idx="4">
                  <c:v>239969</c:v>
                </c:pt>
              </c:numCache>
            </c:numRef>
          </c:val>
          <c:smooth val="0"/>
          <c:extLst xmlns:c16r2="http://schemas.microsoft.com/office/drawing/2015/06/chart">
            <c:ext xmlns:c16="http://schemas.microsoft.com/office/drawing/2014/chart" uri="{C3380CC4-5D6E-409C-BE32-E72D297353CC}">
              <c16:uniqueId val="{00000001-7C31-45A0-B969-0A0D3BE5963A}"/>
            </c:ext>
          </c:extLst>
        </c:ser>
        <c:dLbls>
          <c:showLegendKey val="0"/>
          <c:showVal val="0"/>
          <c:showCatName val="0"/>
          <c:showSerName val="0"/>
          <c:showPercent val="0"/>
          <c:showBubbleSize val="0"/>
        </c:dLbls>
        <c:marker val="1"/>
        <c:smooth val="0"/>
        <c:axId val="579328000"/>
        <c:axId val="579328392"/>
      </c:lineChart>
      <c:catAx>
        <c:axId val="5793280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79328392"/>
        <c:crosses val="autoZero"/>
        <c:auto val="1"/>
        <c:lblAlgn val="ctr"/>
        <c:lblOffset val="100"/>
        <c:tickLblSkip val="1"/>
        <c:tickMarkSkip val="1"/>
        <c:noMultiLvlLbl val="0"/>
      </c:catAx>
      <c:valAx>
        <c:axId val="579328392"/>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793280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1.95</c:v>
                </c:pt>
                <c:pt idx="1">
                  <c:v>2.5299999999999998</c:v>
                </c:pt>
                <c:pt idx="2">
                  <c:v>2.46</c:v>
                </c:pt>
                <c:pt idx="3">
                  <c:v>5.4</c:v>
                </c:pt>
                <c:pt idx="4">
                  <c:v>14.85</c:v>
                </c:pt>
              </c:numCache>
            </c:numRef>
          </c:val>
          <c:extLst xmlns:c16r2="http://schemas.microsoft.com/office/drawing/2015/06/chart">
            <c:ext xmlns:c16="http://schemas.microsoft.com/office/drawing/2014/chart" uri="{C3380CC4-5D6E-409C-BE32-E72D297353CC}">
              <c16:uniqueId val="{00000000-9B2C-4661-B166-C2DD5069268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57.4</c:v>
                </c:pt>
                <c:pt idx="1">
                  <c:v>52.09</c:v>
                </c:pt>
                <c:pt idx="2">
                  <c:v>47.57</c:v>
                </c:pt>
                <c:pt idx="3">
                  <c:v>49.5</c:v>
                </c:pt>
                <c:pt idx="4">
                  <c:v>49.82</c:v>
                </c:pt>
              </c:numCache>
            </c:numRef>
          </c:val>
          <c:extLst xmlns:c16r2="http://schemas.microsoft.com/office/drawing/2015/06/chart">
            <c:ext xmlns:c16="http://schemas.microsoft.com/office/drawing/2014/chart" uri="{C3380CC4-5D6E-409C-BE32-E72D297353CC}">
              <c16:uniqueId val="{00000001-9B2C-4661-B166-C2DD5069268A}"/>
            </c:ext>
          </c:extLst>
        </c:ser>
        <c:dLbls>
          <c:showLegendKey val="0"/>
          <c:showVal val="0"/>
          <c:showCatName val="0"/>
          <c:showSerName val="0"/>
          <c:showPercent val="0"/>
          <c:showBubbleSize val="0"/>
        </c:dLbls>
        <c:gapWidth val="250"/>
        <c:overlap val="100"/>
        <c:axId val="579332704"/>
        <c:axId val="5793268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4.22</c:v>
                </c:pt>
                <c:pt idx="1">
                  <c:v>3.04</c:v>
                </c:pt>
                <c:pt idx="2">
                  <c:v>14.77</c:v>
                </c:pt>
                <c:pt idx="3">
                  <c:v>13.25</c:v>
                </c:pt>
                <c:pt idx="4">
                  <c:v>11.56</c:v>
                </c:pt>
              </c:numCache>
            </c:numRef>
          </c:val>
          <c:smooth val="0"/>
          <c:extLst xmlns:c16r2="http://schemas.microsoft.com/office/drawing/2015/06/chart">
            <c:ext xmlns:c16="http://schemas.microsoft.com/office/drawing/2014/chart" uri="{C3380CC4-5D6E-409C-BE32-E72D297353CC}">
              <c16:uniqueId val="{00000002-9B2C-4661-B166-C2DD5069268A}"/>
            </c:ext>
          </c:extLst>
        </c:ser>
        <c:dLbls>
          <c:showLegendKey val="0"/>
          <c:showVal val="0"/>
          <c:showCatName val="0"/>
          <c:showSerName val="0"/>
          <c:showPercent val="0"/>
          <c:showBubbleSize val="0"/>
        </c:dLbls>
        <c:marker val="1"/>
        <c:smooth val="0"/>
        <c:axId val="579332704"/>
        <c:axId val="579326824"/>
      </c:lineChart>
      <c:catAx>
        <c:axId val="579332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79326824"/>
        <c:crosses val="autoZero"/>
        <c:auto val="1"/>
        <c:lblAlgn val="ctr"/>
        <c:lblOffset val="100"/>
        <c:tickLblSkip val="1"/>
        <c:tickMarkSkip val="1"/>
        <c:noMultiLvlLbl val="0"/>
      </c:catAx>
      <c:valAx>
        <c:axId val="579326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9332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0FDF-45FF-B7E0-0D7E704F7F3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FDF-45FF-B7E0-0D7E704F7F3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0FDF-45FF-B7E0-0D7E704F7F3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0FDF-45FF-B7E0-0D7E704F7F3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0FDF-45FF-B7E0-0D7E704F7F3C}"/>
            </c:ext>
          </c:extLst>
        </c:ser>
        <c:ser>
          <c:idx val="5"/>
          <c:order val="5"/>
          <c:tx>
            <c:strRef>
              <c:f>データシート!$A$32</c:f>
              <c:strCache>
                <c:ptCount val="1"/>
                <c:pt idx="0">
                  <c:v>後期高齢者特別会計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0FDF-45FF-B7E0-0D7E704F7F3C}"/>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0.28000000000000003</c:v>
                </c:pt>
                <c:pt idx="2">
                  <c:v>#N/A</c:v>
                </c:pt>
                <c:pt idx="3">
                  <c:v>0.25</c:v>
                </c:pt>
                <c:pt idx="4">
                  <c:v>#N/A</c:v>
                </c:pt>
                <c:pt idx="5">
                  <c:v>0.01</c:v>
                </c:pt>
                <c:pt idx="6">
                  <c:v>#N/A</c:v>
                </c:pt>
                <c:pt idx="7">
                  <c:v>0.34</c:v>
                </c:pt>
                <c:pt idx="8">
                  <c:v>#N/A</c:v>
                </c:pt>
                <c:pt idx="9">
                  <c:v>0.77</c:v>
                </c:pt>
              </c:numCache>
            </c:numRef>
          </c:val>
          <c:extLst xmlns:c16r2="http://schemas.microsoft.com/office/drawing/2015/06/chart">
            <c:ext xmlns:c16="http://schemas.microsoft.com/office/drawing/2014/chart" uri="{C3380CC4-5D6E-409C-BE32-E72D297353CC}">
              <c16:uniqueId val="{00000006-0FDF-45FF-B7E0-0D7E704F7F3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1.54</c:v>
                </c:pt>
                <c:pt idx="2">
                  <c:v>#N/A</c:v>
                </c:pt>
                <c:pt idx="3">
                  <c:v>1.91</c:v>
                </c:pt>
                <c:pt idx="4">
                  <c:v>#N/A</c:v>
                </c:pt>
                <c:pt idx="5">
                  <c:v>0.69</c:v>
                </c:pt>
                <c:pt idx="6">
                  <c:v>#N/A</c:v>
                </c:pt>
                <c:pt idx="7">
                  <c:v>0.73</c:v>
                </c:pt>
                <c:pt idx="8">
                  <c:v>#N/A</c:v>
                </c:pt>
                <c:pt idx="9">
                  <c:v>1.1000000000000001</c:v>
                </c:pt>
              </c:numCache>
            </c:numRef>
          </c:val>
          <c:extLst xmlns:c16r2="http://schemas.microsoft.com/office/drawing/2015/06/chart">
            <c:ext xmlns:c16="http://schemas.microsoft.com/office/drawing/2014/chart" uri="{C3380CC4-5D6E-409C-BE32-E72D297353CC}">
              <c16:uniqueId val="{00000007-0FDF-45FF-B7E0-0D7E704F7F3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3.78</c:v>
                </c:pt>
                <c:pt idx="2">
                  <c:v>#N/A</c:v>
                </c:pt>
                <c:pt idx="3">
                  <c:v>4.1500000000000004</c:v>
                </c:pt>
                <c:pt idx="4">
                  <c:v>#N/A</c:v>
                </c:pt>
                <c:pt idx="5">
                  <c:v>3.83</c:v>
                </c:pt>
                <c:pt idx="6">
                  <c:v>#N/A</c:v>
                </c:pt>
                <c:pt idx="7">
                  <c:v>6.72</c:v>
                </c:pt>
                <c:pt idx="8">
                  <c:v>#N/A</c:v>
                </c:pt>
                <c:pt idx="9">
                  <c:v>16.079999999999998</c:v>
                </c:pt>
              </c:numCache>
            </c:numRef>
          </c:val>
          <c:extLst xmlns:c16r2="http://schemas.microsoft.com/office/drawing/2015/06/chart">
            <c:ext xmlns:c16="http://schemas.microsoft.com/office/drawing/2014/chart" uri="{C3380CC4-5D6E-409C-BE32-E72D297353CC}">
              <c16:uniqueId val="{00000008-0FDF-45FF-B7E0-0D7E704F7F3C}"/>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1.83</c:v>
                </c:pt>
                <c:pt idx="1">
                  <c:v>#N/A</c:v>
                </c:pt>
                <c:pt idx="2">
                  <c:v>1.62</c:v>
                </c:pt>
                <c:pt idx="3">
                  <c:v>#N/A</c:v>
                </c:pt>
                <c:pt idx="4">
                  <c:v>1.37</c:v>
                </c:pt>
                <c:pt idx="5">
                  <c:v>#N/A</c:v>
                </c:pt>
                <c:pt idx="6">
                  <c:v>1.32</c:v>
                </c:pt>
                <c:pt idx="7">
                  <c:v>#N/A</c:v>
                </c:pt>
                <c:pt idx="8">
                  <c:v>1.23</c:v>
                </c:pt>
                <c:pt idx="9">
                  <c:v>#N/A</c:v>
                </c:pt>
              </c:numCache>
            </c:numRef>
          </c:val>
          <c:extLst xmlns:c16r2="http://schemas.microsoft.com/office/drawing/2015/06/chart">
            <c:ext xmlns:c16="http://schemas.microsoft.com/office/drawing/2014/chart" uri="{C3380CC4-5D6E-409C-BE32-E72D297353CC}">
              <c16:uniqueId val="{00000009-0FDF-45FF-B7E0-0D7E704F7F3C}"/>
            </c:ext>
          </c:extLst>
        </c:ser>
        <c:dLbls>
          <c:showLegendKey val="0"/>
          <c:showVal val="0"/>
          <c:showCatName val="0"/>
          <c:showSerName val="0"/>
          <c:showPercent val="0"/>
          <c:showBubbleSize val="0"/>
        </c:dLbls>
        <c:gapWidth val="150"/>
        <c:overlap val="100"/>
        <c:axId val="579327216"/>
        <c:axId val="579330744"/>
      </c:barChart>
      <c:catAx>
        <c:axId val="579327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79330744"/>
        <c:crosses val="autoZero"/>
        <c:auto val="1"/>
        <c:lblAlgn val="ctr"/>
        <c:lblOffset val="100"/>
        <c:tickLblSkip val="1"/>
        <c:tickMarkSkip val="1"/>
        <c:noMultiLvlLbl val="0"/>
      </c:catAx>
      <c:valAx>
        <c:axId val="579330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9327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219</c:v>
                </c:pt>
                <c:pt idx="5">
                  <c:v>225</c:v>
                </c:pt>
                <c:pt idx="8">
                  <c:v>226</c:v>
                </c:pt>
                <c:pt idx="11">
                  <c:v>219</c:v>
                </c:pt>
                <c:pt idx="14">
                  <c:v>217</c:v>
                </c:pt>
              </c:numCache>
            </c:numRef>
          </c:val>
          <c:extLst xmlns:c16r2="http://schemas.microsoft.com/office/drawing/2015/06/chart">
            <c:ext xmlns:c16="http://schemas.microsoft.com/office/drawing/2014/chart" uri="{C3380CC4-5D6E-409C-BE32-E72D297353CC}">
              <c16:uniqueId val="{00000000-E6BE-42A8-A271-8B2249F85EF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6BE-42A8-A271-8B2249F85EF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E6BE-42A8-A271-8B2249F85EF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c:v>
                </c:pt>
                <c:pt idx="3">
                  <c:v>8</c:v>
                </c:pt>
                <c:pt idx="6">
                  <c:v>9</c:v>
                </c:pt>
                <c:pt idx="9">
                  <c:v>11</c:v>
                </c:pt>
                <c:pt idx="12">
                  <c:v>11</c:v>
                </c:pt>
              </c:numCache>
            </c:numRef>
          </c:val>
          <c:extLst xmlns:c16r2="http://schemas.microsoft.com/office/drawing/2015/06/chart">
            <c:ext xmlns:c16="http://schemas.microsoft.com/office/drawing/2014/chart" uri="{C3380CC4-5D6E-409C-BE32-E72D297353CC}">
              <c16:uniqueId val="{00000003-E6BE-42A8-A271-8B2249F85EF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0</c:v>
                </c:pt>
                <c:pt idx="3">
                  <c:v>0</c:v>
                </c:pt>
                <c:pt idx="6">
                  <c:v>0</c:v>
                </c:pt>
                <c:pt idx="9">
                  <c:v>0</c:v>
                </c:pt>
                <c:pt idx="12">
                  <c:v>1</c:v>
                </c:pt>
              </c:numCache>
            </c:numRef>
          </c:val>
          <c:extLst xmlns:c16r2="http://schemas.microsoft.com/office/drawing/2015/06/chart">
            <c:ext xmlns:c16="http://schemas.microsoft.com/office/drawing/2014/chart" uri="{C3380CC4-5D6E-409C-BE32-E72D297353CC}">
              <c16:uniqueId val="{00000004-E6BE-42A8-A271-8B2249F85EF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6BE-42A8-A271-8B2249F85EF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6BE-42A8-A271-8B2249F85EF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153</c:v>
                </c:pt>
                <c:pt idx="3">
                  <c:v>186</c:v>
                </c:pt>
                <c:pt idx="6">
                  <c:v>211</c:v>
                </c:pt>
                <c:pt idx="9">
                  <c:v>188</c:v>
                </c:pt>
                <c:pt idx="12">
                  <c:v>192</c:v>
                </c:pt>
              </c:numCache>
            </c:numRef>
          </c:val>
          <c:extLst xmlns:c16r2="http://schemas.microsoft.com/office/drawing/2015/06/chart">
            <c:ext xmlns:c16="http://schemas.microsoft.com/office/drawing/2014/chart" uri="{C3380CC4-5D6E-409C-BE32-E72D297353CC}">
              <c16:uniqueId val="{00000007-E6BE-42A8-A271-8B2249F85EF9}"/>
            </c:ext>
          </c:extLst>
        </c:ser>
        <c:dLbls>
          <c:showLegendKey val="0"/>
          <c:showVal val="0"/>
          <c:showCatName val="0"/>
          <c:showSerName val="0"/>
          <c:showPercent val="0"/>
          <c:showBubbleSize val="0"/>
        </c:dLbls>
        <c:gapWidth val="100"/>
        <c:overlap val="100"/>
        <c:axId val="579331136"/>
        <c:axId val="579331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-60</c:v>
                </c:pt>
                <c:pt idx="2">
                  <c:v>#N/A</c:v>
                </c:pt>
                <c:pt idx="3">
                  <c:v>#N/A</c:v>
                </c:pt>
                <c:pt idx="4">
                  <c:v>-31</c:v>
                </c:pt>
                <c:pt idx="5">
                  <c:v>#N/A</c:v>
                </c:pt>
                <c:pt idx="6">
                  <c:v>#N/A</c:v>
                </c:pt>
                <c:pt idx="7">
                  <c:v>-6</c:v>
                </c:pt>
                <c:pt idx="8">
                  <c:v>#N/A</c:v>
                </c:pt>
                <c:pt idx="9">
                  <c:v>#N/A</c:v>
                </c:pt>
                <c:pt idx="10">
                  <c:v>-20</c:v>
                </c:pt>
                <c:pt idx="11">
                  <c:v>#N/A</c:v>
                </c:pt>
                <c:pt idx="12">
                  <c:v>#N/A</c:v>
                </c:pt>
                <c:pt idx="13">
                  <c:v>-13</c:v>
                </c:pt>
                <c:pt idx="14">
                  <c:v>#N/A</c:v>
                </c:pt>
              </c:numCache>
            </c:numRef>
          </c:val>
          <c:smooth val="0"/>
          <c:extLst xmlns:c16r2="http://schemas.microsoft.com/office/drawing/2015/06/chart">
            <c:ext xmlns:c16="http://schemas.microsoft.com/office/drawing/2014/chart" uri="{C3380CC4-5D6E-409C-BE32-E72D297353CC}">
              <c16:uniqueId val="{00000008-E6BE-42A8-A271-8B2249F85EF9}"/>
            </c:ext>
          </c:extLst>
        </c:ser>
        <c:dLbls>
          <c:showLegendKey val="0"/>
          <c:showVal val="0"/>
          <c:showCatName val="0"/>
          <c:showSerName val="0"/>
          <c:showPercent val="0"/>
          <c:showBubbleSize val="0"/>
        </c:dLbls>
        <c:marker val="1"/>
        <c:smooth val="0"/>
        <c:axId val="579331136"/>
        <c:axId val="579331528"/>
      </c:lineChart>
      <c:catAx>
        <c:axId val="579331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79331528"/>
        <c:crosses val="autoZero"/>
        <c:auto val="1"/>
        <c:lblAlgn val="ctr"/>
        <c:lblOffset val="100"/>
        <c:tickLblSkip val="1"/>
        <c:tickMarkSkip val="1"/>
        <c:noMultiLvlLbl val="0"/>
      </c:catAx>
      <c:valAx>
        <c:axId val="579331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79331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1756</c:v>
                </c:pt>
                <c:pt idx="5">
                  <c:v>1700</c:v>
                </c:pt>
                <c:pt idx="8">
                  <c:v>1871</c:v>
                </c:pt>
                <c:pt idx="11">
                  <c:v>1932</c:v>
                </c:pt>
                <c:pt idx="14">
                  <c:v>1976</c:v>
                </c:pt>
              </c:numCache>
            </c:numRef>
          </c:val>
          <c:extLst xmlns:c16r2="http://schemas.microsoft.com/office/drawing/2015/06/chart">
            <c:ext xmlns:c16="http://schemas.microsoft.com/office/drawing/2014/chart" uri="{C3380CC4-5D6E-409C-BE32-E72D297353CC}">
              <c16:uniqueId val="{00000000-13CB-48A1-AE77-A36B83792F1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876</c:v>
                </c:pt>
                <c:pt idx="5">
                  <c:v>571</c:v>
                </c:pt>
                <c:pt idx="8">
                  <c:v>463</c:v>
                </c:pt>
                <c:pt idx="11">
                  <c:v>303</c:v>
                </c:pt>
                <c:pt idx="14">
                  <c:v>306</c:v>
                </c:pt>
              </c:numCache>
            </c:numRef>
          </c:val>
          <c:extLst xmlns:c16r2="http://schemas.microsoft.com/office/drawing/2015/06/chart">
            <c:ext xmlns:c16="http://schemas.microsoft.com/office/drawing/2014/chart" uri="{C3380CC4-5D6E-409C-BE32-E72D297353CC}">
              <c16:uniqueId val="{00000001-13CB-48A1-AE77-A36B83792F1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4478</c:v>
                </c:pt>
                <c:pt idx="5">
                  <c:v>4424</c:v>
                </c:pt>
                <c:pt idx="8">
                  <c:v>4669</c:v>
                </c:pt>
                <c:pt idx="11">
                  <c:v>4906</c:v>
                </c:pt>
                <c:pt idx="14">
                  <c:v>5540</c:v>
                </c:pt>
              </c:numCache>
            </c:numRef>
          </c:val>
          <c:extLst xmlns:c16r2="http://schemas.microsoft.com/office/drawing/2015/06/chart">
            <c:ext xmlns:c16="http://schemas.microsoft.com/office/drawing/2014/chart" uri="{C3380CC4-5D6E-409C-BE32-E72D297353CC}">
              <c16:uniqueId val="{00000002-13CB-48A1-AE77-A36B83792F1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3CB-48A1-AE77-A36B83792F1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3CB-48A1-AE77-A36B83792F1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9</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3CB-48A1-AE77-A36B83792F1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210</c:v>
                </c:pt>
                <c:pt idx="3">
                  <c:v>229</c:v>
                </c:pt>
                <c:pt idx="6">
                  <c:v>320</c:v>
                </c:pt>
                <c:pt idx="9">
                  <c:v>328</c:v>
                </c:pt>
                <c:pt idx="12">
                  <c:v>334</c:v>
                </c:pt>
              </c:numCache>
            </c:numRef>
          </c:val>
          <c:extLst xmlns:c16r2="http://schemas.microsoft.com/office/drawing/2015/06/chart">
            <c:ext xmlns:c16="http://schemas.microsoft.com/office/drawing/2014/chart" uri="{C3380CC4-5D6E-409C-BE32-E72D297353CC}">
              <c16:uniqueId val="{00000006-13CB-48A1-AE77-A36B83792F1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48</c:v>
                </c:pt>
                <c:pt idx="3">
                  <c:v>59</c:v>
                </c:pt>
                <c:pt idx="6">
                  <c:v>53</c:v>
                </c:pt>
                <c:pt idx="9">
                  <c:v>45</c:v>
                </c:pt>
                <c:pt idx="12">
                  <c:v>42</c:v>
                </c:pt>
              </c:numCache>
            </c:numRef>
          </c:val>
          <c:extLst xmlns:c16r2="http://schemas.microsoft.com/office/drawing/2015/06/chart">
            <c:ext xmlns:c16="http://schemas.microsoft.com/office/drawing/2014/chart" uri="{C3380CC4-5D6E-409C-BE32-E72D297353CC}">
              <c16:uniqueId val="{00000007-13CB-48A1-AE77-A36B83792F1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0</c:v>
                </c:pt>
                <c:pt idx="3">
                  <c:v>0</c:v>
                </c:pt>
                <c:pt idx="6">
                  <c:v>31</c:v>
                </c:pt>
                <c:pt idx="9">
                  <c:v>54</c:v>
                </c:pt>
                <c:pt idx="12">
                  <c:v>92</c:v>
                </c:pt>
              </c:numCache>
            </c:numRef>
          </c:val>
          <c:extLst xmlns:c16r2="http://schemas.microsoft.com/office/drawing/2015/06/chart">
            <c:ext xmlns:c16="http://schemas.microsoft.com/office/drawing/2014/chart" uri="{C3380CC4-5D6E-409C-BE32-E72D297353CC}">
              <c16:uniqueId val="{00000008-13CB-48A1-AE77-A36B83792F1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13CB-48A1-AE77-A36B83792F1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2771</c:v>
                </c:pt>
                <c:pt idx="3">
                  <c:v>2912</c:v>
                </c:pt>
                <c:pt idx="6">
                  <c:v>2818</c:v>
                </c:pt>
                <c:pt idx="9">
                  <c:v>2801</c:v>
                </c:pt>
                <c:pt idx="12">
                  <c:v>3011</c:v>
                </c:pt>
              </c:numCache>
            </c:numRef>
          </c:val>
          <c:extLst xmlns:c16r2="http://schemas.microsoft.com/office/drawing/2015/06/chart">
            <c:ext xmlns:c16="http://schemas.microsoft.com/office/drawing/2014/chart" uri="{C3380CC4-5D6E-409C-BE32-E72D297353CC}">
              <c16:uniqueId val="{0000000A-13CB-48A1-AE77-A36B83792F13}"/>
            </c:ext>
          </c:extLst>
        </c:ser>
        <c:dLbls>
          <c:showLegendKey val="0"/>
          <c:showVal val="0"/>
          <c:showCatName val="0"/>
          <c:showSerName val="0"/>
          <c:showPercent val="0"/>
          <c:showBubbleSize val="0"/>
        </c:dLbls>
        <c:gapWidth val="100"/>
        <c:overlap val="100"/>
        <c:axId val="588016328"/>
        <c:axId val="5880139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13CB-48A1-AE77-A36B83792F13}"/>
            </c:ext>
          </c:extLst>
        </c:ser>
        <c:dLbls>
          <c:showLegendKey val="0"/>
          <c:showVal val="0"/>
          <c:showCatName val="0"/>
          <c:showSerName val="0"/>
          <c:showPercent val="0"/>
          <c:showBubbleSize val="0"/>
        </c:dLbls>
        <c:marker val="1"/>
        <c:smooth val="0"/>
        <c:axId val="588016328"/>
        <c:axId val="588013976"/>
      </c:lineChart>
      <c:catAx>
        <c:axId val="588016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88013976"/>
        <c:crosses val="autoZero"/>
        <c:auto val="1"/>
        <c:lblAlgn val="ctr"/>
        <c:lblOffset val="100"/>
        <c:tickLblSkip val="1"/>
        <c:tickMarkSkip val="1"/>
        <c:noMultiLvlLbl val="0"/>
      </c:catAx>
      <c:valAx>
        <c:axId val="588013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88016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786</c:v>
                </c:pt>
                <c:pt idx="1">
                  <c:v>783</c:v>
                </c:pt>
                <c:pt idx="2">
                  <c:v>778</c:v>
                </c:pt>
              </c:numCache>
            </c:numRef>
          </c:val>
          <c:extLst xmlns:c16r2="http://schemas.microsoft.com/office/drawing/2015/06/chart">
            <c:ext xmlns:c16="http://schemas.microsoft.com/office/drawing/2014/chart" uri="{C3380CC4-5D6E-409C-BE32-E72D297353CC}">
              <c16:uniqueId val="{00000000-5025-4D1F-A606-D190EEEF302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1738</c:v>
                </c:pt>
                <c:pt idx="1">
                  <c:v>1593</c:v>
                </c:pt>
                <c:pt idx="2">
                  <c:v>1567</c:v>
                </c:pt>
              </c:numCache>
            </c:numRef>
          </c:val>
          <c:extLst xmlns:c16r2="http://schemas.microsoft.com/office/drawing/2015/06/chart">
            <c:ext xmlns:c16="http://schemas.microsoft.com/office/drawing/2014/chart" uri="{C3380CC4-5D6E-409C-BE32-E72D297353CC}">
              <c16:uniqueId val="{00000001-5025-4D1F-A606-D190EEEF302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2143</c:v>
                </c:pt>
                <c:pt idx="1">
                  <c:v>2529</c:v>
                </c:pt>
                <c:pt idx="2">
                  <c:v>3194</c:v>
                </c:pt>
              </c:numCache>
            </c:numRef>
          </c:val>
          <c:extLst xmlns:c16r2="http://schemas.microsoft.com/office/drawing/2015/06/chart">
            <c:ext xmlns:c16="http://schemas.microsoft.com/office/drawing/2014/chart" uri="{C3380CC4-5D6E-409C-BE32-E72D297353CC}">
              <c16:uniqueId val="{00000002-5025-4D1F-A606-D190EEEF3024}"/>
            </c:ext>
          </c:extLst>
        </c:ser>
        <c:dLbls>
          <c:showLegendKey val="0"/>
          <c:showVal val="0"/>
          <c:showCatName val="0"/>
          <c:showSerName val="0"/>
          <c:showPercent val="0"/>
          <c:showBubbleSize val="0"/>
        </c:dLbls>
        <c:gapWidth val="120"/>
        <c:overlap val="100"/>
        <c:axId val="588017112"/>
        <c:axId val="588019464"/>
      </c:barChart>
      <c:catAx>
        <c:axId val="588017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88019464"/>
        <c:crosses val="autoZero"/>
        <c:auto val="1"/>
        <c:lblAlgn val="ctr"/>
        <c:lblOffset val="100"/>
        <c:tickLblSkip val="1"/>
        <c:tickMarkSkip val="1"/>
        <c:noMultiLvlLbl val="0"/>
      </c:catAx>
      <c:valAx>
        <c:axId val="5880194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88017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2,890
2,886
31.98
4,828,191
4,587,082
231,785
1,560,784
3,010,518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高齢化率の上昇に加え、村内に中心となる産業がないこと等により、財政基盤が弱く類似団体平均を下回っている。徴収専門員の配置による徴収率向上対策を中心とした歳入確保に努める。職員数は事務の効率化を進めたことにより条例定数よりも少ない。住民サービスの維持・向上を図りながら、今後も更なる事務効率の向上に努め、財政の健全化を目指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119138</xdr:rowOff>
    </xdr:from>
    <xdr:to>
      <xdr:col>23</xdr:col>
      <xdr:colOff>133350</xdr:colOff>
      <xdr:row>44</xdr:row>
      <xdr:rowOff>130628</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114800" y="766293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119138</xdr:rowOff>
    </xdr:from>
    <xdr:to>
      <xdr:col>19</xdr:col>
      <xdr:colOff>133350</xdr:colOff>
      <xdr:row>44</xdr:row>
      <xdr:rowOff>119138</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a:off x="3225800" y="7662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107648</xdr:rowOff>
    </xdr:from>
    <xdr:to>
      <xdr:col>15</xdr:col>
      <xdr:colOff>82550</xdr:colOff>
      <xdr:row>44</xdr:row>
      <xdr:rowOff>119138</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a:off x="2336800" y="76514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107648</xdr:rowOff>
    </xdr:from>
    <xdr:to>
      <xdr:col>11</xdr:col>
      <xdr:colOff>31750</xdr:colOff>
      <xdr:row>44</xdr:row>
      <xdr:rowOff>107648</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a:off x="1447800" y="7651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79828</xdr:rowOff>
    </xdr:from>
    <xdr:to>
      <xdr:col>23</xdr:col>
      <xdr:colOff>184150</xdr:colOff>
      <xdr:row>45</xdr:row>
      <xdr:rowOff>9978</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76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164693</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753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68338</xdr:rowOff>
    </xdr:from>
    <xdr:to>
      <xdr:col>19</xdr:col>
      <xdr:colOff>184150</xdr:colOff>
      <xdr:row>44</xdr:row>
      <xdr:rowOff>169938</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154715</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7698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68338</xdr:rowOff>
    </xdr:from>
    <xdr:to>
      <xdr:col>15</xdr:col>
      <xdr:colOff>133350</xdr:colOff>
      <xdr:row>44</xdr:row>
      <xdr:rowOff>169938</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154715</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769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56848</xdr:rowOff>
    </xdr:from>
    <xdr:to>
      <xdr:col>11</xdr:col>
      <xdr:colOff>82550</xdr:colOff>
      <xdr:row>44</xdr:row>
      <xdr:rowOff>158448</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143225</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56848</xdr:rowOff>
    </xdr:from>
    <xdr:to>
      <xdr:col>7</xdr:col>
      <xdr:colOff>31750</xdr:colOff>
      <xdr:row>44</xdr:row>
      <xdr:rowOff>158448</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143225</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地方債の繰上償還による公債費の抑制を図っている。今後も、公債の削減及び事務事業の優先度を点検し、経常経費の抑制に努める。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xmlns=""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xmlns=""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xmlns=""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128651</xdr:rowOff>
    </xdr:from>
    <xdr:to>
      <xdr:col>23</xdr:col>
      <xdr:colOff>133350</xdr:colOff>
      <xdr:row>65</xdr:row>
      <xdr:rowOff>41656</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114800" y="11101451"/>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32" name="財政構造の弾力性平均値テキスト">
          <a:extLst>
            <a:ext uri="{FF2B5EF4-FFF2-40B4-BE49-F238E27FC236}">
              <a16:creationId xmlns:a16="http://schemas.microsoft.com/office/drawing/2014/main" xmlns="" id="{00000000-0008-0000-0300-000084000000}"/>
            </a:ext>
          </a:extLst>
        </xdr:cNvPr>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xmlns=""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10414</xdr:rowOff>
    </xdr:from>
    <xdr:to>
      <xdr:col>19</xdr:col>
      <xdr:colOff>133350</xdr:colOff>
      <xdr:row>64</xdr:row>
      <xdr:rowOff>128651</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3225800" y="10983214"/>
          <a:ext cx="889000" cy="118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169054</xdr:rowOff>
    </xdr:from>
    <xdr:ext cx="7366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3733800" y="11141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10414</xdr:rowOff>
    </xdr:from>
    <xdr:to>
      <xdr:col>15</xdr:col>
      <xdr:colOff>82550</xdr:colOff>
      <xdr:row>64</xdr:row>
      <xdr:rowOff>126238</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flipV="1">
          <a:off x="2336800" y="1098321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91838</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2844800" y="1106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126238</xdr:rowOff>
    </xdr:from>
    <xdr:to>
      <xdr:col>11</xdr:col>
      <xdr:colOff>31750</xdr:colOff>
      <xdr:row>65</xdr:row>
      <xdr:rowOff>46482</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flipV="1">
          <a:off x="1447800" y="1109903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138176</xdr:rowOff>
    </xdr:from>
    <xdr:to>
      <xdr:col>11</xdr:col>
      <xdr:colOff>82550</xdr:colOff>
      <xdr:row>65</xdr:row>
      <xdr:rowOff>68326</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2286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53103</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955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91711</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066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162306</xdr:rowOff>
    </xdr:from>
    <xdr:to>
      <xdr:col>23</xdr:col>
      <xdr:colOff>184150</xdr:colOff>
      <xdr:row>65</xdr:row>
      <xdr:rowOff>92456</xdr:rowOff>
    </xdr:to>
    <xdr:sp macro="" textlink="">
      <xdr:nvSpPr>
        <xdr:cNvPr id="150" name="楕円 149">
          <a:extLst>
            <a:ext uri="{FF2B5EF4-FFF2-40B4-BE49-F238E27FC236}">
              <a16:creationId xmlns:a16="http://schemas.microsoft.com/office/drawing/2014/main" xmlns="" id="{00000000-0008-0000-0300-000096000000}"/>
            </a:ext>
          </a:extLst>
        </xdr:cNvPr>
        <xdr:cNvSpPr/>
      </xdr:nvSpPr>
      <xdr:spPr>
        <a:xfrm>
          <a:off x="4902200" y="111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134383</xdr:rowOff>
    </xdr:from>
    <xdr:ext cx="762000" cy="259045"/>
    <xdr:sp macro="" textlink="">
      <xdr:nvSpPr>
        <xdr:cNvPr id="151" name="財政構造の弾力性該当値テキスト">
          <a:extLst>
            <a:ext uri="{FF2B5EF4-FFF2-40B4-BE49-F238E27FC236}">
              <a16:creationId xmlns:a16="http://schemas.microsoft.com/office/drawing/2014/main" xmlns="" id="{00000000-0008-0000-0300-000097000000}"/>
            </a:ext>
          </a:extLst>
        </xdr:cNvPr>
        <xdr:cNvSpPr txBox="1"/>
      </xdr:nvSpPr>
      <xdr:spPr>
        <a:xfrm>
          <a:off x="5041900" y="1110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77851</xdr:rowOff>
    </xdr:from>
    <xdr:to>
      <xdr:col>19</xdr:col>
      <xdr:colOff>184150</xdr:colOff>
      <xdr:row>65</xdr:row>
      <xdr:rowOff>8001</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064000" y="1105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18178</xdr:rowOff>
    </xdr:from>
    <xdr:ext cx="7366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3733800" y="10819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131064</xdr:rowOff>
    </xdr:from>
    <xdr:to>
      <xdr:col>15</xdr:col>
      <xdr:colOff>133350</xdr:colOff>
      <xdr:row>64</xdr:row>
      <xdr:rowOff>61214</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3175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71391</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2844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75438</xdr:rowOff>
    </xdr:from>
    <xdr:to>
      <xdr:col>11</xdr:col>
      <xdr:colOff>82550</xdr:colOff>
      <xdr:row>65</xdr:row>
      <xdr:rowOff>5588</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2286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15765</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955800" y="1081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1397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107459</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066800" y="1090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[519,837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低くなっているのは、主に人件費を要因としており、ごみ処理業務や消防業務を一部事務組合で行っていること、公立保育所・病院がないことが挙げられる。一部事務組合への人件費・物件費相当分負担金を合計した場合、人口１人当たりの金額は増加することとなるため、今後はこれらも含めた経費について抑制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令和４年度からの増加要因としては、ふるさと納税寄附金の増加に伴う物件費の増加が主なものである。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xmlns=""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xmlns=""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xmlns=""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88409</xdr:rowOff>
    </xdr:from>
    <xdr:to>
      <xdr:col>23</xdr:col>
      <xdr:colOff>133350</xdr:colOff>
      <xdr:row>81</xdr:row>
      <xdr:rowOff>122278</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114800" y="13975859"/>
          <a:ext cx="838200" cy="3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107055</xdr:rowOff>
    </xdr:from>
    <xdr:ext cx="762000" cy="259045"/>
    <xdr:sp macro="" textlink="">
      <xdr:nvSpPr>
        <xdr:cNvPr id="194" name="人件費・物件費等の状況平均値テキスト">
          <a:extLst>
            <a:ext uri="{FF2B5EF4-FFF2-40B4-BE49-F238E27FC236}">
              <a16:creationId xmlns:a16="http://schemas.microsoft.com/office/drawing/2014/main" xmlns="" id="{00000000-0008-0000-0300-0000C2000000}"/>
            </a:ext>
          </a:extLst>
        </xdr:cNvPr>
        <xdr:cNvSpPr txBox="1"/>
      </xdr:nvSpPr>
      <xdr:spPr>
        <a:xfrm>
          <a:off x="5041900" y="1399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37300</xdr:rowOff>
    </xdr:from>
    <xdr:to>
      <xdr:col>19</xdr:col>
      <xdr:colOff>133350</xdr:colOff>
      <xdr:row>81</xdr:row>
      <xdr:rowOff>88409</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3225800" y="13924750"/>
          <a:ext cx="889000" cy="5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xmlns=""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545</xdr:rowOff>
    </xdr:from>
    <xdr:ext cx="736600" cy="259045"/>
    <xdr:sp macro="" textlink="">
      <xdr:nvSpPr>
        <xdr:cNvPr id="198" name="テキスト ボックス 197">
          <a:extLst>
            <a:ext uri="{FF2B5EF4-FFF2-40B4-BE49-F238E27FC236}">
              <a16:creationId xmlns:a16="http://schemas.microsoft.com/office/drawing/2014/main" xmlns="" id="{00000000-0008-0000-0300-0000C6000000}"/>
            </a:ext>
          </a:extLst>
        </xdr:cNvPr>
        <xdr:cNvSpPr txBox="1"/>
      </xdr:nvSpPr>
      <xdr:spPr>
        <a:xfrm>
          <a:off x="3733800" y="14059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37300</xdr:rowOff>
    </xdr:from>
    <xdr:to>
      <xdr:col>15</xdr:col>
      <xdr:colOff>82550</xdr:colOff>
      <xdr:row>81</xdr:row>
      <xdr:rowOff>39297</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flipV="1">
          <a:off x="2336800" y="13924750"/>
          <a:ext cx="889000" cy="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152001</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2844800" y="1403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20044</xdr:rowOff>
    </xdr:from>
    <xdr:to>
      <xdr:col>11</xdr:col>
      <xdr:colOff>31750</xdr:colOff>
      <xdr:row>81</xdr:row>
      <xdr:rowOff>39297</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a:off x="1447800" y="13907494"/>
          <a:ext cx="889000" cy="1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69692</xdr:rowOff>
    </xdr:from>
    <xdr:to>
      <xdr:col>11</xdr:col>
      <xdr:colOff>82550</xdr:colOff>
      <xdr:row>81</xdr:row>
      <xdr:rowOff>171292</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2286000" y="139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156069</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955800" y="1404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63474</xdr:rowOff>
    </xdr:from>
    <xdr:to>
      <xdr:col>7</xdr:col>
      <xdr:colOff>31750</xdr:colOff>
      <xdr:row>81</xdr:row>
      <xdr:rowOff>165074</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1397000" y="1395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149851</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1066800" y="1403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71478</xdr:rowOff>
    </xdr:from>
    <xdr:to>
      <xdr:col>23</xdr:col>
      <xdr:colOff>184150</xdr:colOff>
      <xdr:row>82</xdr:row>
      <xdr:rowOff>1628</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902200" y="139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164205</xdr:rowOff>
    </xdr:from>
    <xdr:ext cx="762000" cy="259045"/>
    <xdr:sp macro="" textlink="">
      <xdr:nvSpPr>
        <xdr:cNvPr id="213" name="人件費・物件費等の状況該当値テキスト">
          <a:extLst>
            <a:ext uri="{FF2B5EF4-FFF2-40B4-BE49-F238E27FC236}">
              <a16:creationId xmlns:a16="http://schemas.microsoft.com/office/drawing/2014/main" xmlns="" id="{00000000-0008-0000-0300-0000D5000000}"/>
            </a:ext>
          </a:extLst>
        </xdr:cNvPr>
        <xdr:cNvSpPr txBox="1"/>
      </xdr:nvSpPr>
      <xdr:spPr>
        <a:xfrm>
          <a:off x="5041900" y="1388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37609</xdr:rowOff>
    </xdr:from>
    <xdr:to>
      <xdr:col>19</xdr:col>
      <xdr:colOff>184150</xdr:colOff>
      <xdr:row>81</xdr:row>
      <xdr:rowOff>139209</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4064000" y="1392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149386</xdr:rowOff>
    </xdr:from>
    <xdr:ext cx="7366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3733800" y="13693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157950</xdr:rowOff>
    </xdr:from>
    <xdr:to>
      <xdr:col>15</xdr:col>
      <xdr:colOff>133350</xdr:colOff>
      <xdr:row>81</xdr:row>
      <xdr:rowOff>88100</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3175000" y="1387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98277</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2844800" y="1364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159947</xdr:rowOff>
    </xdr:from>
    <xdr:to>
      <xdr:col>11</xdr:col>
      <xdr:colOff>82550</xdr:colOff>
      <xdr:row>81</xdr:row>
      <xdr:rowOff>90097</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2286000" y="1387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100274</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955800" y="1364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140694</xdr:rowOff>
    </xdr:from>
    <xdr:to>
      <xdr:col>7</xdr:col>
      <xdr:colOff>31750</xdr:colOff>
      <xdr:row>81</xdr:row>
      <xdr:rowOff>70844</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1397000" y="1385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81021</xdr:rowOff>
    </xdr:from>
    <xdr:ext cx="7620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066800" y="13625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団塊世代職員の退職に伴い職員平均年齢が低下したため、指数算定方式上高止まりしている状況にある。今年度も類似団体平均を上回る指数となっているため、定員管理と併せて適正数値の維持に努め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xmlns=""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xmlns=""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xmlns=""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161798</xdr:rowOff>
    </xdr:from>
    <xdr:to>
      <xdr:col>81</xdr:col>
      <xdr:colOff>44450</xdr:colOff>
      <xdr:row>88</xdr:row>
      <xdr:rowOff>62737</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a:off x="16179800" y="15077948"/>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84090</xdr:rowOff>
    </xdr:from>
    <xdr:ext cx="762000" cy="259045"/>
    <xdr:sp macro="" textlink="">
      <xdr:nvSpPr>
        <xdr:cNvPr id="254" name="給与水準   （国との比較）平均値テキスト">
          <a:extLst>
            <a:ext uri="{FF2B5EF4-FFF2-40B4-BE49-F238E27FC236}">
              <a16:creationId xmlns:a16="http://schemas.microsoft.com/office/drawing/2014/main" xmlns="" id="{00000000-0008-0000-0300-0000FE000000}"/>
            </a:ext>
          </a:extLst>
        </xdr:cNvPr>
        <xdr:cNvSpPr txBox="1"/>
      </xdr:nvSpPr>
      <xdr:spPr>
        <a:xfrm>
          <a:off x="17106900" y="1482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xmlns=""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161798</xdr:rowOff>
    </xdr:from>
    <xdr:to>
      <xdr:col>77</xdr:col>
      <xdr:colOff>44450</xdr:colOff>
      <xdr:row>88</xdr:row>
      <xdr:rowOff>4826</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flipV="1">
          <a:off x="15290800" y="1507794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xmlns=""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36847</xdr:rowOff>
    </xdr:from>
    <xdr:ext cx="736600" cy="259045"/>
    <xdr:sp macro="" textlink="">
      <xdr:nvSpPr>
        <xdr:cNvPr id="258" name="テキスト ボックス 257">
          <a:extLst>
            <a:ext uri="{FF2B5EF4-FFF2-40B4-BE49-F238E27FC236}">
              <a16:creationId xmlns:a16="http://schemas.microsoft.com/office/drawing/2014/main" xmlns="" id="{00000000-0008-0000-0300-000002010000}"/>
            </a:ext>
          </a:extLst>
        </xdr:cNvPr>
        <xdr:cNvSpPr txBox="1"/>
      </xdr:nvSpPr>
      <xdr:spPr>
        <a:xfrm>
          <a:off x="15798800" y="1478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4826</xdr:rowOff>
    </xdr:from>
    <xdr:to>
      <xdr:col>72</xdr:col>
      <xdr:colOff>203200</xdr:colOff>
      <xdr:row>88</xdr:row>
      <xdr:rowOff>57913</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flipV="1">
          <a:off x="14401800" y="15092426"/>
          <a:ext cx="889000" cy="5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xmlns=""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41673</xdr:rowOff>
    </xdr:from>
    <xdr:ext cx="762000" cy="259045"/>
    <xdr:sp macro="" textlink="">
      <xdr:nvSpPr>
        <xdr:cNvPr id="261" name="テキスト ボックス 260">
          <a:extLst>
            <a:ext uri="{FF2B5EF4-FFF2-40B4-BE49-F238E27FC236}">
              <a16:creationId xmlns:a16="http://schemas.microsoft.com/office/drawing/2014/main" xmlns="" id="{00000000-0008-0000-0300-000005010000}"/>
            </a:ext>
          </a:extLst>
        </xdr:cNvPr>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57913</xdr:rowOff>
    </xdr:from>
    <xdr:to>
      <xdr:col>68</xdr:col>
      <xdr:colOff>152400</xdr:colOff>
      <xdr:row>88</xdr:row>
      <xdr:rowOff>77215</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flipV="1">
          <a:off x="13512800" y="15145513"/>
          <a:ext cx="889000" cy="1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57913</xdr:rowOff>
    </xdr:from>
    <xdr:to>
      <xdr:col>68</xdr:col>
      <xdr:colOff>203200</xdr:colOff>
      <xdr:row>87</xdr:row>
      <xdr:rowOff>159513</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4351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169690</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4020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57913</xdr:rowOff>
    </xdr:from>
    <xdr:to>
      <xdr:col>64</xdr:col>
      <xdr:colOff>152400</xdr:colOff>
      <xdr:row>87</xdr:row>
      <xdr:rowOff>159513</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3462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169690</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3131800" y="1474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11937</xdr:rowOff>
    </xdr:from>
    <xdr:to>
      <xdr:col>81</xdr:col>
      <xdr:colOff>95250</xdr:colOff>
      <xdr:row>88</xdr:row>
      <xdr:rowOff>113537</xdr:rowOff>
    </xdr:to>
    <xdr:sp macro="" textlink="">
      <xdr:nvSpPr>
        <xdr:cNvPr id="272" name="楕円 271">
          <a:extLst>
            <a:ext uri="{FF2B5EF4-FFF2-40B4-BE49-F238E27FC236}">
              <a16:creationId xmlns:a16="http://schemas.microsoft.com/office/drawing/2014/main" xmlns="" id="{00000000-0008-0000-0300-000010010000}"/>
            </a:ext>
          </a:extLst>
        </xdr:cNvPr>
        <xdr:cNvSpPr/>
      </xdr:nvSpPr>
      <xdr:spPr>
        <a:xfrm>
          <a:off x="16967200" y="1509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155464</xdr:rowOff>
    </xdr:from>
    <xdr:ext cx="762000" cy="259045"/>
    <xdr:sp macro="" textlink="">
      <xdr:nvSpPr>
        <xdr:cNvPr id="273" name="給与水準   （国との比較）該当値テキスト">
          <a:extLst>
            <a:ext uri="{FF2B5EF4-FFF2-40B4-BE49-F238E27FC236}">
              <a16:creationId xmlns:a16="http://schemas.microsoft.com/office/drawing/2014/main" xmlns="" id="{00000000-0008-0000-0300-000011010000}"/>
            </a:ext>
          </a:extLst>
        </xdr:cNvPr>
        <xdr:cNvSpPr txBox="1"/>
      </xdr:nvSpPr>
      <xdr:spPr>
        <a:xfrm>
          <a:off x="17106900" y="15071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110998</xdr:rowOff>
    </xdr:from>
    <xdr:to>
      <xdr:col>77</xdr:col>
      <xdr:colOff>95250</xdr:colOff>
      <xdr:row>88</xdr:row>
      <xdr:rowOff>41148</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6129000" y="150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25925</xdr:rowOff>
    </xdr:from>
    <xdr:ext cx="7366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798800" y="15113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125476</xdr:rowOff>
    </xdr:from>
    <xdr:to>
      <xdr:col>73</xdr:col>
      <xdr:colOff>44450</xdr:colOff>
      <xdr:row>88</xdr:row>
      <xdr:rowOff>55626</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5240000" y="1504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40403</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909800" y="1512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7113</xdr:rowOff>
    </xdr:from>
    <xdr:to>
      <xdr:col>68</xdr:col>
      <xdr:colOff>203200</xdr:colOff>
      <xdr:row>88</xdr:row>
      <xdr:rowOff>108713</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4351000" y="1509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93490</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020800" y="1518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26415</xdr:rowOff>
    </xdr:from>
    <xdr:to>
      <xdr:col>64</xdr:col>
      <xdr:colOff>152400</xdr:colOff>
      <xdr:row>88</xdr:row>
      <xdr:rowOff>128015</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3462000" y="1511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112792</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3131800" y="1520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xmlns=""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xmlns=""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過去からの新規採用抑制策により類似団体を下回っている。住民サービスの質を低下させることのないよう、適正な定員管理に努める。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xmlns=""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xmlns=""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xmlns=""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xmlns=""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8521</xdr:rowOff>
    </xdr:from>
    <xdr:to>
      <xdr:col>81</xdr:col>
      <xdr:colOff>44450</xdr:colOff>
      <xdr:row>59</xdr:row>
      <xdr:rowOff>12198</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flipV="1">
          <a:off x="16179800" y="10124071"/>
          <a:ext cx="838200" cy="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43898</xdr:rowOff>
    </xdr:from>
    <xdr:ext cx="762000" cy="259045"/>
    <xdr:sp macro="" textlink="">
      <xdr:nvSpPr>
        <xdr:cNvPr id="318" name="定員管理の状況平均値テキスト">
          <a:extLst>
            <a:ext uri="{FF2B5EF4-FFF2-40B4-BE49-F238E27FC236}">
              <a16:creationId xmlns:a16="http://schemas.microsoft.com/office/drawing/2014/main" xmlns="" id="{00000000-0008-0000-0300-00003E010000}"/>
            </a:ext>
          </a:extLst>
        </xdr:cNvPr>
        <xdr:cNvSpPr txBox="1"/>
      </xdr:nvSpPr>
      <xdr:spPr>
        <a:xfrm>
          <a:off x="17106900" y="1015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xmlns=""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5878</xdr:rowOff>
    </xdr:from>
    <xdr:to>
      <xdr:col>77</xdr:col>
      <xdr:colOff>44450</xdr:colOff>
      <xdr:row>59</xdr:row>
      <xdr:rowOff>12198</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5290800" y="10121428"/>
          <a:ext cx="889000" cy="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xmlns=""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141308</xdr:rowOff>
    </xdr:from>
    <xdr:ext cx="736600" cy="259045"/>
    <xdr:sp macro="" textlink="">
      <xdr:nvSpPr>
        <xdr:cNvPr id="322" name="テキスト ボックス 321">
          <a:extLst>
            <a:ext uri="{FF2B5EF4-FFF2-40B4-BE49-F238E27FC236}">
              <a16:creationId xmlns:a16="http://schemas.microsoft.com/office/drawing/2014/main" xmlns="" id="{00000000-0008-0000-0300-000042010000}"/>
            </a:ext>
          </a:extLst>
        </xdr:cNvPr>
        <xdr:cNvSpPr txBox="1"/>
      </xdr:nvSpPr>
      <xdr:spPr>
        <a:xfrm>
          <a:off x="15798800" y="1025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937</xdr:rowOff>
    </xdr:from>
    <xdr:to>
      <xdr:col>72</xdr:col>
      <xdr:colOff>203200</xdr:colOff>
      <xdr:row>59</xdr:row>
      <xdr:rowOff>5878</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4401800" y="10116487"/>
          <a:ext cx="889000" cy="4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129817</xdr:rowOff>
    </xdr:from>
    <xdr:ext cx="7620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4909800" y="1024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168711</xdr:rowOff>
    </xdr:from>
    <xdr:to>
      <xdr:col>68</xdr:col>
      <xdr:colOff>152400</xdr:colOff>
      <xdr:row>59</xdr:row>
      <xdr:rowOff>937</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a:off x="13512800" y="10112811"/>
          <a:ext cx="8890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49071</xdr:rowOff>
    </xdr:from>
    <xdr:to>
      <xdr:col>68</xdr:col>
      <xdr:colOff>203200</xdr:colOff>
      <xdr:row>59</xdr:row>
      <xdr:rowOff>150671</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4351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135448</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4020800" y="1025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59412</xdr:rowOff>
    </xdr:from>
    <xdr:to>
      <xdr:col>64</xdr:col>
      <xdr:colOff>152400</xdr:colOff>
      <xdr:row>59</xdr:row>
      <xdr:rowOff>161012</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3462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145789</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3131800" y="1026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129171</xdr:rowOff>
    </xdr:from>
    <xdr:to>
      <xdr:col>81</xdr:col>
      <xdr:colOff>95250</xdr:colOff>
      <xdr:row>59</xdr:row>
      <xdr:rowOff>59321</xdr:rowOff>
    </xdr:to>
    <xdr:sp macro="" textlink="">
      <xdr:nvSpPr>
        <xdr:cNvPr id="336" name="楕円 335">
          <a:extLst>
            <a:ext uri="{FF2B5EF4-FFF2-40B4-BE49-F238E27FC236}">
              <a16:creationId xmlns:a16="http://schemas.microsoft.com/office/drawing/2014/main" xmlns="" id="{00000000-0008-0000-0300-000050010000}"/>
            </a:ext>
          </a:extLst>
        </xdr:cNvPr>
        <xdr:cNvSpPr/>
      </xdr:nvSpPr>
      <xdr:spPr>
        <a:xfrm>
          <a:off x="16967200" y="1007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50448</xdr:rowOff>
    </xdr:from>
    <xdr:ext cx="762000" cy="259045"/>
    <xdr:sp macro="" textlink="">
      <xdr:nvSpPr>
        <xdr:cNvPr id="337" name="定員管理の状況該当値テキスト">
          <a:extLst>
            <a:ext uri="{FF2B5EF4-FFF2-40B4-BE49-F238E27FC236}">
              <a16:creationId xmlns:a16="http://schemas.microsoft.com/office/drawing/2014/main" xmlns="" id="{00000000-0008-0000-0300-000051010000}"/>
            </a:ext>
          </a:extLst>
        </xdr:cNvPr>
        <xdr:cNvSpPr txBox="1"/>
      </xdr:nvSpPr>
      <xdr:spPr>
        <a:xfrm>
          <a:off x="17106900" y="999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132848</xdr:rowOff>
    </xdr:from>
    <xdr:to>
      <xdr:col>77</xdr:col>
      <xdr:colOff>95250</xdr:colOff>
      <xdr:row>59</xdr:row>
      <xdr:rowOff>62998</xdr:rowOff>
    </xdr:to>
    <xdr:sp macro="" textlink="">
      <xdr:nvSpPr>
        <xdr:cNvPr id="338" name="楕円 337">
          <a:extLst>
            <a:ext uri="{FF2B5EF4-FFF2-40B4-BE49-F238E27FC236}">
              <a16:creationId xmlns:a16="http://schemas.microsoft.com/office/drawing/2014/main" xmlns="" id="{00000000-0008-0000-0300-000052010000}"/>
            </a:ext>
          </a:extLst>
        </xdr:cNvPr>
        <xdr:cNvSpPr/>
      </xdr:nvSpPr>
      <xdr:spPr>
        <a:xfrm>
          <a:off x="16129000" y="1007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73175</xdr:rowOff>
    </xdr:from>
    <xdr:ext cx="7366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5798800" y="9845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126528</xdr:rowOff>
    </xdr:from>
    <xdr:to>
      <xdr:col>73</xdr:col>
      <xdr:colOff>44450</xdr:colOff>
      <xdr:row>59</xdr:row>
      <xdr:rowOff>56678</xdr:rowOff>
    </xdr:to>
    <xdr:sp macro="" textlink="">
      <xdr:nvSpPr>
        <xdr:cNvPr id="340" name="楕円 339">
          <a:extLst>
            <a:ext uri="{FF2B5EF4-FFF2-40B4-BE49-F238E27FC236}">
              <a16:creationId xmlns:a16="http://schemas.microsoft.com/office/drawing/2014/main" xmlns="" id="{00000000-0008-0000-0300-000054010000}"/>
            </a:ext>
          </a:extLst>
        </xdr:cNvPr>
        <xdr:cNvSpPr/>
      </xdr:nvSpPr>
      <xdr:spPr>
        <a:xfrm>
          <a:off x="15240000" y="1007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66855</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4909800" y="983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121587</xdr:rowOff>
    </xdr:from>
    <xdr:to>
      <xdr:col>68</xdr:col>
      <xdr:colOff>203200</xdr:colOff>
      <xdr:row>59</xdr:row>
      <xdr:rowOff>51737</xdr:rowOff>
    </xdr:to>
    <xdr:sp macro="" textlink="">
      <xdr:nvSpPr>
        <xdr:cNvPr id="342" name="楕円 341">
          <a:extLst>
            <a:ext uri="{FF2B5EF4-FFF2-40B4-BE49-F238E27FC236}">
              <a16:creationId xmlns:a16="http://schemas.microsoft.com/office/drawing/2014/main" xmlns="" id="{00000000-0008-0000-0300-000056010000}"/>
            </a:ext>
          </a:extLst>
        </xdr:cNvPr>
        <xdr:cNvSpPr/>
      </xdr:nvSpPr>
      <xdr:spPr>
        <a:xfrm>
          <a:off x="14351000" y="1006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61914</xdr:rowOff>
    </xdr:from>
    <xdr:ext cx="7620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4020800" y="9834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117911</xdr:rowOff>
    </xdr:from>
    <xdr:to>
      <xdr:col>64</xdr:col>
      <xdr:colOff>152400</xdr:colOff>
      <xdr:row>59</xdr:row>
      <xdr:rowOff>48061</xdr:rowOff>
    </xdr:to>
    <xdr:sp macro="" textlink="">
      <xdr:nvSpPr>
        <xdr:cNvPr id="344" name="楕円 343">
          <a:extLst>
            <a:ext uri="{FF2B5EF4-FFF2-40B4-BE49-F238E27FC236}">
              <a16:creationId xmlns:a16="http://schemas.microsoft.com/office/drawing/2014/main" xmlns="" id="{00000000-0008-0000-0300-000058010000}"/>
            </a:ext>
          </a:extLst>
        </xdr:cNvPr>
        <xdr:cNvSpPr/>
      </xdr:nvSpPr>
      <xdr:spPr>
        <a:xfrm>
          <a:off x="13462000" y="1006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58238</xdr:rowOff>
    </xdr:from>
    <xdr:ext cx="7620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3131800" y="983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xmlns=""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xmlns=""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過去からの起債抑制策並びに計画的な繰上償還の実施により、類似団体平均を下回っている。今後も緊急性・住民ニーズを的確に把握した事業の選択により、引き続き水準を抑える。</a:t>
          </a: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xmlns=""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xmlns=""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xmlns=""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xmlns=""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xmlns=""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134620</xdr:rowOff>
    </xdr:from>
    <xdr:to>
      <xdr:col>81</xdr:col>
      <xdr:colOff>44450</xdr:colOff>
      <xdr:row>37</xdr:row>
      <xdr:rowOff>166794</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179800" y="6478270"/>
          <a:ext cx="8382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61823</xdr:rowOff>
    </xdr:from>
    <xdr:ext cx="762000" cy="259045"/>
    <xdr:sp macro="" textlink="">
      <xdr:nvSpPr>
        <xdr:cNvPr id="379" name="公債費負担の状況平均値テキスト">
          <a:extLst>
            <a:ext uri="{FF2B5EF4-FFF2-40B4-BE49-F238E27FC236}">
              <a16:creationId xmlns:a16="http://schemas.microsoft.com/office/drawing/2014/main" xmlns="" id="{00000000-0008-0000-0300-00007B010000}"/>
            </a:ext>
          </a:extLst>
        </xdr:cNvPr>
        <xdr:cNvSpPr txBox="1"/>
      </xdr:nvSpPr>
      <xdr:spPr>
        <a:xfrm>
          <a:off x="17106900" y="709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xmlns=""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38100</xdr:rowOff>
    </xdr:from>
    <xdr:to>
      <xdr:col>77</xdr:col>
      <xdr:colOff>44450</xdr:colOff>
      <xdr:row>37</xdr:row>
      <xdr:rowOff>134620</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5290800" y="638175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xmlns=""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3" name="テキスト ボックス 382">
          <a:extLst>
            <a:ext uri="{FF2B5EF4-FFF2-40B4-BE49-F238E27FC236}">
              <a16:creationId xmlns:a16="http://schemas.microsoft.com/office/drawing/2014/main" xmlns="" id="{00000000-0008-0000-0300-00007F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72813</xdr:rowOff>
    </xdr:from>
    <xdr:to>
      <xdr:col>72</xdr:col>
      <xdr:colOff>203200</xdr:colOff>
      <xdr:row>37</xdr:row>
      <xdr:rowOff>38100</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4401800" y="624501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35</xdr:row>
      <xdr:rowOff>163830</xdr:rowOff>
    </xdr:from>
    <xdr:to>
      <xdr:col>68</xdr:col>
      <xdr:colOff>152400</xdr:colOff>
      <xdr:row>36</xdr:row>
      <xdr:rowOff>72813</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a:off x="13512800" y="616458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0" name="フローチャート: 判断 389">
          <a:extLst>
            <a:ext uri="{FF2B5EF4-FFF2-40B4-BE49-F238E27FC236}">
              <a16:creationId xmlns:a16="http://schemas.microsoft.com/office/drawing/2014/main" xmlns="" id="{00000000-0008-0000-0300-000086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115993</xdr:rowOff>
    </xdr:from>
    <xdr:to>
      <xdr:col>81</xdr:col>
      <xdr:colOff>95250</xdr:colOff>
      <xdr:row>38</xdr:row>
      <xdr:rowOff>46143</xdr:rowOff>
    </xdr:to>
    <xdr:sp macro="" textlink="">
      <xdr:nvSpPr>
        <xdr:cNvPr id="397" name="楕円 396">
          <a:extLst>
            <a:ext uri="{FF2B5EF4-FFF2-40B4-BE49-F238E27FC236}">
              <a16:creationId xmlns:a16="http://schemas.microsoft.com/office/drawing/2014/main" xmlns="" id="{00000000-0008-0000-0300-00008D010000}"/>
            </a:ext>
          </a:extLst>
        </xdr:cNvPr>
        <xdr:cNvSpPr/>
      </xdr:nvSpPr>
      <xdr:spPr>
        <a:xfrm>
          <a:off x="16967200" y="645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132520</xdr:rowOff>
    </xdr:from>
    <xdr:ext cx="762000" cy="259045"/>
    <xdr:sp macro="" textlink="">
      <xdr:nvSpPr>
        <xdr:cNvPr id="398" name="公債費負担の状況該当値テキスト">
          <a:extLst>
            <a:ext uri="{FF2B5EF4-FFF2-40B4-BE49-F238E27FC236}">
              <a16:creationId xmlns:a16="http://schemas.microsoft.com/office/drawing/2014/main" xmlns="" id="{00000000-0008-0000-0300-00008E010000}"/>
            </a:ext>
          </a:extLst>
        </xdr:cNvPr>
        <xdr:cNvSpPr txBox="1"/>
      </xdr:nvSpPr>
      <xdr:spPr>
        <a:xfrm>
          <a:off x="17106900" y="630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83820</xdr:rowOff>
    </xdr:from>
    <xdr:to>
      <xdr:col>77</xdr:col>
      <xdr:colOff>95250</xdr:colOff>
      <xdr:row>38</xdr:row>
      <xdr:rowOff>13970</xdr:rowOff>
    </xdr:to>
    <xdr:sp macro="" textlink="">
      <xdr:nvSpPr>
        <xdr:cNvPr id="399" name="楕円 398">
          <a:extLst>
            <a:ext uri="{FF2B5EF4-FFF2-40B4-BE49-F238E27FC236}">
              <a16:creationId xmlns:a16="http://schemas.microsoft.com/office/drawing/2014/main" xmlns="" id="{00000000-0008-0000-0300-00008F010000}"/>
            </a:ext>
          </a:extLst>
        </xdr:cNvPr>
        <xdr:cNvSpPr/>
      </xdr:nvSpPr>
      <xdr:spPr>
        <a:xfrm>
          <a:off x="16129000" y="6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24147</xdr:rowOff>
    </xdr:from>
    <xdr:ext cx="7366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5798800" y="619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158750</xdr:rowOff>
    </xdr:from>
    <xdr:to>
      <xdr:col>73</xdr:col>
      <xdr:colOff>44450</xdr:colOff>
      <xdr:row>37</xdr:row>
      <xdr:rowOff>88900</xdr:rowOff>
    </xdr:to>
    <xdr:sp macro="" textlink="">
      <xdr:nvSpPr>
        <xdr:cNvPr id="401" name="楕円 400">
          <a:extLst>
            <a:ext uri="{FF2B5EF4-FFF2-40B4-BE49-F238E27FC236}">
              <a16:creationId xmlns:a16="http://schemas.microsoft.com/office/drawing/2014/main" xmlns="" id="{00000000-0008-0000-0300-000091010000}"/>
            </a:ext>
          </a:extLst>
        </xdr:cNvPr>
        <xdr:cNvSpPr/>
      </xdr:nvSpPr>
      <xdr:spPr>
        <a:xfrm>
          <a:off x="15240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22013</xdr:rowOff>
    </xdr:from>
    <xdr:to>
      <xdr:col>68</xdr:col>
      <xdr:colOff>203200</xdr:colOff>
      <xdr:row>36</xdr:row>
      <xdr:rowOff>123613</xdr:rowOff>
    </xdr:to>
    <xdr:sp macro="" textlink="">
      <xdr:nvSpPr>
        <xdr:cNvPr id="403" name="楕円 402">
          <a:extLst>
            <a:ext uri="{FF2B5EF4-FFF2-40B4-BE49-F238E27FC236}">
              <a16:creationId xmlns:a16="http://schemas.microsoft.com/office/drawing/2014/main" xmlns="" id="{00000000-0008-0000-0300-000093010000}"/>
            </a:ext>
          </a:extLst>
        </xdr:cNvPr>
        <xdr:cNvSpPr/>
      </xdr:nvSpPr>
      <xdr:spPr>
        <a:xfrm>
          <a:off x="14351000" y="619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34</xdr:row>
      <xdr:rowOff>133790</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4020800" y="596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35</xdr:row>
      <xdr:rowOff>113030</xdr:rowOff>
    </xdr:from>
    <xdr:to>
      <xdr:col>64</xdr:col>
      <xdr:colOff>152400</xdr:colOff>
      <xdr:row>36</xdr:row>
      <xdr:rowOff>43180</xdr:rowOff>
    </xdr:to>
    <xdr:sp macro="" textlink="">
      <xdr:nvSpPr>
        <xdr:cNvPr id="405" name="楕円 404">
          <a:extLst>
            <a:ext uri="{FF2B5EF4-FFF2-40B4-BE49-F238E27FC236}">
              <a16:creationId xmlns:a16="http://schemas.microsoft.com/office/drawing/2014/main" xmlns="" id="{00000000-0008-0000-0300-000095010000}"/>
            </a:ext>
          </a:extLst>
        </xdr:cNvPr>
        <xdr:cNvSpPr/>
      </xdr:nvSpPr>
      <xdr:spPr>
        <a:xfrm>
          <a:off x="134620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53357</xdr:rowOff>
    </xdr:from>
    <xdr:ext cx="7620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3131800" y="588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xmlns=""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xmlns=""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xmlns=""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充当可能財源等が将来負担額を上回っており、将来負担比率は発生していない。要因として、過去からの起債抑制策並びに効率的な繰上償還の実施、財政調整基金及び減債基金の積立による充当可能基金の増額が挙げられる。現在、公営住宅建設事業を実施しており、他の投資事業の優先度を点検し、負担率上昇の抑制に努める。</a:t>
          </a: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xmlns=""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xmlns=""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xmlns=""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xmlns=""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xmlns=""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xmlns=""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xmlns=""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xmlns=""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xmlns=""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xmlns=""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xmlns=""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xmlns=""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xmlns=""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xmlns=""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2,890
2,886
31.98
4,828,191
4,587,082
231,785
1,560,784
3,010,518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すると、人件費に係る経常収支比率は高くなっており、昨年度と同水準である。今後は、これらも含めた人件費関係経費全体について、行政サービスを維持しつつ、適正数値の管理に努め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31750</xdr:rowOff>
    </xdr:from>
    <xdr:to>
      <xdr:col>24</xdr:col>
      <xdr:colOff>25400</xdr:colOff>
      <xdr:row>37</xdr:row>
      <xdr:rowOff>39370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a:off x="3987800" y="6375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73677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07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161290</xdr:rowOff>
    </xdr:from>
    <xdr:to>
      <xdr:col>19</xdr:col>
      <xdr:colOff>187325</xdr:colOff>
      <xdr:row>37</xdr:row>
      <xdr:rowOff>31750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63334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138447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596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161290</xdr:rowOff>
    </xdr:from>
    <xdr:to>
      <xdr:col>15</xdr:col>
      <xdr:colOff>98425</xdr:colOff>
      <xdr:row>37</xdr:row>
      <xdr:rowOff>88900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flipV="1">
          <a:off x="2209800" y="633349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88900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a:off x="1320800" y="63449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160020</xdr:rowOff>
    </xdr:from>
    <xdr:to>
      <xdr:col>24</xdr:col>
      <xdr:colOff>76200</xdr:colOff>
      <xdr:row>37</xdr:row>
      <xdr:rowOff>90170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132097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67327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110490</xdr:rowOff>
    </xdr:from>
    <xdr:to>
      <xdr:col>15</xdr:col>
      <xdr:colOff>149225</xdr:colOff>
      <xdr:row>37</xdr:row>
      <xdr:rowOff>40640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25417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38100</xdr:rowOff>
    </xdr:from>
    <xdr:to>
      <xdr:col>11</xdr:col>
      <xdr:colOff>60325</xdr:colOff>
      <xdr:row>37</xdr:row>
      <xdr:rowOff>139700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124477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46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電算システム保守や事務業務の外部委託費、ふるさと納税寄附金事業費が主な内容である。事務効率化の観点から電算化・外部委託の必要性はあるが、物件費の増大につながらないよう事務効率・費用対効果を常に検証して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xmlns=""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xmlns=""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xmlns=""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xmlns=""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159004</xdr:rowOff>
    </xdr:from>
    <xdr:to>
      <xdr:col>82</xdr:col>
      <xdr:colOff>107950</xdr:colOff>
      <xdr:row>17</xdr:row>
      <xdr:rowOff>74422</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5671800" y="290220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17289</xdr:rowOff>
    </xdr:from>
    <xdr:ext cx="762000" cy="259045"/>
    <xdr:sp macro="" textlink="">
      <xdr:nvSpPr>
        <xdr:cNvPr id="125" name="物件費平均値テキスト">
          <a:extLst>
            <a:ext uri="{FF2B5EF4-FFF2-40B4-BE49-F238E27FC236}">
              <a16:creationId xmlns:a16="http://schemas.microsoft.com/office/drawing/2014/main" xmlns="" id="{00000000-0008-0000-0400-00007D000000}"/>
            </a:ext>
          </a:extLst>
        </xdr:cNvPr>
        <xdr:cNvSpPr txBox="1"/>
      </xdr:nvSpPr>
      <xdr:spPr>
        <a:xfrm>
          <a:off x="16598900" y="276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xmlns=""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49276</xdr:rowOff>
    </xdr:from>
    <xdr:to>
      <xdr:col>78</xdr:col>
      <xdr:colOff>69850</xdr:colOff>
      <xdr:row>16</xdr:row>
      <xdr:rowOff>159004</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a:off x="14782800" y="279247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xmlns=""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9" name="テキスト ボックス 128">
          <a:extLst>
            <a:ext uri="{FF2B5EF4-FFF2-40B4-BE49-F238E27FC236}">
              <a16:creationId xmlns:a16="http://schemas.microsoft.com/office/drawing/2014/main" xmlns="" id="{00000000-0008-0000-0400-000081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49276</xdr:rowOff>
    </xdr:from>
    <xdr:to>
      <xdr:col>73</xdr:col>
      <xdr:colOff>180975</xdr:colOff>
      <xdr:row>16</xdr:row>
      <xdr:rowOff>76708</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flipV="1">
          <a:off x="13893800" y="2792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18559</xdr:rowOff>
    </xdr:from>
    <xdr:ext cx="7620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4401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76708</xdr:rowOff>
    </xdr:from>
    <xdr:to>
      <xdr:col>69</xdr:col>
      <xdr:colOff>92075</xdr:colOff>
      <xdr:row>17</xdr:row>
      <xdr:rowOff>110998</xdr:rowOff>
    </xdr:to>
    <xdr:cxnSp macro="">
      <xdr:nvCxnSpPr>
        <xdr:cNvPr id="133" name="直線コネクタ 132">
          <a:extLst>
            <a:ext uri="{FF2B5EF4-FFF2-40B4-BE49-F238E27FC236}">
              <a16:creationId xmlns:a16="http://schemas.microsoft.com/office/drawing/2014/main" xmlns="" id="{00000000-0008-0000-0400-000085000000}"/>
            </a:ext>
          </a:extLst>
        </xdr:cNvPr>
        <xdr:cNvCxnSpPr/>
      </xdr:nvCxnSpPr>
      <xdr:spPr>
        <a:xfrm flipV="1">
          <a:off x="13004800" y="2819908"/>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131064</xdr:rowOff>
    </xdr:from>
    <xdr:to>
      <xdr:col>69</xdr:col>
      <xdr:colOff>142875</xdr:colOff>
      <xdr:row>17</xdr:row>
      <xdr:rowOff>61214</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3843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45991</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35128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2954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144543</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2623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43" name="楕円 142">
          <a:extLst>
            <a:ext uri="{FF2B5EF4-FFF2-40B4-BE49-F238E27FC236}">
              <a16:creationId xmlns:a16="http://schemas.microsoft.com/office/drawing/2014/main" xmlns="" id="{00000000-0008-0000-0400-00008F000000}"/>
            </a:ext>
          </a:extLst>
        </xdr:cNvPr>
        <xdr:cNvSpPr/>
      </xdr:nvSpPr>
      <xdr:spPr>
        <a:xfrm>
          <a:off x="164592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167149</xdr:rowOff>
    </xdr:from>
    <xdr:ext cx="762000" cy="259045"/>
    <xdr:sp macro="" textlink="">
      <xdr:nvSpPr>
        <xdr:cNvPr id="144" name="物件費該当値テキスト">
          <a:extLst>
            <a:ext uri="{FF2B5EF4-FFF2-40B4-BE49-F238E27FC236}">
              <a16:creationId xmlns:a16="http://schemas.microsoft.com/office/drawing/2014/main" xmlns="" id="{00000000-0008-0000-0400-000090000000}"/>
            </a:ext>
          </a:extLst>
        </xdr:cNvPr>
        <xdr:cNvSpPr txBox="1"/>
      </xdr:nvSpPr>
      <xdr:spPr>
        <a:xfrm>
          <a:off x="165989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108204</xdr:rowOff>
    </xdr:from>
    <xdr:to>
      <xdr:col>78</xdr:col>
      <xdr:colOff>120650</xdr:colOff>
      <xdr:row>17</xdr:row>
      <xdr:rowOff>38354</xdr:rowOff>
    </xdr:to>
    <xdr:sp macro="" textlink="">
      <xdr:nvSpPr>
        <xdr:cNvPr id="145" name="楕円 144">
          <a:extLst>
            <a:ext uri="{FF2B5EF4-FFF2-40B4-BE49-F238E27FC236}">
              <a16:creationId xmlns:a16="http://schemas.microsoft.com/office/drawing/2014/main" xmlns="" id="{00000000-0008-0000-0400-000091000000}"/>
            </a:ext>
          </a:extLst>
        </xdr:cNvPr>
        <xdr:cNvSpPr/>
      </xdr:nvSpPr>
      <xdr:spPr>
        <a:xfrm>
          <a:off x="156210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48531</xdr:rowOff>
    </xdr:from>
    <xdr:ext cx="7366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5290800" y="2620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169926</xdr:rowOff>
    </xdr:from>
    <xdr:to>
      <xdr:col>74</xdr:col>
      <xdr:colOff>31750</xdr:colOff>
      <xdr:row>16</xdr:row>
      <xdr:rowOff>100076</xdr:rowOff>
    </xdr:to>
    <xdr:sp macro="" textlink="">
      <xdr:nvSpPr>
        <xdr:cNvPr id="147" name="楕円 146">
          <a:extLst>
            <a:ext uri="{FF2B5EF4-FFF2-40B4-BE49-F238E27FC236}">
              <a16:creationId xmlns:a16="http://schemas.microsoft.com/office/drawing/2014/main" xmlns="" id="{00000000-0008-0000-0400-000093000000}"/>
            </a:ext>
          </a:extLst>
        </xdr:cNvPr>
        <xdr:cNvSpPr/>
      </xdr:nvSpPr>
      <xdr:spPr>
        <a:xfrm>
          <a:off x="14732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110253</xdr:rowOff>
    </xdr:from>
    <xdr:ext cx="7620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4401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25908</xdr:rowOff>
    </xdr:from>
    <xdr:to>
      <xdr:col>69</xdr:col>
      <xdr:colOff>142875</xdr:colOff>
      <xdr:row>16</xdr:row>
      <xdr:rowOff>127508</xdr:rowOff>
    </xdr:to>
    <xdr:sp macro="" textlink="">
      <xdr:nvSpPr>
        <xdr:cNvPr id="149" name="楕円 148">
          <a:extLst>
            <a:ext uri="{FF2B5EF4-FFF2-40B4-BE49-F238E27FC236}">
              <a16:creationId xmlns:a16="http://schemas.microsoft.com/office/drawing/2014/main" xmlns="" id="{00000000-0008-0000-0400-000095000000}"/>
            </a:ext>
          </a:extLst>
        </xdr:cNvPr>
        <xdr:cNvSpPr/>
      </xdr:nvSpPr>
      <xdr:spPr>
        <a:xfrm>
          <a:off x="13843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137685</xdr:rowOff>
    </xdr:from>
    <xdr:ext cx="7620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60198</xdr:rowOff>
    </xdr:from>
    <xdr:to>
      <xdr:col>65</xdr:col>
      <xdr:colOff>53975</xdr:colOff>
      <xdr:row>17</xdr:row>
      <xdr:rowOff>161798</xdr:rowOff>
    </xdr:to>
    <xdr:sp macro="" textlink="">
      <xdr:nvSpPr>
        <xdr:cNvPr id="151" name="楕円 150">
          <a:extLst>
            <a:ext uri="{FF2B5EF4-FFF2-40B4-BE49-F238E27FC236}">
              <a16:creationId xmlns:a16="http://schemas.microsoft.com/office/drawing/2014/main" xmlns="" id="{00000000-0008-0000-0400-000097000000}"/>
            </a:ext>
          </a:extLst>
        </xdr:cNvPr>
        <xdr:cNvSpPr/>
      </xdr:nvSpPr>
      <xdr:spPr>
        <a:xfrm>
          <a:off x="12954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146575</xdr:rowOff>
    </xdr:from>
    <xdr:ext cx="762000" cy="259045"/>
    <xdr:sp macro="" textlink="">
      <xdr:nvSpPr>
        <xdr:cNvPr id="152" name="テキスト ボックス 151">
          <a:extLst>
            <a:ext uri="{FF2B5EF4-FFF2-40B4-BE49-F238E27FC236}">
              <a16:creationId xmlns:a16="http://schemas.microsoft.com/office/drawing/2014/main" xmlns="" id="{00000000-0008-0000-0400-000098000000}"/>
            </a:ext>
          </a:extLst>
        </xdr:cNvPr>
        <xdr:cNvSpPr txBox="1"/>
      </xdr:nvSpPr>
      <xdr:spPr>
        <a:xfrm>
          <a:off x="12623800" y="306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xmlns=""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当該費目には医療費が含まれており、減少傾向にあるため、住民の健康増進を進めていき今後も抑制を図っていく。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令和５年度については物価高騰対応重点支援給付事業の実施に伴い増加している。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xmlns=""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xmlns=""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xmlns=""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xmlns=""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xmlns=""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xmlns=""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xmlns=""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xmlns=""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xmlns=""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xmlns=""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xmlns=""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xmlns=""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69850</xdr:rowOff>
    </xdr:from>
    <xdr:to>
      <xdr:col>24</xdr:col>
      <xdr:colOff>25400</xdr:colOff>
      <xdr:row>61</xdr:row>
      <xdr:rowOff>69850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3987800" y="103568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xmlns=""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xmlns=""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69850</xdr:rowOff>
    </xdr:from>
    <xdr:to>
      <xdr:col>19</xdr:col>
      <xdr:colOff>187325</xdr:colOff>
      <xdr:row>60</xdr:row>
      <xdr:rowOff>107950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flipV="1">
          <a:off x="3098800" y="10356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xmlns=""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189" name="テキスト ボックス 188">
          <a:extLst>
            <a:ext uri="{FF2B5EF4-FFF2-40B4-BE49-F238E27FC236}">
              <a16:creationId xmlns:a16="http://schemas.microsoft.com/office/drawing/2014/main" xmlns="" id="{00000000-0008-0000-0400-0000BD000000}"/>
            </a:ext>
          </a:extLst>
        </xdr:cNvPr>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60</xdr:row>
      <xdr:rowOff>107950</xdr:rowOff>
    </xdr:from>
    <xdr:to>
      <xdr:col>15</xdr:col>
      <xdr:colOff>98425</xdr:colOff>
      <xdr:row>61</xdr:row>
      <xdr:rowOff>12700</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flipV="1">
          <a:off x="2209800" y="103949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xmlns=""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2" name="テキスト ボックス 191">
          <a:extLst>
            <a:ext uri="{FF2B5EF4-FFF2-40B4-BE49-F238E27FC236}">
              <a16:creationId xmlns:a16="http://schemas.microsoft.com/office/drawing/2014/main" xmlns="" id="{00000000-0008-0000-0400-0000C0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61</xdr:row>
      <xdr:rowOff>12700</xdr:rowOff>
    </xdr:from>
    <xdr:to>
      <xdr:col>11</xdr:col>
      <xdr:colOff>9525</xdr:colOff>
      <xdr:row>62</xdr:row>
      <xdr:rowOff>50800</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flipV="1">
          <a:off x="1320800" y="104711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19050</xdr:rowOff>
    </xdr:from>
    <xdr:to>
      <xdr:col>24</xdr:col>
      <xdr:colOff>76200</xdr:colOff>
      <xdr:row>61</xdr:row>
      <xdr:rowOff>120650</xdr:rowOff>
    </xdr:to>
    <xdr:sp macro="" textlink="">
      <xdr:nvSpPr>
        <xdr:cNvPr id="203" name="楕円 202">
          <a:extLst>
            <a:ext uri="{FF2B5EF4-FFF2-40B4-BE49-F238E27FC236}">
              <a16:creationId xmlns:a16="http://schemas.microsoft.com/office/drawing/2014/main" xmlns="" id="{00000000-0008-0000-0400-0000CB000000}"/>
            </a:ext>
          </a:extLst>
        </xdr:cNvPr>
        <xdr:cNvSpPr/>
      </xdr:nvSpPr>
      <xdr:spPr>
        <a:xfrm>
          <a:off x="47752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99077</xdr:rowOff>
    </xdr:from>
    <xdr:ext cx="762000" cy="259045"/>
    <xdr:sp macro="" textlink="">
      <xdr:nvSpPr>
        <xdr:cNvPr id="204" name="扶助費該当値テキスト">
          <a:extLst>
            <a:ext uri="{FF2B5EF4-FFF2-40B4-BE49-F238E27FC236}">
              <a16:creationId xmlns:a16="http://schemas.microsoft.com/office/drawing/2014/main" xmlns="" id="{00000000-0008-0000-0400-0000CC000000}"/>
            </a:ext>
          </a:extLst>
        </xdr:cNvPr>
        <xdr:cNvSpPr txBox="1"/>
      </xdr:nvSpPr>
      <xdr:spPr>
        <a:xfrm>
          <a:off x="4914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19050</xdr:rowOff>
    </xdr:from>
    <xdr:to>
      <xdr:col>20</xdr:col>
      <xdr:colOff>38100</xdr:colOff>
      <xdr:row>60</xdr:row>
      <xdr:rowOff>120650</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3937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105427</xdr:rowOff>
    </xdr:from>
    <xdr:ext cx="7366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3606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57150</xdr:rowOff>
    </xdr:from>
    <xdr:to>
      <xdr:col>15</xdr:col>
      <xdr:colOff>149225</xdr:colOff>
      <xdr:row>60</xdr:row>
      <xdr:rowOff>158750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3048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143527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2717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133350</xdr:rowOff>
    </xdr:from>
    <xdr:to>
      <xdr:col>11</xdr:col>
      <xdr:colOff>60325</xdr:colOff>
      <xdr:row>61</xdr:row>
      <xdr:rowOff>63500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2159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61</xdr:row>
      <xdr:rowOff>48277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828800" y="1050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62</xdr:row>
      <xdr:rowOff>0</xdr:rowOff>
    </xdr:from>
    <xdr:to>
      <xdr:col>6</xdr:col>
      <xdr:colOff>171450</xdr:colOff>
      <xdr:row>62</xdr:row>
      <xdr:rowOff>101600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12700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62</xdr:row>
      <xdr:rowOff>86377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9398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xmlns=""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xmlns=""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類似団体平均を下回っており、これは医療費減に伴う特別会計への繰出金減が主な要因である。今後も医療費抑制につながる健康増進事業の展開が必要である。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xmlns=""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xmlns=""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xmlns=""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xmlns=""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57</xdr:row>
      <xdr:rowOff>69850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flipV="1">
          <a:off x="15671800" y="97967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132097</xdr:rowOff>
    </xdr:from>
    <xdr:ext cx="762000" cy="259045"/>
    <xdr:sp macro="" textlink="">
      <xdr:nvSpPr>
        <xdr:cNvPr id="245" name="その他平均値テキスト">
          <a:extLst>
            <a:ext uri="{FF2B5EF4-FFF2-40B4-BE49-F238E27FC236}">
              <a16:creationId xmlns:a16="http://schemas.microsoft.com/office/drawing/2014/main" xmlns="" id="{00000000-0008-0000-0400-0000F5000000}"/>
            </a:ext>
          </a:extLst>
        </xdr:cNvPr>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xmlns=""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xdr:rowOff>
    </xdr:from>
    <xdr:to>
      <xdr:col>78</xdr:col>
      <xdr:colOff>69850</xdr:colOff>
      <xdr:row>57</xdr:row>
      <xdr:rowOff>69850</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a:off x="14782800" y="9773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xmlns=""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49" name="テキスト ボックス 248">
          <a:extLst>
            <a:ext uri="{FF2B5EF4-FFF2-40B4-BE49-F238E27FC236}">
              <a16:creationId xmlns:a16="http://schemas.microsoft.com/office/drawing/2014/main" xmlns="" id="{00000000-0008-0000-0400-0000F900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xdr:rowOff>
    </xdr:from>
    <xdr:to>
      <xdr:col>73</xdr:col>
      <xdr:colOff>180975</xdr:colOff>
      <xdr:row>57</xdr:row>
      <xdr:rowOff>62230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flipV="1">
          <a:off x="13893800" y="9773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52" name="テキスト ボックス 251">
          <a:extLst>
            <a:ext uri="{FF2B5EF4-FFF2-40B4-BE49-F238E27FC236}">
              <a16:creationId xmlns:a16="http://schemas.microsoft.com/office/drawing/2014/main" xmlns="" id="{00000000-0008-0000-0400-0000FC000000}"/>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62230</xdr:rowOff>
    </xdr:from>
    <xdr:to>
      <xdr:col>69</xdr:col>
      <xdr:colOff>92075</xdr:colOff>
      <xdr:row>57</xdr:row>
      <xdr:rowOff>92710</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flipV="1">
          <a:off x="13004800" y="98348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54" name="フローチャート: 判断 253">
          <a:extLst>
            <a:ext uri="{FF2B5EF4-FFF2-40B4-BE49-F238E27FC236}">
              <a16:creationId xmlns:a16="http://schemas.microsoft.com/office/drawing/2014/main" xmlns="" id="{00000000-0008-0000-0400-0000FE000000}"/>
            </a:ext>
          </a:extLst>
        </xdr:cNvPr>
        <xdr:cNvSpPr/>
      </xdr:nvSpPr>
      <xdr:spPr>
        <a:xfrm>
          <a:off x="13843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113047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6" name="フローチャート: 判断 255">
          <a:extLst>
            <a:ext uri="{FF2B5EF4-FFF2-40B4-BE49-F238E27FC236}">
              <a16:creationId xmlns:a16="http://schemas.microsoft.com/office/drawing/2014/main" xmlns="" id="{00000000-0008-0000-0400-000000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63" name="楕円 262">
          <a:extLst>
            <a:ext uri="{FF2B5EF4-FFF2-40B4-BE49-F238E27FC236}">
              <a16:creationId xmlns:a16="http://schemas.microsoft.com/office/drawing/2014/main" xmlns="" id="{00000000-0008-0000-0400-000007010000}"/>
            </a:ext>
          </a:extLst>
        </xdr:cNvPr>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161307</xdr:rowOff>
    </xdr:from>
    <xdr:ext cx="762000" cy="259045"/>
    <xdr:sp macro="" textlink="">
      <xdr:nvSpPr>
        <xdr:cNvPr id="264" name="その他該当値テキスト">
          <a:extLst>
            <a:ext uri="{FF2B5EF4-FFF2-40B4-BE49-F238E27FC236}">
              <a16:creationId xmlns:a16="http://schemas.microsoft.com/office/drawing/2014/main" xmlns="" id="{00000000-0008-0000-0400-000008010000}"/>
            </a:ext>
          </a:extLst>
        </xdr:cNvPr>
        <xdr:cNvSpPr txBox="1"/>
      </xdr:nvSpPr>
      <xdr:spPr>
        <a:xfrm>
          <a:off x="165989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121920</xdr:rowOff>
    </xdr:from>
    <xdr:to>
      <xdr:col>74</xdr:col>
      <xdr:colOff>31750</xdr:colOff>
      <xdr:row>57</xdr:row>
      <xdr:rowOff>52070</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11430</xdr:rowOff>
    </xdr:from>
    <xdr:to>
      <xdr:col>69</xdr:col>
      <xdr:colOff>142875</xdr:colOff>
      <xdr:row>57</xdr:row>
      <xdr:rowOff>113030</xdr:rowOff>
    </xdr:to>
    <xdr:sp macro="" textlink="">
      <xdr:nvSpPr>
        <xdr:cNvPr id="269" name="楕円 268">
          <a:extLst>
            <a:ext uri="{FF2B5EF4-FFF2-40B4-BE49-F238E27FC236}">
              <a16:creationId xmlns:a16="http://schemas.microsoft.com/office/drawing/2014/main" xmlns="" id="{00000000-0008-0000-0400-00000D010000}"/>
            </a:ext>
          </a:extLst>
        </xdr:cNvPr>
        <xdr:cNvSpPr/>
      </xdr:nvSpPr>
      <xdr:spPr>
        <a:xfrm>
          <a:off x="13843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41910</xdr:rowOff>
    </xdr:from>
    <xdr:to>
      <xdr:col>65</xdr:col>
      <xdr:colOff>53975</xdr:colOff>
      <xdr:row>57</xdr:row>
      <xdr:rowOff>143510</xdr:rowOff>
    </xdr:to>
    <xdr:sp macro="" textlink="">
      <xdr:nvSpPr>
        <xdr:cNvPr id="271" name="楕円 270">
          <a:extLst>
            <a:ext uri="{FF2B5EF4-FFF2-40B4-BE49-F238E27FC236}">
              <a16:creationId xmlns:a16="http://schemas.microsoft.com/office/drawing/2014/main" xmlns="" id="{00000000-0008-0000-0400-00000F010000}"/>
            </a:ext>
          </a:extLst>
        </xdr:cNvPr>
        <xdr:cNvSpPr/>
      </xdr:nvSpPr>
      <xdr:spPr>
        <a:xfrm>
          <a:off x="12954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128287</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2623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類似団体平均を上回っているが、今後も一部事務組合負担金等の増額が見込まれるため、抑制に努めていく必要がある。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xmlns=""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xmlns=""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xmlns=""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xmlns=""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163576</xdr:rowOff>
    </xdr:from>
    <xdr:to>
      <xdr:col>82</xdr:col>
      <xdr:colOff>107950</xdr:colOff>
      <xdr:row>37</xdr:row>
      <xdr:rowOff>28702</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5671800" y="633577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3" name="補助費等平均値テキスト">
          <a:extLst>
            <a:ext uri="{FF2B5EF4-FFF2-40B4-BE49-F238E27FC236}">
              <a16:creationId xmlns:a16="http://schemas.microsoft.com/office/drawing/2014/main" xmlns="" id="{00000000-0008-0000-0400-00002F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xmlns=""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36</xdr:row>
      <xdr:rowOff>163576</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a:off x="14782800" y="626262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xmlns=""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07" name="テキスト ボックス 306">
          <a:extLst>
            <a:ext uri="{FF2B5EF4-FFF2-40B4-BE49-F238E27FC236}">
              <a16:creationId xmlns:a16="http://schemas.microsoft.com/office/drawing/2014/main" xmlns="" id="{00000000-0008-0000-0400-000033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36</xdr:row>
      <xdr:rowOff>113284</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flipV="1">
          <a:off x="13893800" y="62626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xmlns=""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10" name="テキスト ボックス 309">
          <a:extLst>
            <a:ext uri="{FF2B5EF4-FFF2-40B4-BE49-F238E27FC236}">
              <a16:creationId xmlns:a16="http://schemas.microsoft.com/office/drawing/2014/main" xmlns="" id="{00000000-0008-0000-0400-000036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37</xdr:row>
      <xdr:rowOff>24130</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flipV="1">
          <a:off x="13004800" y="628548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67056</xdr:rowOff>
    </xdr:from>
    <xdr:to>
      <xdr:col>69</xdr:col>
      <xdr:colOff>142875</xdr:colOff>
      <xdr:row>36</xdr:row>
      <xdr:rowOff>168656</xdr:rowOff>
    </xdr:to>
    <xdr:sp macro="" textlink="">
      <xdr:nvSpPr>
        <xdr:cNvPr id="312" name="フローチャート: 判断 311">
          <a:extLst>
            <a:ext uri="{FF2B5EF4-FFF2-40B4-BE49-F238E27FC236}">
              <a16:creationId xmlns:a16="http://schemas.microsoft.com/office/drawing/2014/main" xmlns="" id="{00000000-0008-0000-0400-000038010000}"/>
            </a:ext>
          </a:extLst>
        </xdr:cNvPr>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153433</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4" name="フローチャート: 判断 313">
          <a:extLst>
            <a:ext uri="{FF2B5EF4-FFF2-40B4-BE49-F238E27FC236}">
              <a16:creationId xmlns:a16="http://schemas.microsoft.com/office/drawing/2014/main" xmlns="" id="{00000000-0008-0000-0400-00003A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149352</xdr:rowOff>
    </xdr:from>
    <xdr:to>
      <xdr:col>82</xdr:col>
      <xdr:colOff>158750</xdr:colOff>
      <xdr:row>37</xdr:row>
      <xdr:rowOff>79502</xdr:rowOff>
    </xdr:to>
    <xdr:sp macro="" textlink="">
      <xdr:nvSpPr>
        <xdr:cNvPr id="321" name="楕円 320">
          <a:extLst>
            <a:ext uri="{FF2B5EF4-FFF2-40B4-BE49-F238E27FC236}">
              <a16:creationId xmlns:a16="http://schemas.microsoft.com/office/drawing/2014/main" xmlns="" id="{00000000-0008-0000-0400-000041010000}"/>
            </a:ext>
          </a:extLst>
        </xdr:cNvPr>
        <xdr:cNvSpPr/>
      </xdr:nvSpPr>
      <xdr:spPr>
        <a:xfrm>
          <a:off x="164592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121429</xdr:rowOff>
    </xdr:from>
    <xdr:ext cx="762000" cy="259045"/>
    <xdr:sp macro="" textlink="">
      <xdr:nvSpPr>
        <xdr:cNvPr id="322" name="補助費等該当値テキスト">
          <a:extLst>
            <a:ext uri="{FF2B5EF4-FFF2-40B4-BE49-F238E27FC236}">
              <a16:creationId xmlns:a16="http://schemas.microsoft.com/office/drawing/2014/main" xmlns="" id="{00000000-0008-0000-0400-000042010000}"/>
            </a:ext>
          </a:extLst>
        </xdr:cNvPr>
        <xdr:cNvSpPr txBox="1"/>
      </xdr:nvSpPr>
      <xdr:spPr>
        <a:xfrm>
          <a:off x="16598900" y="6293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112776</xdr:rowOff>
    </xdr:from>
    <xdr:to>
      <xdr:col>78</xdr:col>
      <xdr:colOff>120650</xdr:colOff>
      <xdr:row>37</xdr:row>
      <xdr:rowOff>42926</xdr:rowOff>
    </xdr:to>
    <xdr:sp macro="" textlink="">
      <xdr:nvSpPr>
        <xdr:cNvPr id="323" name="楕円 322">
          <a:extLst>
            <a:ext uri="{FF2B5EF4-FFF2-40B4-BE49-F238E27FC236}">
              <a16:creationId xmlns:a16="http://schemas.microsoft.com/office/drawing/2014/main" xmlns="" id="{00000000-0008-0000-0400-000043010000}"/>
            </a:ext>
          </a:extLst>
        </xdr:cNvPr>
        <xdr:cNvSpPr/>
      </xdr:nvSpPr>
      <xdr:spPr>
        <a:xfrm>
          <a:off x="15621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39624</xdr:rowOff>
    </xdr:from>
    <xdr:to>
      <xdr:col>74</xdr:col>
      <xdr:colOff>31750</xdr:colOff>
      <xdr:row>36</xdr:row>
      <xdr:rowOff>141224</xdr:rowOff>
    </xdr:to>
    <xdr:sp macro="" textlink="">
      <xdr:nvSpPr>
        <xdr:cNvPr id="325" name="楕円 324">
          <a:extLst>
            <a:ext uri="{FF2B5EF4-FFF2-40B4-BE49-F238E27FC236}">
              <a16:creationId xmlns:a16="http://schemas.microsoft.com/office/drawing/2014/main" xmlns="" id="{00000000-0008-0000-0400-000045010000}"/>
            </a:ext>
          </a:extLst>
        </xdr:cNvPr>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27" name="楕円 326">
          <a:extLst>
            <a:ext uri="{FF2B5EF4-FFF2-40B4-BE49-F238E27FC236}">
              <a16:creationId xmlns:a16="http://schemas.microsoft.com/office/drawing/2014/main" xmlns="" id="{00000000-0008-0000-0400-000047010000}"/>
            </a:ext>
          </a:extLst>
        </xdr:cNvPr>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9" name="楕円 328">
          <a:extLst>
            <a:ext uri="{FF2B5EF4-FFF2-40B4-BE49-F238E27FC236}">
              <a16:creationId xmlns:a16="http://schemas.microsoft.com/office/drawing/2014/main" xmlns="" id="{00000000-0008-0000-0400-000049010000}"/>
            </a:ext>
          </a:extLst>
        </xdr:cNvPr>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xmlns=""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xmlns=""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銀行引受債の計画的な繰上償還により、地方債借入残高が減少し、類似団体平均を下回っている。今後も地方債借入及び借入残高の管理を的確に行い、公債費の縮減に努める。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xmlns=""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xmlns=""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xmlns=""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xmlns=""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xmlns=""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xmlns=""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50800</xdr:rowOff>
    </xdr:from>
    <xdr:to>
      <xdr:col>24</xdr:col>
      <xdr:colOff>25400</xdr:colOff>
      <xdr:row>75</xdr:row>
      <xdr:rowOff>62230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3987800" y="129095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3" name="公債費平均値テキスト">
          <a:extLst>
            <a:ext uri="{FF2B5EF4-FFF2-40B4-BE49-F238E27FC236}">
              <a16:creationId xmlns:a16="http://schemas.microsoft.com/office/drawing/2014/main" xmlns="" id="{00000000-0008-0000-0400-00006B010000}"/>
            </a:ext>
          </a:extLst>
        </xdr:cNvPr>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xmlns=""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50800</xdr:rowOff>
    </xdr:from>
    <xdr:to>
      <xdr:col>19</xdr:col>
      <xdr:colOff>187325</xdr:colOff>
      <xdr:row>75</xdr:row>
      <xdr:rowOff>85090</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flipV="1">
          <a:off x="3098800" y="129095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xmlns=""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17797</xdr:rowOff>
    </xdr:from>
    <xdr:ext cx="736600" cy="259045"/>
    <xdr:sp macro="" textlink="">
      <xdr:nvSpPr>
        <xdr:cNvPr id="367" name="テキスト ボックス 366">
          <a:extLst>
            <a:ext uri="{FF2B5EF4-FFF2-40B4-BE49-F238E27FC236}">
              <a16:creationId xmlns:a16="http://schemas.microsoft.com/office/drawing/2014/main" xmlns="" id="{00000000-0008-0000-0400-00006F010000}"/>
            </a:ext>
          </a:extLst>
        </xdr:cNvPr>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81280</xdr:rowOff>
    </xdr:from>
    <xdr:to>
      <xdr:col>15</xdr:col>
      <xdr:colOff>98425</xdr:colOff>
      <xdr:row>75</xdr:row>
      <xdr:rowOff>85090</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a:off x="2209800" y="129400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xmlns=""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0" name="テキスト ボックス 369">
          <a:extLst>
            <a:ext uri="{FF2B5EF4-FFF2-40B4-BE49-F238E27FC236}">
              <a16:creationId xmlns:a16="http://schemas.microsoft.com/office/drawing/2014/main" xmlns="" id="{00000000-0008-0000-0400-000072010000}"/>
            </a:ext>
          </a:extLst>
        </xdr:cNvPr>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16510</xdr:rowOff>
    </xdr:from>
    <xdr:to>
      <xdr:col>11</xdr:col>
      <xdr:colOff>9525</xdr:colOff>
      <xdr:row>75</xdr:row>
      <xdr:rowOff>81280</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a:off x="1320800" y="1287526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2" name="フローチャート: 判断 371">
          <a:extLst>
            <a:ext uri="{FF2B5EF4-FFF2-40B4-BE49-F238E27FC236}">
              <a16:creationId xmlns:a16="http://schemas.microsoft.com/office/drawing/2014/main" xmlns="" id="{00000000-0008-0000-0400-000074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74" name="フローチャート: 判断 373">
          <a:extLst>
            <a:ext uri="{FF2B5EF4-FFF2-40B4-BE49-F238E27FC236}">
              <a16:creationId xmlns:a16="http://schemas.microsoft.com/office/drawing/2014/main" xmlns="" id="{00000000-0008-0000-0400-000076010000}"/>
            </a:ext>
          </a:extLst>
        </xdr:cNvPr>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97807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11430</xdr:rowOff>
    </xdr:from>
    <xdr:to>
      <xdr:col>24</xdr:col>
      <xdr:colOff>76200</xdr:colOff>
      <xdr:row>75</xdr:row>
      <xdr:rowOff>113030</xdr:rowOff>
    </xdr:to>
    <xdr:sp macro="" textlink="">
      <xdr:nvSpPr>
        <xdr:cNvPr id="381" name="楕円 380">
          <a:extLst>
            <a:ext uri="{FF2B5EF4-FFF2-40B4-BE49-F238E27FC236}">
              <a16:creationId xmlns:a16="http://schemas.microsoft.com/office/drawing/2014/main" xmlns="" id="{00000000-0008-0000-0400-00007D010000}"/>
            </a:ext>
          </a:extLst>
        </xdr:cNvPr>
        <xdr:cNvSpPr/>
      </xdr:nvSpPr>
      <xdr:spPr>
        <a:xfrm>
          <a:off x="47752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27957</xdr:rowOff>
    </xdr:from>
    <xdr:ext cx="762000" cy="259045"/>
    <xdr:sp macro="" textlink="">
      <xdr:nvSpPr>
        <xdr:cNvPr id="382" name="公債費該当値テキスト">
          <a:extLst>
            <a:ext uri="{FF2B5EF4-FFF2-40B4-BE49-F238E27FC236}">
              <a16:creationId xmlns:a16="http://schemas.microsoft.com/office/drawing/2014/main" xmlns="" id="{00000000-0008-0000-0400-00007E010000}"/>
            </a:ext>
          </a:extLst>
        </xdr:cNvPr>
        <xdr:cNvSpPr txBox="1"/>
      </xdr:nvSpPr>
      <xdr:spPr>
        <a:xfrm>
          <a:off x="49149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0</xdr:rowOff>
    </xdr:from>
    <xdr:to>
      <xdr:col>20</xdr:col>
      <xdr:colOff>38100</xdr:colOff>
      <xdr:row>75</xdr:row>
      <xdr:rowOff>101600</xdr:rowOff>
    </xdr:to>
    <xdr:sp macro="" textlink="">
      <xdr:nvSpPr>
        <xdr:cNvPr id="383" name="楕円 382">
          <a:extLst>
            <a:ext uri="{FF2B5EF4-FFF2-40B4-BE49-F238E27FC236}">
              <a16:creationId xmlns:a16="http://schemas.microsoft.com/office/drawing/2014/main" xmlns="" id="{00000000-0008-0000-0400-00007F010000}"/>
            </a:ext>
          </a:extLst>
        </xdr:cNvPr>
        <xdr:cNvSpPr/>
      </xdr:nvSpPr>
      <xdr:spPr>
        <a:xfrm>
          <a:off x="3937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111777</xdr:rowOff>
    </xdr:from>
    <xdr:ext cx="7366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3606800" y="12627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34290</xdr:rowOff>
    </xdr:from>
    <xdr:to>
      <xdr:col>15</xdr:col>
      <xdr:colOff>149225</xdr:colOff>
      <xdr:row>75</xdr:row>
      <xdr:rowOff>135890</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3048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146067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2717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30480</xdr:rowOff>
    </xdr:from>
    <xdr:to>
      <xdr:col>11</xdr:col>
      <xdr:colOff>60325</xdr:colOff>
      <xdr:row>75</xdr:row>
      <xdr:rowOff>132080</xdr:rowOff>
    </xdr:to>
    <xdr:sp macro="" textlink="">
      <xdr:nvSpPr>
        <xdr:cNvPr id="387" name="楕円 386">
          <a:extLst>
            <a:ext uri="{FF2B5EF4-FFF2-40B4-BE49-F238E27FC236}">
              <a16:creationId xmlns:a16="http://schemas.microsoft.com/office/drawing/2014/main" xmlns="" id="{00000000-0008-0000-0400-000083010000}"/>
            </a:ext>
          </a:extLst>
        </xdr:cNvPr>
        <xdr:cNvSpPr/>
      </xdr:nvSpPr>
      <xdr:spPr>
        <a:xfrm>
          <a:off x="2159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142257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1828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137160</xdr:rowOff>
    </xdr:from>
    <xdr:to>
      <xdr:col>6</xdr:col>
      <xdr:colOff>171450</xdr:colOff>
      <xdr:row>75</xdr:row>
      <xdr:rowOff>67310</xdr:rowOff>
    </xdr:to>
    <xdr:sp macro="" textlink="">
      <xdr:nvSpPr>
        <xdr:cNvPr id="389" name="楕円 388">
          <a:extLst>
            <a:ext uri="{FF2B5EF4-FFF2-40B4-BE49-F238E27FC236}">
              <a16:creationId xmlns:a16="http://schemas.microsoft.com/office/drawing/2014/main" xmlns="" id="{00000000-0008-0000-0400-000085010000}"/>
            </a:ext>
          </a:extLst>
        </xdr:cNvPr>
        <xdr:cNvSpPr/>
      </xdr:nvSpPr>
      <xdr:spPr>
        <a:xfrm>
          <a:off x="1270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77487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939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xmlns=""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類似団体平均を上回っており、扶助費が主な要因となっている。高齢化が進行しているため、住民の健康増進により医療費を含め経費の抑制を図っていく。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xmlns=""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xmlns=""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xmlns=""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xmlns=""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xmlns=""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133531</xdr:rowOff>
    </xdr:from>
    <xdr:to>
      <xdr:col>82</xdr:col>
      <xdr:colOff>107950</xdr:colOff>
      <xdr:row>79</xdr:row>
      <xdr:rowOff>66584</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5671800" y="13506631"/>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91095</xdr:rowOff>
    </xdr:from>
    <xdr:ext cx="762000" cy="259045"/>
    <xdr:sp macro="" textlink="">
      <xdr:nvSpPr>
        <xdr:cNvPr id="426" name="公債費以外平均値テキスト">
          <a:extLst>
            <a:ext uri="{FF2B5EF4-FFF2-40B4-BE49-F238E27FC236}">
              <a16:creationId xmlns:a16="http://schemas.microsoft.com/office/drawing/2014/main" xmlns="" id="{00000000-0008-0000-0400-0000AA010000}"/>
            </a:ext>
          </a:extLst>
        </xdr:cNvPr>
        <xdr:cNvSpPr txBox="1"/>
      </xdr:nvSpPr>
      <xdr:spPr>
        <a:xfrm>
          <a:off x="16598900" y="13121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xmlns=""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115570</xdr:rowOff>
    </xdr:from>
    <xdr:to>
      <xdr:col>78</xdr:col>
      <xdr:colOff>69850</xdr:colOff>
      <xdr:row>78</xdr:row>
      <xdr:rowOff>133531</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4782800" y="13317220"/>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137358</xdr:rowOff>
    </xdr:from>
    <xdr:ext cx="7366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5290800" y="129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78</xdr:row>
      <xdr:rowOff>104139</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flipV="1">
          <a:off x="13893800" y="1331722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68778</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104139</xdr:rowOff>
    </xdr:from>
    <xdr:to>
      <xdr:col>69</xdr:col>
      <xdr:colOff>92075</xdr:colOff>
      <xdr:row>79</xdr:row>
      <xdr:rowOff>112305</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flipV="1">
          <a:off x="13004800" y="13477239"/>
          <a:ext cx="889000" cy="17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68036</xdr:rowOff>
    </xdr:from>
    <xdr:to>
      <xdr:col>69</xdr:col>
      <xdr:colOff>142875</xdr:colOff>
      <xdr:row>77</xdr:row>
      <xdr:rowOff>169636</xdr:rowOff>
    </xdr:to>
    <xdr:sp macro="" textlink="">
      <xdr:nvSpPr>
        <xdr:cNvPr id="435" name="フローチャート: 判断 434">
          <a:extLst>
            <a:ext uri="{FF2B5EF4-FFF2-40B4-BE49-F238E27FC236}">
              <a16:creationId xmlns:a16="http://schemas.microsoft.com/office/drawing/2014/main" xmlns="" id="{00000000-0008-0000-0400-0000B3010000}"/>
            </a:ext>
          </a:extLst>
        </xdr:cNvPr>
        <xdr:cNvSpPr/>
      </xdr:nvSpPr>
      <xdr:spPr>
        <a:xfrm>
          <a:off x="13843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8363</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3512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7" name="フローチャート: 判断 436">
          <a:extLst>
            <a:ext uri="{FF2B5EF4-FFF2-40B4-BE49-F238E27FC236}">
              <a16:creationId xmlns:a16="http://schemas.microsoft.com/office/drawing/2014/main" xmlns="" id="{00000000-0008-0000-0400-0000B5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2623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15784</xdr:rowOff>
    </xdr:from>
    <xdr:to>
      <xdr:col>82</xdr:col>
      <xdr:colOff>158750</xdr:colOff>
      <xdr:row>79</xdr:row>
      <xdr:rowOff>117384</xdr:rowOff>
    </xdr:to>
    <xdr:sp macro="" textlink="">
      <xdr:nvSpPr>
        <xdr:cNvPr id="444" name="楕円 443">
          <a:extLst>
            <a:ext uri="{FF2B5EF4-FFF2-40B4-BE49-F238E27FC236}">
              <a16:creationId xmlns:a16="http://schemas.microsoft.com/office/drawing/2014/main" xmlns="" id="{00000000-0008-0000-0400-0000BC010000}"/>
            </a:ext>
          </a:extLst>
        </xdr:cNvPr>
        <xdr:cNvSpPr/>
      </xdr:nvSpPr>
      <xdr:spPr>
        <a:xfrm>
          <a:off x="16459200" y="135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159311</xdr:rowOff>
    </xdr:from>
    <xdr:ext cx="762000" cy="259045"/>
    <xdr:sp macro="" textlink="">
      <xdr:nvSpPr>
        <xdr:cNvPr id="445" name="公債費以外該当値テキスト">
          <a:extLst>
            <a:ext uri="{FF2B5EF4-FFF2-40B4-BE49-F238E27FC236}">
              <a16:creationId xmlns:a16="http://schemas.microsoft.com/office/drawing/2014/main" xmlns="" id="{00000000-0008-0000-0400-0000BD010000}"/>
            </a:ext>
          </a:extLst>
        </xdr:cNvPr>
        <xdr:cNvSpPr txBox="1"/>
      </xdr:nvSpPr>
      <xdr:spPr>
        <a:xfrm>
          <a:off x="16598900" y="13532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82731</xdr:rowOff>
    </xdr:from>
    <xdr:to>
      <xdr:col>78</xdr:col>
      <xdr:colOff>120650</xdr:colOff>
      <xdr:row>79</xdr:row>
      <xdr:rowOff>12881</xdr:rowOff>
    </xdr:to>
    <xdr:sp macro="" textlink="">
      <xdr:nvSpPr>
        <xdr:cNvPr id="446" name="楕円 445">
          <a:extLst>
            <a:ext uri="{FF2B5EF4-FFF2-40B4-BE49-F238E27FC236}">
              <a16:creationId xmlns:a16="http://schemas.microsoft.com/office/drawing/2014/main" xmlns="" id="{00000000-0008-0000-0400-0000BE010000}"/>
            </a:ext>
          </a:extLst>
        </xdr:cNvPr>
        <xdr:cNvSpPr/>
      </xdr:nvSpPr>
      <xdr:spPr>
        <a:xfrm>
          <a:off x="15621000" y="1345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169108</xdr:rowOff>
    </xdr:from>
    <xdr:ext cx="7366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5290800" y="13542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64770</xdr:rowOff>
    </xdr:from>
    <xdr:to>
      <xdr:col>74</xdr:col>
      <xdr:colOff>31750</xdr:colOff>
      <xdr:row>77</xdr:row>
      <xdr:rowOff>166370</xdr:rowOff>
    </xdr:to>
    <xdr:sp macro="" textlink="">
      <xdr:nvSpPr>
        <xdr:cNvPr id="448" name="楕円 447">
          <a:extLst>
            <a:ext uri="{FF2B5EF4-FFF2-40B4-BE49-F238E27FC236}">
              <a16:creationId xmlns:a16="http://schemas.microsoft.com/office/drawing/2014/main" xmlns="" id="{00000000-0008-0000-0400-0000C0010000}"/>
            </a:ext>
          </a:extLst>
        </xdr:cNvPr>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53339</xdr:rowOff>
    </xdr:from>
    <xdr:to>
      <xdr:col>69</xdr:col>
      <xdr:colOff>142875</xdr:colOff>
      <xdr:row>78</xdr:row>
      <xdr:rowOff>154939</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61505</xdr:rowOff>
    </xdr:from>
    <xdr:to>
      <xdr:col>65</xdr:col>
      <xdr:colOff>53975</xdr:colOff>
      <xdr:row>79</xdr:row>
      <xdr:rowOff>163105</xdr:rowOff>
    </xdr:to>
    <xdr:sp macro="" textlink="">
      <xdr:nvSpPr>
        <xdr:cNvPr id="452" name="楕円 451">
          <a:extLst>
            <a:ext uri="{FF2B5EF4-FFF2-40B4-BE49-F238E27FC236}">
              <a16:creationId xmlns:a16="http://schemas.microsoft.com/office/drawing/2014/main" xmlns="" id="{00000000-0008-0000-0400-0000C4010000}"/>
            </a:ext>
          </a:extLst>
        </xdr:cNvPr>
        <xdr:cNvSpPr/>
      </xdr:nvSpPr>
      <xdr:spPr>
        <a:xfrm>
          <a:off x="12954000" y="136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147882</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2623800" y="1369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xmlns=""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xmlns=""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xmlns=""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xmlns=""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xmlns=""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xmlns=""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xmlns=""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xmlns=""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xmlns=""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xmlns=""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xmlns=""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xmlns=""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47913</xdr:rowOff>
    </xdr:from>
    <xdr:to>
      <xdr:col>29</xdr:col>
      <xdr:colOff>127000</xdr:colOff>
      <xdr:row>19</xdr:row>
      <xdr:rowOff>55902</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5003800" y="3353088"/>
          <a:ext cx="647700" cy="7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46406</xdr:rowOff>
    </xdr:from>
    <xdr:ext cx="762000" cy="259045"/>
    <xdr:sp macro="" textlink="">
      <xdr:nvSpPr>
        <xdr:cNvPr id="54" name="人口1人当たり決算額の推移平均値テキスト130">
          <a:extLst>
            <a:ext uri="{FF2B5EF4-FFF2-40B4-BE49-F238E27FC236}">
              <a16:creationId xmlns:a16="http://schemas.microsoft.com/office/drawing/2014/main" xmlns="" id="{00000000-0008-0000-0500-000036000000}"/>
            </a:ext>
          </a:extLst>
        </xdr:cNvPr>
        <xdr:cNvSpPr txBox="1"/>
      </xdr:nvSpPr>
      <xdr:spPr>
        <a:xfrm>
          <a:off x="5740400" y="300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xmlns=""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55902</xdr:rowOff>
    </xdr:from>
    <xdr:to>
      <xdr:col>26</xdr:col>
      <xdr:colOff>50800</xdr:colOff>
      <xdr:row>19</xdr:row>
      <xdr:rowOff>66566</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4305300" y="3361077"/>
          <a:ext cx="698500" cy="10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433</xdr:rowOff>
    </xdr:from>
    <xdr:ext cx="7366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4622800" y="2962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66566</xdr:rowOff>
    </xdr:from>
    <xdr:to>
      <xdr:col>22</xdr:col>
      <xdr:colOff>114300</xdr:colOff>
      <xdr:row>19</xdr:row>
      <xdr:rowOff>78580</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flipV="1">
          <a:off x="3606800" y="3371741"/>
          <a:ext cx="698500" cy="12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22541</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924300" y="298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78580</xdr:rowOff>
    </xdr:from>
    <xdr:to>
      <xdr:col>18</xdr:col>
      <xdr:colOff>177800</xdr:colOff>
      <xdr:row>19</xdr:row>
      <xdr:rowOff>87121</xdr:rowOff>
    </xdr:to>
    <xdr:cxnSp macro="">
      <xdr:nvCxnSpPr>
        <xdr:cNvPr id="62" name="直線コネクタ 61">
          <a:extLst>
            <a:ext uri="{FF2B5EF4-FFF2-40B4-BE49-F238E27FC236}">
              <a16:creationId xmlns:a16="http://schemas.microsoft.com/office/drawing/2014/main" xmlns="" id="{00000000-0008-0000-0500-00003E000000}"/>
            </a:ext>
          </a:extLst>
        </xdr:cNvPr>
        <xdr:cNvCxnSpPr/>
      </xdr:nvCxnSpPr>
      <xdr:spPr bwMode="auto">
        <a:xfrm flipV="1">
          <a:off x="2908300" y="3383755"/>
          <a:ext cx="698500" cy="8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90569</xdr:rowOff>
    </xdr:from>
    <xdr:to>
      <xdr:col>19</xdr:col>
      <xdr:colOff>38100</xdr:colOff>
      <xdr:row>19</xdr:row>
      <xdr:rowOff>20720</xdr:rowOff>
    </xdr:to>
    <xdr:sp macro="" textlink="">
      <xdr:nvSpPr>
        <xdr:cNvPr id="63" name="フローチャート: 判断 62">
          <a:extLst>
            <a:ext uri="{FF2B5EF4-FFF2-40B4-BE49-F238E27FC236}">
              <a16:creationId xmlns:a16="http://schemas.microsoft.com/office/drawing/2014/main" xmlns="" id="{00000000-0008-0000-0500-00003F000000}"/>
            </a:ext>
          </a:extLst>
        </xdr:cNvPr>
        <xdr:cNvSpPr/>
      </xdr:nvSpPr>
      <xdr:spPr bwMode="auto">
        <a:xfrm>
          <a:off x="3556000" y="322429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30896</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3225800" y="299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79255</xdr:rowOff>
    </xdr:from>
    <xdr:to>
      <xdr:col>15</xdr:col>
      <xdr:colOff>101600</xdr:colOff>
      <xdr:row>19</xdr:row>
      <xdr:rowOff>9405</xdr:rowOff>
    </xdr:to>
    <xdr:sp macro="" textlink="">
      <xdr:nvSpPr>
        <xdr:cNvPr id="65" name="フローチャート: 判断 64">
          <a:extLst>
            <a:ext uri="{FF2B5EF4-FFF2-40B4-BE49-F238E27FC236}">
              <a16:creationId xmlns:a16="http://schemas.microsoft.com/office/drawing/2014/main" xmlns="" id="{00000000-0008-0000-0500-000041000000}"/>
            </a:ext>
          </a:extLst>
        </xdr:cNvPr>
        <xdr:cNvSpPr/>
      </xdr:nvSpPr>
      <xdr:spPr bwMode="auto">
        <a:xfrm>
          <a:off x="2857500" y="3212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19582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2527300" y="29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168563</xdr:rowOff>
    </xdr:from>
    <xdr:to>
      <xdr:col>29</xdr:col>
      <xdr:colOff>177800</xdr:colOff>
      <xdr:row>19</xdr:row>
      <xdr:rowOff>98713</xdr:rowOff>
    </xdr:to>
    <xdr:sp macro="" textlink="">
      <xdr:nvSpPr>
        <xdr:cNvPr id="72" name="楕円 71">
          <a:extLst>
            <a:ext uri="{FF2B5EF4-FFF2-40B4-BE49-F238E27FC236}">
              <a16:creationId xmlns:a16="http://schemas.microsoft.com/office/drawing/2014/main" xmlns="" id="{00000000-0008-0000-0500-000048000000}"/>
            </a:ext>
          </a:extLst>
        </xdr:cNvPr>
        <xdr:cNvSpPr/>
      </xdr:nvSpPr>
      <xdr:spPr bwMode="auto">
        <a:xfrm>
          <a:off x="5600700" y="33022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140640</xdr:rowOff>
    </xdr:from>
    <xdr:ext cx="762000" cy="259045"/>
    <xdr:sp macro="" textlink="">
      <xdr:nvSpPr>
        <xdr:cNvPr id="73" name="人口1人当たり決算額の推移該当値テキスト130">
          <a:extLst>
            <a:ext uri="{FF2B5EF4-FFF2-40B4-BE49-F238E27FC236}">
              <a16:creationId xmlns:a16="http://schemas.microsoft.com/office/drawing/2014/main" xmlns="" id="{00000000-0008-0000-0500-000049000000}"/>
            </a:ext>
          </a:extLst>
        </xdr:cNvPr>
        <xdr:cNvSpPr txBox="1"/>
      </xdr:nvSpPr>
      <xdr:spPr>
        <a:xfrm>
          <a:off x="5740400" y="327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5102</xdr:rowOff>
    </xdr:from>
    <xdr:to>
      <xdr:col>26</xdr:col>
      <xdr:colOff>101600</xdr:colOff>
      <xdr:row>19</xdr:row>
      <xdr:rowOff>106702</xdr:rowOff>
    </xdr:to>
    <xdr:sp macro="" textlink="">
      <xdr:nvSpPr>
        <xdr:cNvPr id="74" name="楕円 73">
          <a:extLst>
            <a:ext uri="{FF2B5EF4-FFF2-40B4-BE49-F238E27FC236}">
              <a16:creationId xmlns:a16="http://schemas.microsoft.com/office/drawing/2014/main" xmlns="" id="{00000000-0008-0000-0500-00004A000000}"/>
            </a:ext>
          </a:extLst>
        </xdr:cNvPr>
        <xdr:cNvSpPr/>
      </xdr:nvSpPr>
      <xdr:spPr bwMode="auto">
        <a:xfrm>
          <a:off x="4953000" y="3310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91479</xdr:rowOff>
    </xdr:from>
    <xdr:ext cx="736600" cy="259045"/>
    <xdr:sp macro="" textlink="">
      <xdr:nvSpPr>
        <xdr:cNvPr id="75" name="テキスト ボックス 74">
          <a:extLst>
            <a:ext uri="{FF2B5EF4-FFF2-40B4-BE49-F238E27FC236}">
              <a16:creationId xmlns:a16="http://schemas.microsoft.com/office/drawing/2014/main" xmlns="" id="{00000000-0008-0000-0500-00004B000000}"/>
            </a:ext>
          </a:extLst>
        </xdr:cNvPr>
        <xdr:cNvSpPr txBox="1"/>
      </xdr:nvSpPr>
      <xdr:spPr>
        <a:xfrm>
          <a:off x="4622800" y="3396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15766</xdr:rowOff>
    </xdr:from>
    <xdr:to>
      <xdr:col>22</xdr:col>
      <xdr:colOff>165100</xdr:colOff>
      <xdr:row>19</xdr:row>
      <xdr:rowOff>117366</xdr:rowOff>
    </xdr:to>
    <xdr:sp macro="" textlink="">
      <xdr:nvSpPr>
        <xdr:cNvPr id="76" name="楕円 75">
          <a:extLst>
            <a:ext uri="{FF2B5EF4-FFF2-40B4-BE49-F238E27FC236}">
              <a16:creationId xmlns:a16="http://schemas.microsoft.com/office/drawing/2014/main" xmlns="" id="{00000000-0008-0000-0500-00004C000000}"/>
            </a:ext>
          </a:extLst>
        </xdr:cNvPr>
        <xdr:cNvSpPr/>
      </xdr:nvSpPr>
      <xdr:spPr bwMode="auto">
        <a:xfrm>
          <a:off x="4254500" y="3320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102143</xdr:rowOff>
    </xdr:from>
    <xdr:ext cx="762000" cy="259045"/>
    <xdr:sp macro="" textlink="">
      <xdr:nvSpPr>
        <xdr:cNvPr id="77" name="テキスト ボックス 76">
          <a:extLst>
            <a:ext uri="{FF2B5EF4-FFF2-40B4-BE49-F238E27FC236}">
              <a16:creationId xmlns:a16="http://schemas.microsoft.com/office/drawing/2014/main" xmlns="" id="{00000000-0008-0000-0500-00004D000000}"/>
            </a:ext>
          </a:extLst>
        </xdr:cNvPr>
        <xdr:cNvSpPr txBox="1"/>
      </xdr:nvSpPr>
      <xdr:spPr>
        <a:xfrm>
          <a:off x="3924300" y="3407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27780</xdr:rowOff>
    </xdr:from>
    <xdr:to>
      <xdr:col>19</xdr:col>
      <xdr:colOff>38100</xdr:colOff>
      <xdr:row>19</xdr:row>
      <xdr:rowOff>129380</xdr:rowOff>
    </xdr:to>
    <xdr:sp macro="" textlink="">
      <xdr:nvSpPr>
        <xdr:cNvPr id="78" name="楕円 77">
          <a:extLst>
            <a:ext uri="{FF2B5EF4-FFF2-40B4-BE49-F238E27FC236}">
              <a16:creationId xmlns:a16="http://schemas.microsoft.com/office/drawing/2014/main" xmlns="" id="{00000000-0008-0000-0500-00004E000000}"/>
            </a:ext>
          </a:extLst>
        </xdr:cNvPr>
        <xdr:cNvSpPr/>
      </xdr:nvSpPr>
      <xdr:spPr bwMode="auto">
        <a:xfrm>
          <a:off x="3556000" y="3332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114157</xdr:rowOff>
    </xdr:from>
    <xdr:ext cx="762000" cy="259045"/>
    <xdr:sp macro="" textlink="">
      <xdr:nvSpPr>
        <xdr:cNvPr id="79" name="テキスト ボックス 78">
          <a:extLst>
            <a:ext uri="{FF2B5EF4-FFF2-40B4-BE49-F238E27FC236}">
              <a16:creationId xmlns:a16="http://schemas.microsoft.com/office/drawing/2014/main" xmlns="" id="{00000000-0008-0000-0500-00004F000000}"/>
            </a:ext>
          </a:extLst>
        </xdr:cNvPr>
        <xdr:cNvSpPr txBox="1"/>
      </xdr:nvSpPr>
      <xdr:spPr>
        <a:xfrm>
          <a:off x="3225800" y="3419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36321</xdr:rowOff>
    </xdr:from>
    <xdr:to>
      <xdr:col>15</xdr:col>
      <xdr:colOff>101600</xdr:colOff>
      <xdr:row>19</xdr:row>
      <xdr:rowOff>137921</xdr:rowOff>
    </xdr:to>
    <xdr:sp macro="" textlink="">
      <xdr:nvSpPr>
        <xdr:cNvPr id="80" name="楕円 79">
          <a:extLst>
            <a:ext uri="{FF2B5EF4-FFF2-40B4-BE49-F238E27FC236}">
              <a16:creationId xmlns:a16="http://schemas.microsoft.com/office/drawing/2014/main" xmlns="" id="{00000000-0008-0000-0500-000050000000}"/>
            </a:ext>
          </a:extLst>
        </xdr:cNvPr>
        <xdr:cNvSpPr/>
      </xdr:nvSpPr>
      <xdr:spPr bwMode="auto">
        <a:xfrm>
          <a:off x="2857500" y="3341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122698</xdr:rowOff>
    </xdr:from>
    <xdr:ext cx="762000" cy="259045"/>
    <xdr:sp macro="" textlink="">
      <xdr:nvSpPr>
        <xdr:cNvPr id="81" name="テキスト ボックス 80">
          <a:extLst>
            <a:ext uri="{FF2B5EF4-FFF2-40B4-BE49-F238E27FC236}">
              <a16:creationId xmlns:a16="http://schemas.microsoft.com/office/drawing/2014/main" xmlns="" id="{00000000-0008-0000-0500-000051000000}"/>
            </a:ext>
          </a:extLst>
        </xdr:cNvPr>
        <xdr:cNvSpPr txBox="1"/>
      </xdr:nvSpPr>
      <xdr:spPr>
        <a:xfrm>
          <a:off x="2527300" y="3427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xmlns=""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xmlns=""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xmlns=""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xmlns=""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xmlns=""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xmlns=""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xmlns=""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xmlns=""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xmlns=""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69918</xdr:rowOff>
    </xdr:from>
    <xdr:to>
      <xdr:col>29</xdr:col>
      <xdr:colOff>127000</xdr:colOff>
      <xdr:row>37</xdr:row>
      <xdr:rowOff>74933</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flipV="1">
          <a:off x="5003800" y="7194618"/>
          <a:ext cx="647700" cy="5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141213</xdr:rowOff>
    </xdr:from>
    <xdr:ext cx="762000" cy="259045"/>
    <xdr:sp macro="" textlink="">
      <xdr:nvSpPr>
        <xdr:cNvPr id="115" name="人口1人当たり決算額の推移平均値テキスト445">
          <a:extLst>
            <a:ext uri="{FF2B5EF4-FFF2-40B4-BE49-F238E27FC236}">
              <a16:creationId xmlns:a16="http://schemas.microsoft.com/office/drawing/2014/main" xmlns="" id="{00000000-0008-0000-0500-000073000000}"/>
            </a:ext>
          </a:extLst>
        </xdr:cNvPr>
        <xdr:cNvSpPr txBox="1"/>
      </xdr:nvSpPr>
      <xdr:spPr>
        <a:xfrm>
          <a:off x="5740400" y="6751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57155</xdr:rowOff>
    </xdr:from>
    <xdr:to>
      <xdr:col>26</xdr:col>
      <xdr:colOff>50800</xdr:colOff>
      <xdr:row>37</xdr:row>
      <xdr:rowOff>74933</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4305300" y="7181855"/>
          <a:ext cx="698500" cy="177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91184</xdr:rowOff>
    </xdr:from>
    <xdr:ext cx="7366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4622800" y="670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57155</xdr:rowOff>
    </xdr:from>
    <xdr:to>
      <xdr:col>22</xdr:col>
      <xdr:colOff>114300</xdr:colOff>
      <xdr:row>37</xdr:row>
      <xdr:rowOff>89990</xdr:rowOff>
    </xdr:to>
    <xdr:cxnSp macro="">
      <xdr:nvCxnSpPr>
        <xdr:cNvPr id="120" name="直線コネクタ 119">
          <a:extLst>
            <a:ext uri="{FF2B5EF4-FFF2-40B4-BE49-F238E27FC236}">
              <a16:creationId xmlns:a16="http://schemas.microsoft.com/office/drawing/2014/main" xmlns="" id="{00000000-0008-0000-0500-000078000000}"/>
            </a:ext>
          </a:extLst>
        </xdr:cNvPr>
        <xdr:cNvCxnSpPr/>
      </xdr:nvCxnSpPr>
      <xdr:spPr bwMode="auto">
        <a:xfrm flipV="1">
          <a:off x="3606800" y="7181855"/>
          <a:ext cx="698500" cy="32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115198</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3924300" y="672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89990</xdr:rowOff>
    </xdr:from>
    <xdr:to>
      <xdr:col>18</xdr:col>
      <xdr:colOff>177800</xdr:colOff>
      <xdr:row>37</xdr:row>
      <xdr:rowOff>122622</xdr:rowOff>
    </xdr:to>
    <xdr:cxnSp macro="">
      <xdr:nvCxnSpPr>
        <xdr:cNvPr id="123" name="直線コネクタ 122">
          <a:extLst>
            <a:ext uri="{FF2B5EF4-FFF2-40B4-BE49-F238E27FC236}">
              <a16:creationId xmlns:a16="http://schemas.microsoft.com/office/drawing/2014/main" xmlns="" id="{00000000-0008-0000-0500-00007B000000}"/>
            </a:ext>
          </a:extLst>
        </xdr:cNvPr>
        <xdr:cNvCxnSpPr/>
      </xdr:nvCxnSpPr>
      <xdr:spPr bwMode="auto">
        <a:xfrm flipV="1">
          <a:off x="2908300" y="7214690"/>
          <a:ext cx="698500" cy="32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329222</xdr:rowOff>
    </xdr:from>
    <xdr:to>
      <xdr:col>19</xdr:col>
      <xdr:colOff>38100</xdr:colOff>
      <xdr:row>36</xdr:row>
      <xdr:rowOff>87922</xdr:rowOff>
    </xdr:to>
    <xdr:sp macro="" textlink="">
      <xdr:nvSpPr>
        <xdr:cNvPr id="124" name="フローチャート: 判断 123">
          <a:extLst>
            <a:ext uri="{FF2B5EF4-FFF2-40B4-BE49-F238E27FC236}">
              <a16:creationId xmlns:a16="http://schemas.microsoft.com/office/drawing/2014/main" xmlns="" id="{00000000-0008-0000-0500-00007C000000}"/>
            </a:ext>
          </a:extLst>
        </xdr:cNvPr>
        <xdr:cNvSpPr/>
      </xdr:nvSpPr>
      <xdr:spPr bwMode="auto">
        <a:xfrm>
          <a:off x="35560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98099</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3225800" y="67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338122</xdr:rowOff>
    </xdr:from>
    <xdr:to>
      <xdr:col>15</xdr:col>
      <xdr:colOff>101600</xdr:colOff>
      <xdr:row>36</xdr:row>
      <xdr:rowOff>96822</xdr:rowOff>
    </xdr:to>
    <xdr:sp macro="" textlink="">
      <xdr:nvSpPr>
        <xdr:cNvPr id="126" name="フローチャート: 判断 125">
          <a:extLst>
            <a:ext uri="{FF2B5EF4-FFF2-40B4-BE49-F238E27FC236}">
              <a16:creationId xmlns:a16="http://schemas.microsoft.com/office/drawing/2014/main" xmlns="" id="{00000000-0008-0000-0500-00007E000000}"/>
            </a:ext>
          </a:extLst>
        </xdr:cNvPr>
        <xdr:cNvSpPr/>
      </xdr:nvSpPr>
      <xdr:spPr bwMode="auto">
        <a:xfrm>
          <a:off x="28575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106999</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2527300" y="6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19118</xdr:rowOff>
    </xdr:from>
    <xdr:to>
      <xdr:col>29</xdr:col>
      <xdr:colOff>177800</xdr:colOff>
      <xdr:row>37</xdr:row>
      <xdr:rowOff>120718</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5600700" y="7143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99145</xdr:rowOff>
    </xdr:from>
    <xdr:ext cx="762000" cy="259045"/>
    <xdr:sp macro="" textlink="">
      <xdr:nvSpPr>
        <xdr:cNvPr id="134" name="人口1人当たり決算額の推移該当値テキスト445">
          <a:extLst>
            <a:ext uri="{FF2B5EF4-FFF2-40B4-BE49-F238E27FC236}">
              <a16:creationId xmlns:a16="http://schemas.microsoft.com/office/drawing/2014/main" xmlns="" id="{00000000-0008-0000-0500-000086000000}"/>
            </a:ext>
          </a:extLst>
        </xdr:cNvPr>
        <xdr:cNvSpPr txBox="1"/>
      </xdr:nvSpPr>
      <xdr:spPr>
        <a:xfrm>
          <a:off x="5740400" y="705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24133</xdr:rowOff>
    </xdr:from>
    <xdr:to>
      <xdr:col>26</xdr:col>
      <xdr:colOff>101600</xdr:colOff>
      <xdr:row>37</xdr:row>
      <xdr:rowOff>125733</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4953000" y="7148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110510</xdr:rowOff>
    </xdr:from>
    <xdr:ext cx="7366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4622800" y="7235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6355</xdr:rowOff>
    </xdr:from>
    <xdr:to>
      <xdr:col>22</xdr:col>
      <xdr:colOff>165100</xdr:colOff>
      <xdr:row>37</xdr:row>
      <xdr:rowOff>107955</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4254500" y="7131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92732</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924300" y="721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39190</xdr:rowOff>
    </xdr:from>
    <xdr:to>
      <xdr:col>19</xdr:col>
      <xdr:colOff>38100</xdr:colOff>
      <xdr:row>37</xdr:row>
      <xdr:rowOff>140790</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3556000" y="71638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125567</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3225800" y="7250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71822</xdr:rowOff>
    </xdr:from>
    <xdr:to>
      <xdr:col>15</xdr:col>
      <xdr:colOff>101600</xdr:colOff>
      <xdr:row>37</xdr:row>
      <xdr:rowOff>173422</xdr:rowOff>
    </xdr:to>
    <xdr:sp macro="" textlink="">
      <xdr:nvSpPr>
        <xdr:cNvPr id="141" name="楕円 140">
          <a:extLst>
            <a:ext uri="{FF2B5EF4-FFF2-40B4-BE49-F238E27FC236}">
              <a16:creationId xmlns:a16="http://schemas.microsoft.com/office/drawing/2014/main" xmlns="" id="{00000000-0008-0000-0500-00008D000000}"/>
            </a:ext>
          </a:extLst>
        </xdr:cNvPr>
        <xdr:cNvSpPr/>
      </xdr:nvSpPr>
      <xdr:spPr bwMode="auto">
        <a:xfrm>
          <a:off x="2857500" y="7196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158199</xdr:rowOff>
    </xdr:from>
    <xdr:ext cx="762000" cy="259045"/>
    <xdr:sp macro="" textlink="">
      <xdr:nvSpPr>
        <xdr:cNvPr id="142" name="テキスト ボックス 141">
          <a:extLst>
            <a:ext uri="{FF2B5EF4-FFF2-40B4-BE49-F238E27FC236}">
              <a16:creationId xmlns:a16="http://schemas.microsoft.com/office/drawing/2014/main" xmlns="" id="{00000000-0008-0000-0500-00008E000000}"/>
            </a:ext>
          </a:extLst>
        </xdr:cNvPr>
        <xdr:cNvSpPr txBox="1"/>
      </xdr:nvSpPr>
      <xdr:spPr>
        <a:xfrm>
          <a:off x="2527300" y="728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2,890
2,886
31.98
4,828,191
4,587,082
231,785
1,560,784
3,010,518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xmlns=""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xmlns=""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xmlns=""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xmlns=""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xmlns=""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xmlns=""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xmlns=""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xmlns=""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xmlns=""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xmlns=""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xmlns=""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xmlns=""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xmlns=""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xmlns=""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xmlns=""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xmlns=""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xmlns=""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xmlns=""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138931</xdr:rowOff>
    </xdr:from>
    <xdr:to>
      <xdr:col>24</xdr:col>
      <xdr:colOff>63500</xdr:colOff>
      <xdr:row>37</xdr:row>
      <xdr:rowOff>145051</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flipV="1">
          <a:off x="3797300" y="6482581"/>
          <a:ext cx="838200" cy="6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138339</xdr:rowOff>
    </xdr:from>
    <xdr:ext cx="599010" cy="259045"/>
    <xdr:sp macro="" textlink="">
      <xdr:nvSpPr>
        <xdr:cNvPr id="63" name="人件費平均値テキスト">
          <a:extLst>
            <a:ext uri="{FF2B5EF4-FFF2-40B4-BE49-F238E27FC236}">
              <a16:creationId xmlns:a16="http://schemas.microsoft.com/office/drawing/2014/main" xmlns="" id="{00000000-0008-0000-0600-00003F000000}"/>
            </a:ext>
          </a:extLst>
        </xdr:cNvPr>
        <xdr:cNvSpPr txBox="1"/>
      </xdr:nvSpPr>
      <xdr:spPr>
        <a:xfrm>
          <a:off x="4686300" y="6139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xmlns=""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145051</xdr:rowOff>
    </xdr:from>
    <xdr:to>
      <xdr:col>19</xdr:col>
      <xdr:colOff>177800</xdr:colOff>
      <xdr:row>37</xdr:row>
      <xdr:rowOff>147841</xdr:rowOff>
    </xdr:to>
    <xdr:cxnSp macro="">
      <xdr:nvCxnSpPr>
        <xdr:cNvPr id="65" name="直線コネクタ 64">
          <a:extLst>
            <a:ext uri="{FF2B5EF4-FFF2-40B4-BE49-F238E27FC236}">
              <a16:creationId xmlns:a16="http://schemas.microsoft.com/office/drawing/2014/main" xmlns="" id="{00000000-0008-0000-0600-000041000000}"/>
            </a:ext>
          </a:extLst>
        </xdr:cNvPr>
        <xdr:cNvCxnSpPr/>
      </xdr:nvCxnSpPr>
      <xdr:spPr>
        <a:xfrm flipV="1">
          <a:off x="2908300" y="6488701"/>
          <a:ext cx="889000" cy="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xmlns=""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91965</xdr:rowOff>
    </xdr:from>
    <xdr:ext cx="599010" cy="259045"/>
    <xdr:sp macro="" textlink="">
      <xdr:nvSpPr>
        <xdr:cNvPr id="67" name="テキスト ボックス 66">
          <a:extLst>
            <a:ext uri="{FF2B5EF4-FFF2-40B4-BE49-F238E27FC236}">
              <a16:creationId xmlns:a16="http://schemas.microsoft.com/office/drawing/2014/main" xmlns="" id="{00000000-0008-0000-0600-000043000000}"/>
            </a:ext>
          </a:extLst>
        </xdr:cNvPr>
        <xdr:cNvSpPr txBox="1"/>
      </xdr:nvSpPr>
      <xdr:spPr>
        <a:xfrm>
          <a:off x="3497795" y="6092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147841</xdr:rowOff>
    </xdr:from>
    <xdr:to>
      <xdr:col>15</xdr:col>
      <xdr:colOff>50800</xdr:colOff>
      <xdr:row>37</xdr:row>
      <xdr:rowOff>159268</xdr:rowOff>
    </xdr:to>
    <xdr:cxnSp macro="">
      <xdr:nvCxnSpPr>
        <xdr:cNvPr id="68" name="直線コネクタ 67">
          <a:extLst>
            <a:ext uri="{FF2B5EF4-FFF2-40B4-BE49-F238E27FC236}">
              <a16:creationId xmlns:a16="http://schemas.microsoft.com/office/drawing/2014/main" xmlns="" id="{00000000-0008-0000-0600-000044000000}"/>
            </a:ext>
          </a:extLst>
        </xdr:cNvPr>
        <xdr:cNvCxnSpPr/>
      </xdr:nvCxnSpPr>
      <xdr:spPr>
        <a:xfrm flipV="1">
          <a:off x="2019300" y="6491491"/>
          <a:ext cx="889000" cy="1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xmlns=""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112824</xdr:rowOff>
    </xdr:from>
    <xdr:ext cx="599010" cy="259045"/>
    <xdr:sp macro="" textlink="">
      <xdr:nvSpPr>
        <xdr:cNvPr id="70" name="テキスト ボックス 69">
          <a:extLst>
            <a:ext uri="{FF2B5EF4-FFF2-40B4-BE49-F238E27FC236}">
              <a16:creationId xmlns:a16="http://schemas.microsoft.com/office/drawing/2014/main" xmlns="" id="{00000000-0008-0000-0600-000046000000}"/>
            </a:ext>
          </a:extLst>
        </xdr:cNvPr>
        <xdr:cNvSpPr txBox="1"/>
      </xdr:nvSpPr>
      <xdr:spPr>
        <a:xfrm>
          <a:off x="2608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159268</xdr:rowOff>
    </xdr:from>
    <xdr:to>
      <xdr:col>10</xdr:col>
      <xdr:colOff>114300</xdr:colOff>
      <xdr:row>38</xdr:row>
      <xdr:rowOff>43738</xdr:rowOff>
    </xdr:to>
    <xdr:cxnSp macro="">
      <xdr:nvCxnSpPr>
        <xdr:cNvPr id="71" name="直線コネクタ 70">
          <a:extLst>
            <a:ext uri="{FF2B5EF4-FFF2-40B4-BE49-F238E27FC236}">
              <a16:creationId xmlns:a16="http://schemas.microsoft.com/office/drawing/2014/main" xmlns="" id="{00000000-0008-0000-0600-000047000000}"/>
            </a:ext>
          </a:extLst>
        </xdr:cNvPr>
        <xdr:cNvCxnSpPr/>
      </xdr:nvCxnSpPr>
      <xdr:spPr>
        <a:xfrm flipV="1">
          <a:off x="1130300" y="6502918"/>
          <a:ext cx="889000" cy="5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2" name="フローチャート: 判断 71">
          <a:extLst>
            <a:ext uri="{FF2B5EF4-FFF2-40B4-BE49-F238E27FC236}">
              <a16:creationId xmlns:a16="http://schemas.microsoft.com/office/drawing/2014/main" xmlns="" id="{00000000-0008-0000-0600-000048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117244</xdr:rowOff>
    </xdr:from>
    <xdr:ext cx="59901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1719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34714</xdr:rowOff>
    </xdr:from>
    <xdr:to>
      <xdr:col>6</xdr:col>
      <xdr:colOff>38100</xdr:colOff>
      <xdr:row>37</xdr:row>
      <xdr:rowOff>136314</xdr:rowOff>
    </xdr:to>
    <xdr:sp macro="" textlink="">
      <xdr:nvSpPr>
        <xdr:cNvPr id="74" name="フローチャート: 判断 73">
          <a:extLst>
            <a:ext uri="{FF2B5EF4-FFF2-40B4-BE49-F238E27FC236}">
              <a16:creationId xmlns:a16="http://schemas.microsoft.com/office/drawing/2014/main" xmlns="" id="{00000000-0008-0000-0600-00004A000000}"/>
            </a:ext>
          </a:extLst>
        </xdr:cNvPr>
        <xdr:cNvSpPr/>
      </xdr:nvSpPr>
      <xdr:spPr>
        <a:xfrm>
          <a:off x="1079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152841</xdr:rowOff>
    </xdr:from>
    <xdr:ext cx="59901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830795" y="615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88131</xdr:rowOff>
    </xdr:from>
    <xdr:to>
      <xdr:col>24</xdr:col>
      <xdr:colOff>114300</xdr:colOff>
      <xdr:row>38</xdr:row>
      <xdr:rowOff>18281</xdr:rowOff>
    </xdr:to>
    <xdr:sp macro="" textlink="">
      <xdr:nvSpPr>
        <xdr:cNvPr id="81" name="楕円 80">
          <a:extLst>
            <a:ext uri="{FF2B5EF4-FFF2-40B4-BE49-F238E27FC236}">
              <a16:creationId xmlns:a16="http://schemas.microsoft.com/office/drawing/2014/main" xmlns="" id="{00000000-0008-0000-0600-000051000000}"/>
            </a:ext>
          </a:extLst>
        </xdr:cNvPr>
        <xdr:cNvSpPr/>
      </xdr:nvSpPr>
      <xdr:spPr>
        <a:xfrm>
          <a:off x="4584700" y="643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66558</xdr:rowOff>
    </xdr:from>
    <xdr:ext cx="599010" cy="259045"/>
    <xdr:sp macro="" textlink="">
      <xdr:nvSpPr>
        <xdr:cNvPr id="82" name="人件費該当値テキスト">
          <a:extLst>
            <a:ext uri="{FF2B5EF4-FFF2-40B4-BE49-F238E27FC236}">
              <a16:creationId xmlns:a16="http://schemas.microsoft.com/office/drawing/2014/main" xmlns="" id="{00000000-0008-0000-0600-000052000000}"/>
            </a:ext>
          </a:extLst>
        </xdr:cNvPr>
        <xdr:cNvSpPr txBox="1"/>
      </xdr:nvSpPr>
      <xdr:spPr>
        <a:xfrm>
          <a:off x="4686300" y="6410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94251</xdr:rowOff>
    </xdr:from>
    <xdr:to>
      <xdr:col>20</xdr:col>
      <xdr:colOff>38100</xdr:colOff>
      <xdr:row>38</xdr:row>
      <xdr:rowOff>24401</xdr:rowOff>
    </xdr:to>
    <xdr:sp macro="" textlink="">
      <xdr:nvSpPr>
        <xdr:cNvPr id="83" name="楕円 82">
          <a:extLst>
            <a:ext uri="{FF2B5EF4-FFF2-40B4-BE49-F238E27FC236}">
              <a16:creationId xmlns:a16="http://schemas.microsoft.com/office/drawing/2014/main" xmlns="" id="{00000000-0008-0000-0600-000053000000}"/>
            </a:ext>
          </a:extLst>
        </xdr:cNvPr>
        <xdr:cNvSpPr/>
      </xdr:nvSpPr>
      <xdr:spPr>
        <a:xfrm>
          <a:off x="3746500" y="643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15528</xdr:rowOff>
    </xdr:from>
    <xdr:ext cx="599010" cy="259045"/>
    <xdr:sp macro="" textlink="">
      <xdr:nvSpPr>
        <xdr:cNvPr id="84" name="テキスト ボックス 83">
          <a:extLst>
            <a:ext uri="{FF2B5EF4-FFF2-40B4-BE49-F238E27FC236}">
              <a16:creationId xmlns:a16="http://schemas.microsoft.com/office/drawing/2014/main" xmlns="" id="{00000000-0008-0000-0600-000054000000}"/>
            </a:ext>
          </a:extLst>
        </xdr:cNvPr>
        <xdr:cNvSpPr txBox="1"/>
      </xdr:nvSpPr>
      <xdr:spPr>
        <a:xfrm>
          <a:off x="3497795" y="653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97041</xdr:rowOff>
    </xdr:from>
    <xdr:to>
      <xdr:col>15</xdr:col>
      <xdr:colOff>101600</xdr:colOff>
      <xdr:row>38</xdr:row>
      <xdr:rowOff>27191</xdr:rowOff>
    </xdr:to>
    <xdr:sp macro="" textlink="">
      <xdr:nvSpPr>
        <xdr:cNvPr id="85" name="楕円 84">
          <a:extLst>
            <a:ext uri="{FF2B5EF4-FFF2-40B4-BE49-F238E27FC236}">
              <a16:creationId xmlns:a16="http://schemas.microsoft.com/office/drawing/2014/main" xmlns="" id="{00000000-0008-0000-0600-000055000000}"/>
            </a:ext>
          </a:extLst>
        </xdr:cNvPr>
        <xdr:cNvSpPr/>
      </xdr:nvSpPr>
      <xdr:spPr>
        <a:xfrm>
          <a:off x="2857500" y="644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18318</xdr:rowOff>
    </xdr:from>
    <xdr:ext cx="599010" cy="259045"/>
    <xdr:sp macro="" textlink="">
      <xdr:nvSpPr>
        <xdr:cNvPr id="86" name="テキスト ボックス 85">
          <a:extLst>
            <a:ext uri="{FF2B5EF4-FFF2-40B4-BE49-F238E27FC236}">
              <a16:creationId xmlns:a16="http://schemas.microsoft.com/office/drawing/2014/main" xmlns="" id="{00000000-0008-0000-0600-000056000000}"/>
            </a:ext>
          </a:extLst>
        </xdr:cNvPr>
        <xdr:cNvSpPr txBox="1"/>
      </xdr:nvSpPr>
      <xdr:spPr>
        <a:xfrm>
          <a:off x="2608795" y="6533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108468</xdr:rowOff>
    </xdr:from>
    <xdr:to>
      <xdr:col>10</xdr:col>
      <xdr:colOff>165100</xdr:colOff>
      <xdr:row>38</xdr:row>
      <xdr:rowOff>38618</xdr:rowOff>
    </xdr:to>
    <xdr:sp macro="" textlink="">
      <xdr:nvSpPr>
        <xdr:cNvPr id="87" name="楕円 86">
          <a:extLst>
            <a:ext uri="{FF2B5EF4-FFF2-40B4-BE49-F238E27FC236}">
              <a16:creationId xmlns:a16="http://schemas.microsoft.com/office/drawing/2014/main" xmlns="" id="{00000000-0008-0000-0600-000057000000}"/>
            </a:ext>
          </a:extLst>
        </xdr:cNvPr>
        <xdr:cNvSpPr/>
      </xdr:nvSpPr>
      <xdr:spPr>
        <a:xfrm>
          <a:off x="1968500" y="645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29745</xdr:rowOff>
    </xdr:from>
    <xdr:ext cx="599010" cy="259045"/>
    <xdr:sp macro="" textlink="">
      <xdr:nvSpPr>
        <xdr:cNvPr id="88" name="テキスト ボックス 87">
          <a:extLst>
            <a:ext uri="{FF2B5EF4-FFF2-40B4-BE49-F238E27FC236}">
              <a16:creationId xmlns:a16="http://schemas.microsoft.com/office/drawing/2014/main" xmlns="" id="{00000000-0008-0000-0600-000058000000}"/>
            </a:ext>
          </a:extLst>
        </xdr:cNvPr>
        <xdr:cNvSpPr txBox="1"/>
      </xdr:nvSpPr>
      <xdr:spPr>
        <a:xfrm>
          <a:off x="1719795" y="654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164388</xdr:rowOff>
    </xdr:from>
    <xdr:to>
      <xdr:col>6</xdr:col>
      <xdr:colOff>38100</xdr:colOff>
      <xdr:row>38</xdr:row>
      <xdr:rowOff>94538</xdr:rowOff>
    </xdr:to>
    <xdr:sp macro="" textlink="">
      <xdr:nvSpPr>
        <xdr:cNvPr id="89" name="楕円 88">
          <a:extLst>
            <a:ext uri="{FF2B5EF4-FFF2-40B4-BE49-F238E27FC236}">
              <a16:creationId xmlns:a16="http://schemas.microsoft.com/office/drawing/2014/main" xmlns="" id="{00000000-0008-0000-0600-000059000000}"/>
            </a:ext>
          </a:extLst>
        </xdr:cNvPr>
        <xdr:cNvSpPr/>
      </xdr:nvSpPr>
      <xdr:spPr>
        <a:xfrm>
          <a:off x="1079500" y="650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85665</xdr:rowOff>
    </xdr:from>
    <xdr:ext cx="599010" cy="259045"/>
    <xdr:sp macro="" textlink="">
      <xdr:nvSpPr>
        <xdr:cNvPr id="90" name="テキスト ボックス 89">
          <a:extLst>
            <a:ext uri="{FF2B5EF4-FFF2-40B4-BE49-F238E27FC236}">
              <a16:creationId xmlns:a16="http://schemas.microsoft.com/office/drawing/2014/main" xmlns="" id="{00000000-0008-0000-0600-00005A000000}"/>
            </a:ext>
          </a:extLst>
        </xdr:cNvPr>
        <xdr:cNvSpPr txBox="1"/>
      </xdr:nvSpPr>
      <xdr:spPr>
        <a:xfrm>
          <a:off x="830795" y="6600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xmlns=""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xmlns=""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xmlns=""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xmlns=""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7581</xdr:rowOff>
    </xdr:from>
    <xdr:to>
      <xdr:col>24</xdr:col>
      <xdr:colOff>63500</xdr:colOff>
      <xdr:row>57</xdr:row>
      <xdr:rowOff>54001</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flipV="1">
          <a:off x="3797300" y="9780231"/>
          <a:ext cx="838200" cy="46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123480</xdr:rowOff>
    </xdr:from>
    <xdr:ext cx="599010" cy="259045"/>
    <xdr:sp macro="" textlink="">
      <xdr:nvSpPr>
        <xdr:cNvPr id="116" name="物件費平均値テキスト">
          <a:extLst>
            <a:ext uri="{FF2B5EF4-FFF2-40B4-BE49-F238E27FC236}">
              <a16:creationId xmlns:a16="http://schemas.microsoft.com/office/drawing/2014/main" xmlns="" id="{00000000-0008-0000-0600-000074000000}"/>
            </a:ext>
          </a:extLst>
        </xdr:cNvPr>
        <xdr:cNvSpPr txBox="1"/>
      </xdr:nvSpPr>
      <xdr:spPr>
        <a:xfrm>
          <a:off x="4686300" y="972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xmlns=""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54001</xdr:rowOff>
    </xdr:from>
    <xdr:to>
      <xdr:col>19</xdr:col>
      <xdr:colOff>177800</xdr:colOff>
      <xdr:row>57</xdr:row>
      <xdr:rowOff>121776</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flipV="1">
          <a:off x="2908300" y="9826651"/>
          <a:ext cx="889000" cy="6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xmlns=""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101514</xdr:rowOff>
    </xdr:from>
    <xdr:ext cx="599010" cy="259045"/>
    <xdr:sp macro="" textlink="">
      <xdr:nvSpPr>
        <xdr:cNvPr id="120" name="テキスト ボックス 119">
          <a:extLst>
            <a:ext uri="{FF2B5EF4-FFF2-40B4-BE49-F238E27FC236}">
              <a16:creationId xmlns:a16="http://schemas.microsoft.com/office/drawing/2014/main" xmlns="" id="{00000000-0008-0000-0600-000078000000}"/>
            </a:ext>
          </a:extLst>
        </xdr:cNvPr>
        <xdr:cNvSpPr txBox="1"/>
      </xdr:nvSpPr>
      <xdr:spPr>
        <a:xfrm>
          <a:off x="3497795" y="953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116109</xdr:rowOff>
    </xdr:from>
    <xdr:to>
      <xdr:col>15</xdr:col>
      <xdr:colOff>50800</xdr:colOff>
      <xdr:row>57</xdr:row>
      <xdr:rowOff>121776</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a:off x="2019300" y="9888759"/>
          <a:ext cx="889000" cy="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xmlns=""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121659</xdr:rowOff>
    </xdr:from>
    <xdr:ext cx="599010" cy="259045"/>
    <xdr:sp macro="" textlink="">
      <xdr:nvSpPr>
        <xdr:cNvPr id="123" name="テキスト ボックス 122">
          <a:extLst>
            <a:ext uri="{FF2B5EF4-FFF2-40B4-BE49-F238E27FC236}">
              <a16:creationId xmlns:a16="http://schemas.microsoft.com/office/drawing/2014/main" xmlns="" id="{00000000-0008-0000-0600-00007B000000}"/>
            </a:ext>
          </a:extLst>
        </xdr:cNvPr>
        <xdr:cNvSpPr txBox="1"/>
      </xdr:nvSpPr>
      <xdr:spPr>
        <a:xfrm>
          <a:off x="2608795" y="955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116109</xdr:rowOff>
    </xdr:from>
    <xdr:to>
      <xdr:col>10</xdr:col>
      <xdr:colOff>114300</xdr:colOff>
      <xdr:row>57</xdr:row>
      <xdr:rowOff>124115</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flipV="1">
          <a:off x="1130300" y="9888759"/>
          <a:ext cx="889000" cy="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166033</xdr:rowOff>
    </xdr:from>
    <xdr:to>
      <xdr:col>10</xdr:col>
      <xdr:colOff>165100</xdr:colOff>
      <xdr:row>57</xdr:row>
      <xdr:rowOff>96183</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1968500" y="976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112710</xdr:rowOff>
    </xdr:from>
    <xdr:ext cx="599010"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1719795" y="954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160573</xdr:rowOff>
    </xdr:from>
    <xdr:to>
      <xdr:col>6</xdr:col>
      <xdr:colOff>38100</xdr:colOff>
      <xdr:row>57</xdr:row>
      <xdr:rowOff>90723</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1079500" y="976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107250</xdr:rowOff>
    </xdr:from>
    <xdr:ext cx="599010"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830795" y="953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128231</xdr:rowOff>
    </xdr:from>
    <xdr:to>
      <xdr:col>24</xdr:col>
      <xdr:colOff>114300</xdr:colOff>
      <xdr:row>57</xdr:row>
      <xdr:rowOff>58381</xdr:rowOff>
    </xdr:to>
    <xdr:sp macro="" textlink="">
      <xdr:nvSpPr>
        <xdr:cNvPr id="134" name="楕円 133">
          <a:extLst>
            <a:ext uri="{FF2B5EF4-FFF2-40B4-BE49-F238E27FC236}">
              <a16:creationId xmlns:a16="http://schemas.microsoft.com/office/drawing/2014/main" xmlns="" id="{00000000-0008-0000-0600-000086000000}"/>
            </a:ext>
          </a:extLst>
        </xdr:cNvPr>
        <xdr:cNvSpPr/>
      </xdr:nvSpPr>
      <xdr:spPr>
        <a:xfrm>
          <a:off x="4584700" y="972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151108</xdr:rowOff>
    </xdr:from>
    <xdr:ext cx="599010" cy="259045"/>
    <xdr:sp macro="" textlink="">
      <xdr:nvSpPr>
        <xdr:cNvPr id="135" name="物件費該当値テキスト">
          <a:extLst>
            <a:ext uri="{FF2B5EF4-FFF2-40B4-BE49-F238E27FC236}">
              <a16:creationId xmlns:a16="http://schemas.microsoft.com/office/drawing/2014/main" xmlns="" id="{00000000-0008-0000-0600-000087000000}"/>
            </a:ext>
          </a:extLst>
        </xdr:cNvPr>
        <xdr:cNvSpPr txBox="1"/>
      </xdr:nvSpPr>
      <xdr:spPr>
        <a:xfrm>
          <a:off x="4686300" y="958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3201</xdr:rowOff>
    </xdr:from>
    <xdr:to>
      <xdr:col>20</xdr:col>
      <xdr:colOff>38100</xdr:colOff>
      <xdr:row>57</xdr:row>
      <xdr:rowOff>104801</xdr:rowOff>
    </xdr:to>
    <xdr:sp macro="" textlink="">
      <xdr:nvSpPr>
        <xdr:cNvPr id="136" name="楕円 135">
          <a:extLst>
            <a:ext uri="{FF2B5EF4-FFF2-40B4-BE49-F238E27FC236}">
              <a16:creationId xmlns:a16="http://schemas.microsoft.com/office/drawing/2014/main" xmlns="" id="{00000000-0008-0000-0600-000088000000}"/>
            </a:ext>
          </a:extLst>
        </xdr:cNvPr>
        <xdr:cNvSpPr/>
      </xdr:nvSpPr>
      <xdr:spPr>
        <a:xfrm>
          <a:off x="3746500" y="9775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95928</xdr:rowOff>
    </xdr:from>
    <xdr:ext cx="59901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3497795" y="9868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70976</xdr:rowOff>
    </xdr:from>
    <xdr:to>
      <xdr:col>15</xdr:col>
      <xdr:colOff>101600</xdr:colOff>
      <xdr:row>58</xdr:row>
      <xdr:rowOff>1126</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2857500" y="984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163703</xdr:rowOff>
    </xdr:from>
    <xdr:ext cx="59901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2608795" y="9936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65309</xdr:rowOff>
    </xdr:from>
    <xdr:to>
      <xdr:col>10</xdr:col>
      <xdr:colOff>165100</xdr:colOff>
      <xdr:row>57</xdr:row>
      <xdr:rowOff>166909</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1968500" y="983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158036</xdr:rowOff>
    </xdr:from>
    <xdr:ext cx="59901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1719795" y="9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73315</xdr:rowOff>
    </xdr:from>
    <xdr:to>
      <xdr:col>6</xdr:col>
      <xdr:colOff>38100</xdr:colOff>
      <xdr:row>58</xdr:row>
      <xdr:rowOff>3465</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1079500" y="984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166042</xdr:rowOff>
    </xdr:from>
    <xdr:ext cx="599010"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830795" y="9938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xmlns=""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xmlns=""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xmlns=""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xmlns=""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xmlns=""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xmlns=""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xmlns=""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xmlns=""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xmlns=""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111798</xdr:rowOff>
    </xdr:from>
    <xdr:to>
      <xdr:col>24</xdr:col>
      <xdr:colOff>63500</xdr:colOff>
      <xdr:row>78</xdr:row>
      <xdr:rowOff>116122</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3797300" y="13484898"/>
          <a:ext cx="838200" cy="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152655</xdr:rowOff>
    </xdr:from>
    <xdr:ext cx="534377" cy="259045"/>
    <xdr:sp macro="" textlink="">
      <xdr:nvSpPr>
        <xdr:cNvPr id="171" name="維持補修費平均値テキスト">
          <a:extLst>
            <a:ext uri="{FF2B5EF4-FFF2-40B4-BE49-F238E27FC236}">
              <a16:creationId xmlns:a16="http://schemas.microsoft.com/office/drawing/2014/main" xmlns="" id="{00000000-0008-0000-0600-0000AB000000}"/>
            </a:ext>
          </a:extLst>
        </xdr:cNvPr>
        <xdr:cNvSpPr txBox="1"/>
      </xdr:nvSpPr>
      <xdr:spPr>
        <a:xfrm>
          <a:off x="4686300" y="1318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xmlns=""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111798</xdr:rowOff>
    </xdr:from>
    <xdr:to>
      <xdr:col>19</xdr:col>
      <xdr:colOff>177800</xdr:colOff>
      <xdr:row>78</xdr:row>
      <xdr:rowOff>119149</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flipV="1">
          <a:off x="2908300" y="13484898"/>
          <a:ext cx="889000" cy="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xmlns=""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77374</xdr:rowOff>
    </xdr:from>
    <xdr:ext cx="534377" cy="259045"/>
    <xdr:sp macro="" textlink="">
      <xdr:nvSpPr>
        <xdr:cNvPr id="175" name="テキスト ボックス 174">
          <a:extLst>
            <a:ext uri="{FF2B5EF4-FFF2-40B4-BE49-F238E27FC236}">
              <a16:creationId xmlns:a16="http://schemas.microsoft.com/office/drawing/2014/main" xmlns="" id="{00000000-0008-0000-0600-0000AF000000}"/>
            </a:ext>
          </a:extLst>
        </xdr:cNvPr>
        <xdr:cNvSpPr txBox="1"/>
      </xdr:nvSpPr>
      <xdr:spPr>
        <a:xfrm>
          <a:off x="3530111" y="1310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117553</xdr:rowOff>
    </xdr:from>
    <xdr:to>
      <xdr:col>15</xdr:col>
      <xdr:colOff>50800</xdr:colOff>
      <xdr:row>78</xdr:row>
      <xdr:rowOff>119149</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2019300" y="13490653"/>
          <a:ext cx="889000" cy="1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83959</xdr:rowOff>
    </xdr:from>
    <xdr:ext cx="534377" cy="259045"/>
    <xdr:sp macro="" textlink="">
      <xdr:nvSpPr>
        <xdr:cNvPr id="178" name="テキスト ボックス 177">
          <a:extLst>
            <a:ext uri="{FF2B5EF4-FFF2-40B4-BE49-F238E27FC236}">
              <a16:creationId xmlns:a16="http://schemas.microsoft.com/office/drawing/2014/main" xmlns="" id="{00000000-0008-0000-0600-0000B2000000}"/>
            </a:ext>
          </a:extLst>
        </xdr:cNvPr>
        <xdr:cNvSpPr txBox="1"/>
      </xdr:nvSpPr>
      <xdr:spPr>
        <a:xfrm>
          <a:off x="2641111" y="131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117553</xdr:rowOff>
    </xdr:from>
    <xdr:to>
      <xdr:col>10</xdr:col>
      <xdr:colOff>114300</xdr:colOff>
      <xdr:row>78</xdr:row>
      <xdr:rowOff>121746</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flipV="1">
          <a:off x="1130300" y="13490653"/>
          <a:ext cx="889000" cy="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155510</xdr:rowOff>
    </xdr:from>
    <xdr:to>
      <xdr:col>10</xdr:col>
      <xdr:colOff>165100</xdr:colOff>
      <xdr:row>78</xdr:row>
      <xdr:rowOff>85660</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1968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102187</xdr:rowOff>
    </xdr:from>
    <xdr:ext cx="534377"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1752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166218</xdr:rowOff>
    </xdr:from>
    <xdr:to>
      <xdr:col>6</xdr:col>
      <xdr:colOff>38100</xdr:colOff>
      <xdr:row>78</xdr:row>
      <xdr:rowOff>96368</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1079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112895</xdr:rowOff>
    </xdr:from>
    <xdr:ext cx="534377"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863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65322</xdr:rowOff>
    </xdr:from>
    <xdr:to>
      <xdr:col>24</xdr:col>
      <xdr:colOff>114300</xdr:colOff>
      <xdr:row>78</xdr:row>
      <xdr:rowOff>166922</xdr:rowOff>
    </xdr:to>
    <xdr:sp macro="" textlink="">
      <xdr:nvSpPr>
        <xdr:cNvPr id="189" name="楕円 188">
          <a:extLst>
            <a:ext uri="{FF2B5EF4-FFF2-40B4-BE49-F238E27FC236}">
              <a16:creationId xmlns:a16="http://schemas.microsoft.com/office/drawing/2014/main" xmlns="" id="{00000000-0008-0000-0600-0000BD000000}"/>
            </a:ext>
          </a:extLst>
        </xdr:cNvPr>
        <xdr:cNvSpPr/>
      </xdr:nvSpPr>
      <xdr:spPr>
        <a:xfrm>
          <a:off x="4584700" y="1343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151699</xdr:rowOff>
    </xdr:from>
    <xdr:ext cx="469744" cy="259045"/>
    <xdr:sp macro="" textlink="">
      <xdr:nvSpPr>
        <xdr:cNvPr id="190" name="維持補修費該当値テキスト">
          <a:extLst>
            <a:ext uri="{FF2B5EF4-FFF2-40B4-BE49-F238E27FC236}">
              <a16:creationId xmlns:a16="http://schemas.microsoft.com/office/drawing/2014/main" xmlns="" id="{00000000-0008-0000-0600-0000BE000000}"/>
            </a:ext>
          </a:extLst>
        </xdr:cNvPr>
        <xdr:cNvSpPr txBox="1"/>
      </xdr:nvSpPr>
      <xdr:spPr>
        <a:xfrm>
          <a:off x="4686300" y="13353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60998</xdr:rowOff>
    </xdr:from>
    <xdr:to>
      <xdr:col>20</xdr:col>
      <xdr:colOff>38100</xdr:colOff>
      <xdr:row>78</xdr:row>
      <xdr:rowOff>162598</xdr:rowOff>
    </xdr:to>
    <xdr:sp macro="" textlink="">
      <xdr:nvSpPr>
        <xdr:cNvPr id="191" name="楕円 190">
          <a:extLst>
            <a:ext uri="{FF2B5EF4-FFF2-40B4-BE49-F238E27FC236}">
              <a16:creationId xmlns:a16="http://schemas.microsoft.com/office/drawing/2014/main" xmlns="" id="{00000000-0008-0000-0600-0000BF000000}"/>
            </a:ext>
          </a:extLst>
        </xdr:cNvPr>
        <xdr:cNvSpPr/>
      </xdr:nvSpPr>
      <xdr:spPr>
        <a:xfrm>
          <a:off x="3746500" y="134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153725</xdr:rowOff>
    </xdr:from>
    <xdr:ext cx="469744"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3562428" y="1352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68349</xdr:rowOff>
    </xdr:from>
    <xdr:to>
      <xdr:col>15</xdr:col>
      <xdr:colOff>101600</xdr:colOff>
      <xdr:row>78</xdr:row>
      <xdr:rowOff>169949</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2857500" y="1344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161076</xdr:rowOff>
    </xdr:from>
    <xdr:ext cx="469744"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2673428" y="135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66753</xdr:rowOff>
    </xdr:from>
    <xdr:to>
      <xdr:col>10</xdr:col>
      <xdr:colOff>165100</xdr:colOff>
      <xdr:row>78</xdr:row>
      <xdr:rowOff>168353</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1968500" y="1343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159480</xdr:rowOff>
    </xdr:from>
    <xdr:ext cx="469744"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1784428" y="1353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70946</xdr:rowOff>
    </xdr:from>
    <xdr:to>
      <xdr:col>6</xdr:col>
      <xdr:colOff>38100</xdr:colOff>
      <xdr:row>79</xdr:row>
      <xdr:rowOff>1096</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1079500" y="1344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163673</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895428" y="1353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xmlns=""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xmlns=""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xmlns=""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xmlns=""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xmlns=""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xmlns=""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xmlns=""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xmlns=""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xmlns=""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xmlns=""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xmlns=""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10237</xdr:rowOff>
    </xdr:from>
    <xdr:to>
      <xdr:col>24</xdr:col>
      <xdr:colOff>63500</xdr:colOff>
      <xdr:row>92</xdr:row>
      <xdr:rowOff>161570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flipV="1">
          <a:off x="3797300" y="15783637"/>
          <a:ext cx="838200" cy="15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132562</xdr:rowOff>
    </xdr:from>
    <xdr:ext cx="534377" cy="259045"/>
    <xdr:sp macro="" textlink="">
      <xdr:nvSpPr>
        <xdr:cNvPr id="228" name="扶助費平均値テキスト">
          <a:extLst>
            <a:ext uri="{FF2B5EF4-FFF2-40B4-BE49-F238E27FC236}">
              <a16:creationId xmlns:a16="http://schemas.microsoft.com/office/drawing/2014/main" xmlns="" id="{00000000-0008-0000-0600-0000E4000000}"/>
            </a:ext>
          </a:extLst>
        </xdr:cNvPr>
        <xdr:cNvSpPr txBox="1"/>
      </xdr:nvSpPr>
      <xdr:spPr>
        <a:xfrm>
          <a:off x="4686300" y="16248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xmlns=""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5741</xdr:rowOff>
    </xdr:from>
    <xdr:to>
      <xdr:col>19</xdr:col>
      <xdr:colOff>177800</xdr:colOff>
      <xdr:row>92</xdr:row>
      <xdr:rowOff>161570</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2908300" y="15779141"/>
          <a:ext cx="889000" cy="15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xmlns=""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124271</xdr:rowOff>
    </xdr:from>
    <xdr:ext cx="534377" cy="259045"/>
    <xdr:sp macro="" textlink="">
      <xdr:nvSpPr>
        <xdr:cNvPr id="232" name="テキスト ボックス 231">
          <a:extLst>
            <a:ext uri="{FF2B5EF4-FFF2-40B4-BE49-F238E27FC236}">
              <a16:creationId xmlns:a16="http://schemas.microsoft.com/office/drawing/2014/main" xmlns="" id="{00000000-0008-0000-0600-0000E8000000}"/>
            </a:ext>
          </a:extLst>
        </xdr:cNvPr>
        <xdr:cNvSpPr txBox="1"/>
      </xdr:nvSpPr>
      <xdr:spPr>
        <a:xfrm>
          <a:off x="3530111" y="1641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5741</xdr:rowOff>
    </xdr:from>
    <xdr:to>
      <xdr:col>15</xdr:col>
      <xdr:colOff>50800</xdr:colOff>
      <xdr:row>93</xdr:row>
      <xdr:rowOff>135706</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flipV="1">
          <a:off x="2019300" y="15779141"/>
          <a:ext cx="889000" cy="30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xmlns=""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64705</xdr:rowOff>
    </xdr:from>
    <xdr:ext cx="534377" cy="259045"/>
    <xdr:sp macro="" textlink="">
      <xdr:nvSpPr>
        <xdr:cNvPr id="235" name="テキスト ボックス 234">
          <a:extLst>
            <a:ext uri="{FF2B5EF4-FFF2-40B4-BE49-F238E27FC236}">
              <a16:creationId xmlns:a16="http://schemas.microsoft.com/office/drawing/2014/main" xmlns="" id="{00000000-0008-0000-0600-0000EB000000}"/>
            </a:ext>
          </a:extLst>
        </xdr:cNvPr>
        <xdr:cNvSpPr txBox="1"/>
      </xdr:nvSpPr>
      <xdr:spPr>
        <a:xfrm>
          <a:off x="2641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111635</xdr:rowOff>
    </xdr:from>
    <xdr:to>
      <xdr:col>10</xdr:col>
      <xdr:colOff>114300</xdr:colOff>
      <xdr:row>93</xdr:row>
      <xdr:rowOff>135706</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a:off x="1130300" y="16056485"/>
          <a:ext cx="889000" cy="24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99507</xdr:rowOff>
    </xdr:from>
    <xdr:to>
      <xdr:col>10</xdr:col>
      <xdr:colOff>165100</xdr:colOff>
      <xdr:row>96</xdr:row>
      <xdr:rowOff>29657</xdr:rowOff>
    </xdr:to>
    <xdr:sp macro="" textlink="">
      <xdr:nvSpPr>
        <xdr:cNvPr id="237" name="フローチャート: 判断 236">
          <a:extLst>
            <a:ext uri="{FF2B5EF4-FFF2-40B4-BE49-F238E27FC236}">
              <a16:creationId xmlns:a16="http://schemas.microsoft.com/office/drawing/2014/main" xmlns="" id="{00000000-0008-0000-0600-0000ED000000}"/>
            </a:ext>
          </a:extLst>
        </xdr:cNvPr>
        <xdr:cNvSpPr/>
      </xdr:nvSpPr>
      <xdr:spPr>
        <a:xfrm>
          <a:off x="1968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20784</xdr:rowOff>
    </xdr:from>
    <xdr:ext cx="534377" cy="259045"/>
    <xdr:sp macro="" textlink="">
      <xdr:nvSpPr>
        <xdr:cNvPr id="238" name="テキスト ボックス 237">
          <a:extLst>
            <a:ext uri="{FF2B5EF4-FFF2-40B4-BE49-F238E27FC236}">
              <a16:creationId xmlns:a16="http://schemas.microsoft.com/office/drawing/2014/main" xmlns="" id="{00000000-0008-0000-0600-0000EE000000}"/>
            </a:ext>
          </a:extLst>
        </xdr:cNvPr>
        <xdr:cNvSpPr txBox="1"/>
      </xdr:nvSpPr>
      <xdr:spPr>
        <a:xfrm>
          <a:off x="1752111" y="164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129384</xdr:rowOff>
    </xdr:from>
    <xdr:to>
      <xdr:col>6</xdr:col>
      <xdr:colOff>38100</xdr:colOff>
      <xdr:row>96</xdr:row>
      <xdr:rowOff>59534</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1079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50661</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863111" y="165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130887</xdr:rowOff>
    </xdr:from>
    <xdr:to>
      <xdr:col>24</xdr:col>
      <xdr:colOff>114300</xdr:colOff>
      <xdr:row>92</xdr:row>
      <xdr:rowOff>61037</xdr:rowOff>
    </xdr:to>
    <xdr:sp macro="" textlink="">
      <xdr:nvSpPr>
        <xdr:cNvPr id="246" name="楕円 245">
          <a:extLst>
            <a:ext uri="{FF2B5EF4-FFF2-40B4-BE49-F238E27FC236}">
              <a16:creationId xmlns:a16="http://schemas.microsoft.com/office/drawing/2014/main" xmlns="" id="{00000000-0008-0000-0600-0000F6000000}"/>
            </a:ext>
          </a:extLst>
        </xdr:cNvPr>
        <xdr:cNvSpPr/>
      </xdr:nvSpPr>
      <xdr:spPr>
        <a:xfrm>
          <a:off x="4584700" y="1573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153764</xdr:rowOff>
    </xdr:from>
    <xdr:ext cx="599010" cy="259045"/>
    <xdr:sp macro="" textlink="">
      <xdr:nvSpPr>
        <xdr:cNvPr id="247" name="扶助費該当値テキスト">
          <a:extLst>
            <a:ext uri="{FF2B5EF4-FFF2-40B4-BE49-F238E27FC236}">
              <a16:creationId xmlns:a16="http://schemas.microsoft.com/office/drawing/2014/main" xmlns="" id="{00000000-0008-0000-0600-0000F7000000}"/>
            </a:ext>
          </a:extLst>
        </xdr:cNvPr>
        <xdr:cNvSpPr txBox="1"/>
      </xdr:nvSpPr>
      <xdr:spPr>
        <a:xfrm>
          <a:off x="4686300" y="1558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110770</xdr:rowOff>
    </xdr:from>
    <xdr:to>
      <xdr:col>20</xdr:col>
      <xdr:colOff>38100</xdr:colOff>
      <xdr:row>93</xdr:row>
      <xdr:rowOff>40920</xdr:rowOff>
    </xdr:to>
    <xdr:sp macro="" textlink="">
      <xdr:nvSpPr>
        <xdr:cNvPr id="248" name="楕円 247">
          <a:extLst>
            <a:ext uri="{FF2B5EF4-FFF2-40B4-BE49-F238E27FC236}">
              <a16:creationId xmlns:a16="http://schemas.microsoft.com/office/drawing/2014/main" xmlns="" id="{00000000-0008-0000-0600-0000F8000000}"/>
            </a:ext>
          </a:extLst>
        </xdr:cNvPr>
        <xdr:cNvSpPr/>
      </xdr:nvSpPr>
      <xdr:spPr>
        <a:xfrm>
          <a:off x="3746500" y="1588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57447</xdr:rowOff>
    </xdr:from>
    <xdr:ext cx="59901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3497795" y="1565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126391</xdr:rowOff>
    </xdr:from>
    <xdr:to>
      <xdr:col>15</xdr:col>
      <xdr:colOff>101600</xdr:colOff>
      <xdr:row>92</xdr:row>
      <xdr:rowOff>56541</xdr:rowOff>
    </xdr:to>
    <xdr:sp macro="" textlink="">
      <xdr:nvSpPr>
        <xdr:cNvPr id="250" name="楕円 249">
          <a:extLst>
            <a:ext uri="{FF2B5EF4-FFF2-40B4-BE49-F238E27FC236}">
              <a16:creationId xmlns:a16="http://schemas.microsoft.com/office/drawing/2014/main" xmlns="" id="{00000000-0008-0000-0600-0000FA000000}"/>
            </a:ext>
          </a:extLst>
        </xdr:cNvPr>
        <xdr:cNvSpPr/>
      </xdr:nvSpPr>
      <xdr:spPr>
        <a:xfrm>
          <a:off x="2857500" y="1572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73068</xdr:rowOff>
    </xdr:from>
    <xdr:ext cx="59901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2608795" y="15503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84906</xdr:rowOff>
    </xdr:from>
    <xdr:to>
      <xdr:col>10</xdr:col>
      <xdr:colOff>165100</xdr:colOff>
      <xdr:row>94</xdr:row>
      <xdr:rowOff>15056</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1968500" y="1602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31583</xdr:rowOff>
    </xdr:from>
    <xdr:ext cx="59901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1719795" y="15804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60835</xdr:rowOff>
    </xdr:from>
    <xdr:to>
      <xdr:col>6</xdr:col>
      <xdr:colOff>38100</xdr:colOff>
      <xdr:row>93</xdr:row>
      <xdr:rowOff>162435</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1079500" y="1600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7512</xdr:rowOff>
    </xdr:from>
    <xdr:ext cx="59901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830795" y="1578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xmlns=""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xmlns=""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xmlns=""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xmlns=""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xmlns=""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xmlns=""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xmlns=""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xmlns=""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xmlns=""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xmlns=""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xmlns=""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xmlns=""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93471</xdr:rowOff>
    </xdr:from>
    <xdr:to>
      <xdr:col>55</xdr:col>
      <xdr:colOff>0</xdr:colOff>
      <xdr:row>37</xdr:row>
      <xdr:rowOff>116258</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flipV="1">
          <a:off x="9639300" y="6437121"/>
          <a:ext cx="838200" cy="2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61823</xdr:rowOff>
    </xdr:from>
    <xdr:ext cx="599010" cy="259045"/>
    <xdr:sp macro="" textlink="">
      <xdr:nvSpPr>
        <xdr:cNvPr id="283" name="補助費等平均値テキスト">
          <a:extLst>
            <a:ext uri="{FF2B5EF4-FFF2-40B4-BE49-F238E27FC236}">
              <a16:creationId xmlns:a16="http://schemas.microsoft.com/office/drawing/2014/main" xmlns="" id="{00000000-0008-0000-0600-00001B010000}"/>
            </a:ext>
          </a:extLst>
        </xdr:cNvPr>
        <xdr:cNvSpPr txBox="1"/>
      </xdr:nvSpPr>
      <xdr:spPr>
        <a:xfrm>
          <a:off x="10528300" y="6234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xmlns=""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116258</xdr:rowOff>
    </xdr:from>
    <xdr:to>
      <xdr:col>50</xdr:col>
      <xdr:colOff>114300</xdr:colOff>
      <xdr:row>38</xdr:row>
      <xdr:rowOff>10254</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flipV="1">
          <a:off x="8750300" y="6459908"/>
          <a:ext cx="889000" cy="65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xmlns=""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166691</xdr:rowOff>
    </xdr:from>
    <xdr:ext cx="599010" cy="259045"/>
    <xdr:sp macro="" textlink="">
      <xdr:nvSpPr>
        <xdr:cNvPr id="287" name="テキスト ボックス 286">
          <a:extLst>
            <a:ext uri="{FF2B5EF4-FFF2-40B4-BE49-F238E27FC236}">
              <a16:creationId xmlns:a16="http://schemas.microsoft.com/office/drawing/2014/main" xmlns="" id="{00000000-0008-0000-0600-00001F010000}"/>
            </a:ext>
          </a:extLst>
        </xdr:cNvPr>
        <xdr:cNvSpPr txBox="1"/>
      </xdr:nvSpPr>
      <xdr:spPr>
        <a:xfrm>
          <a:off x="9339795" y="616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67936</xdr:rowOff>
    </xdr:from>
    <xdr:to>
      <xdr:col>45</xdr:col>
      <xdr:colOff>177800</xdr:colOff>
      <xdr:row>38</xdr:row>
      <xdr:rowOff>10254</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7861300" y="6411586"/>
          <a:ext cx="889000" cy="113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xmlns=""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9743</xdr:rowOff>
    </xdr:from>
    <xdr:ext cx="599010" cy="259045"/>
    <xdr:sp macro="" textlink="">
      <xdr:nvSpPr>
        <xdr:cNvPr id="290" name="テキスト ボックス 289">
          <a:extLst>
            <a:ext uri="{FF2B5EF4-FFF2-40B4-BE49-F238E27FC236}">
              <a16:creationId xmlns:a16="http://schemas.microsoft.com/office/drawing/2014/main" xmlns="" id="{00000000-0008-0000-0600-000022010000}"/>
            </a:ext>
          </a:extLst>
        </xdr:cNvPr>
        <xdr:cNvSpPr txBox="1"/>
      </xdr:nvSpPr>
      <xdr:spPr>
        <a:xfrm>
          <a:off x="8450795" y="618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67936</xdr:rowOff>
    </xdr:from>
    <xdr:to>
      <xdr:col>41</xdr:col>
      <xdr:colOff>50800</xdr:colOff>
      <xdr:row>38</xdr:row>
      <xdr:rowOff>53207</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6972300" y="6411586"/>
          <a:ext cx="889000" cy="156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133264</xdr:rowOff>
    </xdr:from>
    <xdr:to>
      <xdr:col>41</xdr:col>
      <xdr:colOff>101600</xdr:colOff>
      <xdr:row>37</xdr:row>
      <xdr:rowOff>63414</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7810500" y="63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79941</xdr:rowOff>
    </xdr:from>
    <xdr:ext cx="599010" cy="259045"/>
    <xdr:sp macro="" textlink="">
      <xdr:nvSpPr>
        <xdr:cNvPr id="293" name="テキスト ボックス 292">
          <a:extLst>
            <a:ext uri="{FF2B5EF4-FFF2-40B4-BE49-F238E27FC236}">
              <a16:creationId xmlns:a16="http://schemas.microsoft.com/office/drawing/2014/main" xmlns="" id="{00000000-0008-0000-0600-000025010000}"/>
            </a:ext>
          </a:extLst>
        </xdr:cNvPr>
        <xdr:cNvSpPr txBox="1"/>
      </xdr:nvSpPr>
      <xdr:spPr>
        <a:xfrm>
          <a:off x="7561795" y="608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84081</xdr:rowOff>
    </xdr:from>
    <xdr:to>
      <xdr:col>36</xdr:col>
      <xdr:colOff>165100</xdr:colOff>
      <xdr:row>38</xdr:row>
      <xdr:rowOff>14232</xdr:rowOff>
    </xdr:to>
    <xdr:sp macro="" textlink="">
      <xdr:nvSpPr>
        <xdr:cNvPr id="294" name="フローチャート: 判断 293">
          <a:extLst>
            <a:ext uri="{FF2B5EF4-FFF2-40B4-BE49-F238E27FC236}">
              <a16:creationId xmlns:a16="http://schemas.microsoft.com/office/drawing/2014/main" xmlns="" id="{00000000-0008-0000-0600-000026010000}"/>
            </a:ext>
          </a:extLst>
        </xdr:cNvPr>
        <xdr:cNvSpPr/>
      </xdr:nvSpPr>
      <xdr:spPr>
        <a:xfrm>
          <a:off x="6921500" y="64277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30758</xdr:rowOff>
    </xdr:from>
    <xdr:ext cx="599010" cy="259045"/>
    <xdr:sp macro="" textlink="">
      <xdr:nvSpPr>
        <xdr:cNvPr id="295" name="テキスト ボックス 294">
          <a:extLst>
            <a:ext uri="{FF2B5EF4-FFF2-40B4-BE49-F238E27FC236}">
              <a16:creationId xmlns:a16="http://schemas.microsoft.com/office/drawing/2014/main" xmlns="" id="{00000000-0008-0000-0600-000027010000}"/>
            </a:ext>
          </a:extLst>
        </xdr:cNvPr>
        <xdr:cNvSpPr txBox="1"/>
      </xdr:nvSpPr>
      <xdr:spPr>
        <a:xfrm>
          <a:off x="6672795" y="620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42671</xdr:rowOff>
    </xdr:from>
    <xdr:to>
      <xdr:col>55</xdr:col>
      <xdr:colOff>50800</xdr:colOff>
      <xdr:row>37</xdr:row>
      <xdr:rowOff>144271</xdr:rowOff>
    </xdr:to>
    <xdr:sp macro="" textlink="">
      <xdr:nvSpPr>
        <xdr:cNvPr id="301" name="楕円 300">
          <a:extLst>
            <a:ext uri="{FF2B5EF4-FFF2-40B4-BE49-F238E27FC236}">
              <a16:creationId xmlns:a16="http://schemas.microsoft.com/office/drawing/2014/main" xmlns="" id="{00000000-0008-0000-0600-00002D010000}"/>
            </a:ext>
          </a:extLst>
        </xdr:cNvPr>
        <xdr:cNvSpPr/>
      </xdr:nvSpPr>
      <xdr:spPr>
        <a:xfrm>
          <a:off x="10426700" y="638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21098</xdr:rowOff>
    </xdr:from>
    <xdr:ext cx="599010" cy="259045"/>
    <xdr:sp macro="" textlink="">
      <xdr:nvSpPr>
        <xdr:cNvPr id="302" name="補助費等該当値テキスト">
          <a:extLst>
            <a:ext uri="{FF2B5EF4-FFF2-40B4-BE49-F238E27FC236}">
              <a16:creationId xmlns:a16="http://schemas.microsoft.com/office/drawing/2014/main" xmlns="" id="{00000000-0008-0000-0600-00002E010000}"/>
            </a:ext>
          </a:extLst>
        </xdr:cNvPr>
        <xdr:cNvSpPr txBox="1"/>
      </xdr:nvSpPr>
      <xdr:spPr>
        <a:xfrm>
          <a:off x="10528300" y="6364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65458</xdr:rowOff>
    </xdr:from>
    <xdr:to>
      <xdr:col>50</xdr:col>
      <xdr:colOff>165100</xdr:colOff>
      <xdr:row>37</xdr:row>
      <xdr:rowOff>167058</xdr:rowOff>
    </xdr:to>
    <xdr:sp macro="" textlink="">
      <xdr:nvSpPr>
        <xdr:cNvPr id="303" name="楕円 302">
          <a:extLst>
            <a:ext uri="{FF2B5EF4-FFF2-40B4-BE49-F238E27FC236}">
              <a16:creationId xmlns:a16="http://schemas.microsoft.com/office/drawing/2014/main" xmlns="" id="{00000000-0008-0000-0600-00002F010000}"/>
            </a:ext>
          </a:extLst>
        </xdr:cNvPr>
        <xdr:cNvSpPr/>
      </xdr:nvSpPr>
      <xdr:spPr>
        <a:xfrm>
          <a:off x="9588500" y="640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158186</xdr:rowOff>
    </xdr:from>
    <xdr:ext cx="59901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9339795" y="6501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130904</xdr:rowOff>
    </xdr:from>
    <xdr:to>
      <xdr:col>46</xdr:col>
      <xdr:colOff>38100</xdr:colOff>
      <xdr:row>38</xdr:row>
      <xdr:rowOff>61054</xdr:rowOff>
    </xdr:to>
    <xdr:sp macro="" textlink="">
      <xdr:nvSpPr>
        <xdr:cNvPr id="305" name="楕円 304">
          <a:extLst>
            <a:ext uri="{FF2B5EF4-FFF2-40B4-BE49-F238E27FC236}">
              <a16:creationId xmlns:a16="http://schemas.microsoft.com/office/drawing/2014/main" xmlns="" id="{00000000-0008-0000-0600-000031010000}"/>
            </a:ext>
          </a:extLst>
        </xdr:cNvPr>
        <xdr:cNvSpPr/>
      </xdr:nvSpPr>
      <xdr:spPr>
        <a:xfrm>
          <a:off x="8699500" y="647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52181</xdr:rowOff>
    </xdr:from>
    <xdr:ext cx="59901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8450795" y="656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17136</xdr:rowOff>
    </xdr:from>
    <xdr:to>
      <xdr:col>41</xdr:col>
      <xdr:colOff>101600</xdr:colOff>
      <xdr:row>37</xdr:row>
      <xdr:rowOff>118736</xdr:rowOff>
    </xdr:to>
    <xdr:sp macro="" textlink="">
      <xdr:nvSpPr>
        <xdr:cNvPr id="307" name="楕円 306">
          <a:extLst>
            <a:ext uri="{FF2B5EF4-FFF2-40B4-BE49-F238E27FC236}">
              <a16:creationId xmlns:a16="http://schemas.microsoft.com/office/drawing/2014/main" xmlns="" id="{00000000-0008-0000-0600-000033010000}"/>
            </a:ext>
          </a:extLst>
        </xdr:cNvPr>
        <xdr:cNvSpPr/>
      </xdr:nvSpPr>
      <xdr:spPr>
        <a:xfrm>
          <a:off x="7810500" y="636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109863</xdr:rowOff>
    </xdr:from>
    <xdr:ext cx="59901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7561795" y="645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2407</xdr:rowOff>
    </xdr:from>
    <xdr:to>
      <xdr:col>36</xdr:col>
      <xdr:colOff>165100</xdr:colOff>
      <xdr:row>38</xdr:row>
      <xdr:rowOff>104007</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6921500" y="6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95134</xdr:rowOff>
    </xdr:from>
    <xdr:ext cx="534377"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6705111" y="661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xmlns=""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xmlns=""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xmlns=""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xmlns=""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xmlns=""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xmlns=""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xmlns=""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xmlns=""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xmlns=""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xmlns=""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xmlns=""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xmlns=""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xmlns=""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xmlns=""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xmlns=""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xmlns=""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84843</xdr:rowOff>
    </xdr:from>
    <xdr:to>
      <xdr:col>55</xdr:col>
      <xdr:colOff>0</xdr:colOff>
      <xdr:row>58</xdr:row>
      <xdr:rowOff>97205</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flipV="1">
          <a:off x="9639300" y="10028943"/>
          <a:ext cx="838200" cy="1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41219</xdr:rowOff>
    </xdr:from>
    <xdr:ext cx="599010" cy="259045"/>
    <xdr:sp macro="" textlink="">
      <xdr:nvSpPr>
        <xdr:cNvPr id="338" name="普通建設事業費平均値テキスト">
          <a:extLst>
            <a:ext uri="{FF2B5EF4-FFF2-40B4-BE49-F238E27FC236}">
              <a16:creationId xmlns:a16="http://schemas.microsoft.com/office/drawing/2014/main" xmlns="" id="{00000000-0008-0000-0600-000052010000}"/>
            </a:ext>
          </a:extLst>
        </xdr:cNvPr>
        <xdr:cNvSpPr txBox="1"/>
      </xdr:nvSpPr>
      <xdr:spPr>
        <a:xfrm>
          <a:off x="10528300" y="9813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xmlns=""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94153</xdr:rowOff>
    </xdr:from>
    <xdr:to>
      <xdr:col>50</xdr:col>
      <xdr:colOff>114300</xdr:colOff>
      <xdr:row>58</xdr:row>
      <xdr:rowOff>97205</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8750300" y="10038253"/>
          <a:ext cx="889000" cy="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xmlns=""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139340</xdr:rowOff>
    </xdr:from>
    <xdr:ext cx="599010"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9339795" y="974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87616</xdr:rowOff>
    </xdr:from>
    <xdr:to>
      <xdr:col>45</xdr:col>
      <xdr:colOff>177800</xdr:colOff>
      <xdr:row>58</xdr:row>
      <xdr:rowOff>94153</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7861300" y="10031716"/>
          <a:ext cx="889000" cy="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xmlns=""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124116</xdr:rowOff>
    </xdr:from>
    <xdr:ext cx="599010" cy="259045"/>
    <xdr:sp macro="" textlink="">
      <xdr:nvSpPr>
        <xdr:cNvPr id="345" name="テキスト ボックス 344">
          <a:extLst>
            <a:ext uri="{FF2B5EF4-FFF2-40B4-BE49-F238E27FC236}">
              <a16:creationId xmlns:a16="http://schemas.microsoft.com/office/drawing/2014/main" xmlns="" id="{00000000-0008-0000-0600-000059010000}"/>
            </a:ext>
          </a:extLst>
        </xdr:cNvPr>
        <xdr:cNvSpPr txBox="1"/>
      </xdr:nvSpPr>
      <xdr:spPr>
        <a:xfrm>
          <a:off x="8450795" y="972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76114</xdr:rowOff>
    </xdr:from>
    <xdr:to>
      <xdr:col>41</xdr:col>
      <xdr:colOff>50800</xdr:colOff>
      <xdr:row>58</xdr:row>
      <xdr:rowOff>87616</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6972300" y="10020214"/>
          <a:ext cx="889000" cy="1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12925</xdr:rowOff>
    </xdr:from>
    <xdr:to>
      <xdr:col>41</xdr:col>
      <xdr:colOff>101600</xdr:colOff>
      <xdr:row>58</xdr:row>
      <xdr:rowOff>114525</xdr:rowOff>
    </xdr:to>
    <xdr:sp macro="" textlink="">
      <xdr:nvSpPr>
        <xdr:cNvPr id="347" name="フローチャート: 判断 346">
          <a:extLst>
            <a:ext uri="{FF2B5EF4-FFF2-40B4-BE49-F238E27FC236}">
              <a16:creationId xmlns:a16="http://schemas.microsoft.com/office/drawing/2014/main" xmlns="" id="{00000000-0008-0000-0600-00005B010000}"/>
            </a:ext>
          </a:extLst>
        </xdr:cNvPr>
        <xdr:cNvSpPr/>
      </xdr:nvSpPr>
      <xdr:spPr>
        <a:xfrm>
          <a:off x="7810500" y="995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131052</xdr:rowOff>
    </xdr:from>
    <xdr:ext cx="599010" cy="259045"/>
    <xdr:sp macro="" textlink="">
      <xdr:nvSpPr>
        <xdr:cNvPr id="348" name="テキスト ボックス 347">
          <a:extLst>
            <a:ext uri="{FF2B5EF4-FFF2-40B4-BE49-F238E27FC236}">
              <a16:creationId xmlns:a16="http://schemas.microsoft.com/office/drawing/2014/main" xmlns="" id="{00000000-0008-0000-0600-00005C010000}"/>
            </a:ext>
          </a:extLst>
        </xdr:cNvPr>
        <xdr:cNvSpPr txBox="1"/>
      </xdr:nvSpPr>
      <xdr:spPr>
        <a:xfrm>
          <a:off x="7561795" y="973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16448</xdr:rowOff>
    </xdr:from>
    <xdr:to>
      <xdr:col>36</xdr:col>
      <xdr:colOff>165100</xdr:colOff>
      <xdr:row>58</xdr:row>
      <xdr:rowOff>118048</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6921500" y="99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134575</xdr:rowOff>
    </xdr:from>
    <xdr:ext cx="599010"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6672795" y="973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xmlns=""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xmlns=""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34043</xdr:rowOff>
    </xdr:from>
    <xdr:to>
      <xdr:col>55</xdr:col>
      <xdr:colOff>50800</xdr:colOff>
      <xdr:row>58</xdr:row>
      <xdr:rowOff>135643</xdr:rowOff>
    </xdr:to>
    <xdr:sp macro="" textlink="">
      <xdr:nvSpPr>
        <xdr:cNvPr id="356" name="楕円 355">
          <a:extLst>
            <a:ext uri="{FF2B5EF4-FFF2-40B4-BE49-F238E27FC236}">
              <a16:creationId xmlns:a16="http://schemas.microsoft.com/office/drawing/2014/main" xmlns="" id="{00000000-0008-0000-0600-000064010000}"/>
            </a:ext>
          </a:extLst>
        </xdr:cNvPr>
        <xdr:cNvSpPr/>
      </xdr:nvSpPr>
      <xdr:spPr>
        <a:xfrm>
          <a:off x="10426700" y="997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168218</xdr:rowOff>
    </xdr:from>
    <xdr:ext cx="599010" cy="259045"/>
    <xdr:sp macro="" textlink="">
      <xdr:nvSpPr>
        <xdr:cNvPr id="357" name="普通建設事業費該当値テキスト">
          <a:extLst>
            <a:ext uri="{FF2B5EF4-FFF2-40B4-BE49-F238E27FC236}">
              <a16:creationId xmlns:a16="http://schemas.microsoft.com/office/drawing/2014/main" xmlns="" id="{00000000-0008-0000-0600-000065010000}"/>
            </a:ext>
          </a:extLst>
        </xdr:cNvPr>
        <xdr:cNvSpPr txBox="1"/>
      </xdr:nvSpPr>
      <xdr:spPr>
        <a:xfrm>
          <a:off x="10528300" y="9940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46405</xdr:rowOff>
    </xdr:from>
    <xdr:to>
      <xdr:col>50</xdr:col>
      <xdr:colOff>165100</xdr:colOff>
      <xdr:row>58</xdr:row>
      <xdr:rowOff>148005</xdr:rowOff>
    </xdr:to>
    <xdr:sp macro="" textlink="">
      <xdr:nvSpPr>
        <xdr:cNvPr id="358" name="楕円 357">
          <a:extLst>
            <a:ext uri="{FF2B5EF4-FFF2-40B4-BE49-F238E27FC236}">
              <a16:creationId xmlns:a16="http://schemas.microsoft.com/office/drawing/2014/main" xmlns="" id="{00000000-0008-0000-0600-000066010000}"/>
            </a:ext>
          </a:extLst>
        </xdr:cNvPr>
        <xdr:cNvSpPr/>
      </xdr:nvSpPr>
      <xdr:spPr>
        <a:xfrm>
          <a:off x="9588500" y="99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139132</xdr:rowOff>
    </xdr:from>
    <xdr:ext cx="59901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9339795" y="10083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43353</xdr:rowOff>
    </xdr:from>
    <xdr:to>
      <xdr:col>46</xdr:col>
      <xdr:colOff>38100</xdr:colOff>
      <xdr:row>58</xdr:row>
      <xdr:rowOff>144953</xdr:rowOff>
    </xdr:to>
    <xdr:sp macro="" textlink="">
      <xdr:nvSpPr>
        <xdr:cNvPr id="360" name="楕円 359">
          <a:extLst>
            <a:ext uri="{FF2B5EF4-FFF2-40B4-BE49-F238E27FC236}">
              <a16:creationId xmlns:a16="http://schemas.microsoft.com/office/drawing/2014/main" xmlns="" id="{00000000-0008-0000-0600-000068010000}"/>
            </a:ext>
          </a:extLst>
        </xdr:cNvPr>
        <xdr:cNvSpPr/>
      </xdr:nvSpPr>
      <xdr:spPr>
        <a:xfrm>
          <a:off x="8699500" y="998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136080</xdr:rowOff>
    </xdr:from>
    <xdr:ext cx="59901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8450795" y="1008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36816</xdr:rowOff>
    </xdr:from>
    <xdr:to>
      <xdr:col>41</xdr:col>
      <xdr:colOff>101600</xdr:colOff>
      <xdr:row>58</xdr:row>
      <xdr:rowOff>138416</xdr:rowOff>
    </xdr:to>
    <xdr:sp macro="" textlink="">
      <xdr:nvSpPr>
        <xdr:cNvPr id="362" name="楕円 361">
          <a:extLst>
            <a:ext uri="{FF2B5EF4-FFF2-40B4-BE49-F238E27FC236}">
              <a16:creationId xmlns:a16="http://schemas.microsoft.com/office/drawing/2014/main" xmlns="" id="{00000000-0008-0000-0600-00006A010000}"/>
            </a:ext>
          </a:extLst>
        </xdr:cNvPr>
        <xdr:cNvSpPr/>
      </xdr:nvSpPr>
      <xdr:spPr>
        <a:xfrm>
          <a:off x="7810500" y="998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129543</xdr:rowOff>
    </xdr:from>
    <xdr:ext cx="59901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7561795" y="1007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25314</xdr:rowOff>
    </xdr:from>
    <xdr:to>
      <xdr:col>36</xdr:col>
      <xdr:colOff>165100</xdr:colOff>
      <xdr:row>58</xdr:row>
      <xdr:rowOff>126914</xdr:rowOff>
    </xdr:to>
    <xdr:sp macro="" textlink="">
      <xdr:nvSpPr>
        <xdr:cNvPr id="364" name="楕円 363">
          <a:extLst>
            <a:ext uri="{FF2B5EF4-FFF2-40B4-BE49-F238E27FC236}">
              <a16:creationId xmlns:a16="http://schemas.microsoft.com/office/drawing/2014/main" xmlns="" id="{00000000-0008-0000-0600-00006C010000}"/>
            </a:ext>
          </a:extLst>
        </xdr:cNvPr>
        <xdr:cNvSpPr/>
      </xdr:nvSpPr>
      <xdr:spPr>
        <a:xfrm>
          <a:off x="6921500" y="996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118041</xdr:rowOff>
    </xdr:from>
    <xdr:ext cx="59901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6672795" y="1006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xmlns=""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xmlns=""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xmlns=""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xmlns=""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xmlns=""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xmlns=""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xmlns=""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xmlns=""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xmlns=""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xmlns=""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xmlns=""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xmlns=""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xmlns=""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xmlns=""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xmlns=""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xmlns=""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xmlns=""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118926</xdr:rowOff>
    </xdr:from>
    <xdr:to>
      <xdr:col>55</xdr:col>
      <xdr:colOff>0</xdr:colOff>
      <xdr:row>78</xdr:row>
      <xdr:rowOff>121213</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9639300" y="13492026"/>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393" name="普通建設事業費 （ うち新規整備　）平均値テキスト">
          <a:extLst>
            <a:ext uri="{FF2B5EF4-FFF2-40B4-BE49-F238E27FC236}">
              <a16:creationId xmlns:a16="http://schemas.microsoft.com/office/drawing/2014/main" xmlns="" id="{00000000-0008-0000-0600-000089010000}"/>
            </a:ext>
          </a:extLst>
        </xdr:cNvPr>
        <xdr:cNvSpPr txBox="1"/>
      </xdr:nvSpPr>
      <xdr:spPr>
        <a:xfrm>
          <a:off x="10528300" y="132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xmlns=""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113525</xdr:rowOff>
    </xdr:from>
    <xdr:to>
      <xdr:col>50</xdr:col>
      <xdr:colOff>114300</xdr:colOff>
      <xdr:row>78</xdr:row>
      <xdr:rowOff>118926</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8750300" y="13486625"/>
          <a:ext cx="889000" cy="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xmlns=""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113525</xdr:rowOff>
    </xdr:from>
    <xdr:to>
      <xdr:col>45</xdr:col>
      <xdr:colOff>177800</xdr:colOff>
      <xdr:row>78</xdr:row>
      <xdr:rowOff>127102</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flipV="1">
          <a:off x="7861300" y="13486625"/>
          <a:ext cx="889000" cy="13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xmlns=""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80163</xdr:rowOff>
    </xdr:from>
    <xdr:ext cx="599010" cy="259045"/>
    <xdr:sp macro="" textlink="">
      <xdr:nvSpPr>
        <xdr:cNvPr id="400" name="テキスト ボックス 399">
          <a:extLst>
            <a:ext uri="{FF2B5EF4-FFF2-40B4-BE49-F238E27FC236}">
              <a16:creationId xmlns:a16="http://schemas.microsoft.com/office/drawing/2014/main" xmlns="" id="{00000000-0008-0000-0600-000090010000}"/>
            </a:ext>
          </a:extLst>
        </xdr:cNvPr>
        <xdr:cNvSpPr txBox="1"/>
      </xdr:nvSpPr>
      <xdr:spPr>
        <a:xfrm>
          <a:off x="8450795" y="1311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83161</xdr:rowOff>
    </xdr:from>
    <xdr:to>
      <xdr:col>41</xdr:col>
      <xdr:colOff>50800</xdr:colOff>
      <xdr:row>78</xdr:row>
      <xdr:rowOff>127102</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6972300" y="13456261"/>
          <a:ext cx="889000" cy="4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153397</xdr:rowOff>
    </xdr:from>
    <xdr:to>
      <xdr:col>41</xdr:col>
      <xdr:colOff>101600</xdr:colOff>
      <xdr:row>78</xdr:row>
      <xdr:rowOff>83547</xdr:rowOff>
    </xdr:to>
    <xdr:sp macro="" textlink="">
      <xdr:nvSpPr>
        <xdr:cNvPr id="402" name="フローチャート: 判断 401">
          <a:extLst>
            <a:ext uri="{FF2B5EF4-FFF2-40B4-BE49-F238E27FC236}">
              <a16:creationId xmlns:a16="http://schemas.microsoft.com/office/drawing/2014/main" xmlns="" id="{00000000-0008-0000-0600-000092010000}"/>
            </a:ext>
          </a:extLst>
        </xdr:cNvPr>
        <xdr:cNvSpPr/>
      </xdr:nvSpPr>
      <xdr:spPr>
        <a:xfrm>
          <a:off x="7810500" y="133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100074</xdr:rowOff>
    </xdr:from>
    <xdr:ext cx="599010" cy="259045"/>
    <xdr:sp macro="" textlink="">
      <xdr:nvSpPr>
        <xdr:cNvPr id="403" name="テキスト ボックス 402">
          <a:extLst>
            <a:ext uri="{FF2B5EF4-FFF2-40B4-BE49-F238E27FC236}">
              <a16:creationId xmlns:a16="http://schemas.microsoft.com/office/drawing/2014/main" xmlns="" id="{00000000-0008-0000-0600-000093010000}"/>
            </a:ext>
          </a:extLst>
        </xdr:cNvPr>
        <xdr:cNvSpPr txBox="1"/>
      </xdr:nvSpPr>
      <xdr:spPr>
        <a:xfrm>
          <a:off x="7561795" y="13130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148467</xdr:rowOff>
    </xdr:from>
    <xdr:to>
      <xdr:col>36</xdr:col>
      <xdr:colOff>165100</xdr:colOff>
      <xdr:row>78</xdr:row>
      <xdr:rowOff>78617</xdr:rowOff>
    </xdr:to>
    <xdr:sp macro="" textlink="">
      <xdr:nvSpPr>
        <xdr:cNvPr id="404" name="フローチャート: 判断 403">
          <a:extLst>
            <a:ext uri="{FF2B5EF4-FFF2-40B4-BE49-F238E27FC236}">
              <a16:creationId xmlns:a16="http://schemas.microsoft.com/office/drawing/2014/main" xmlns="" id="{00000000-0008-0000-0600-000094010000}"/>
            </a:ext>
          </a:extLst>
        </xdr:cNvPr>
        <xdr:cNvSpPr/>
      </xdr:nvSpPr>
      <xdr:spPr>
        <a:xfrm>
          <a:off x="6921500" y="1335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95144</xdr:rowOff>
    </xdr:from>
    <xdr:ext cx="599010" cy="259045"/>
    <xdr:sp macro="" textlink="">
      <xdr:nvSpPr>
        <xdr:cNvPr id="405" name="テキスト ボックス 404">
          <a:extLst>
            <a:ext uri="{FF2B5EF4-FFF2-40B4-BE49-F238E27FC236}">
              <a16:creationId xmlns:a16="http://schemas.microsoft.com/office/drawing/2014/main" xmlns="" id="{00000000-0008-0000-0600-000095010000}"/>
            </a:ext>
          </a:extLst>
        </xdr:cNvPr>
        <xdr:cNvSpPr txBox="1"/>
      </xdr:nvSpPr>
      <xdr:spPr>
        <a:xfrm>
          <a:off x="6672795" y="1312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xmlns=""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xmlns=""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70413</xdr:rowOff>
    </xdr:from>
    <xdr:to>
      <xdr:col>55</xdr:col>
      <xdr:colOff>50800</xdr:colOff>
      <xdr:row>79</xdr:row>
      <xdr:rowOff>563</xdr:rowOff>
    </xdr:to>
    <xdr:sp macro="" textlink="">
      <xdr:nvSpPr>
        <xdr:cNvPr id="411" name="楕円 410">
          <a:extLst>
            <a:ext uri="{FF2B5EF4-FFF2-40B4-BE49-F238E27FC236}">
              <a16:creationId xmlns:a16="http://schemas.microsoft.com/office/drawing/2014/main" xmlns="" id="{00000000-0008-0000-0600-00009B010000}"/>
            </a:ext>
          </a:extLst>
        </xdr:cNvPr>
        <xdr:cNvSpPr/>
      </xdr:nvSpPr>
      <xdr:spPr>
        <a:xfrm>
          <a:off x="10426700" y="1344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156790</xdr:rowOff>
    </xdr:from>
    <xdr:ext cx="534377" cy="259045"/>
    <xdr:sp macro="" textlink="">
      <xdr:nvSpPr>
        <xdr:cNvPr id="412" name="普通建設事業費 （ うち新規整備　）該当値テキスト">
          <a:extLst>
            <a:ext uri="{FF2B5EF4-FFF2-40B4-BE49-F238E27FC236}">
              <a16:creationId xmlns:a16="http://schemas.microsoft.com/office/drawing/2014/main" xmlns="" id="{00000000-0008-0000-0600-00009C010000}"/>
            </a:ext>
          </a:extLst>
        </xdr:cNvPr>
        <xdr:cNvSpPr txBox="1"/>
      </xdr:nvSpPr>
      <xdr:spPr>
        <a:xfrm>
          <a:off x="10528300" y="1335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68126</xdr:rowOff>
    </xdr:from>
    <xdr:to>
      <xdr:col>50</xdr:col>
      <xdr:colOff>165100</xdr:colOff>
      <xdr:row>78</xdr:row>
      <xdr:rowOff>169726</xdr:rowOff>
    </xdr:to>
    <xdr:sp macro="" textlink="">
      <xdr:nvSpPr>
        <xdr:cNvPr id="413" name="楕円 412">
          <a:extLst>
            <a:ext uri="{FF2B5EF4-FFF2-40B4-BE49-F238E27FC236}">
              <a16:creationId xmlns:a16="http://schemas.microsoft.com/office/drawing/2014/main" xmlns="" id="{00000000-0008-0000-0600-00009D010000}"/>
            </a:ext>
          </a:extLst>
        </xdr:cNvPr>
        <xdr:cNvSpPr/>
      </xdr:nvSpPr>
      <xdr:spPr>
        <a:xfrm>
          <a:off x="9588500" y="1344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160853</xdr:rowOff>
    </xdr:from>
    <xdr:ext cx="534377"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9372111" y="1353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62725</xdr:rowOff>
    </xdr:from>
    <xdr:to>
      <xdr:col>46</xdr:col>
      <xdr:colOff>38100</xdr:colOff>
      <xdr:row>78</xdr:row>
      <xdr:rowOff>164325</xdr:rowOff>
    </xdr:to>
    <xdr:sp macro="" textlink="">
      <xdr:nvSpPr>
        <xdr:cNvPr id="415" name="楕円 414">
          <a:extLst>
            <a:ext uri="{FF2B5EF4-FFF2-40B4-BE49-F238E27FC236}">
              <a16:creationId xmlns:a16="http://schemas.microsoft.com/office/drawing/2014/main" xmlns="" id="{00000000-0008-0000-0600-00009F010000}"/>
            </a:ext>
          </a:extLst>
        </xdr:cNvPr>
        <xdr:cNvSpPr/>
      </xdr:nvSpPr>
      <xdr:spPr>
        <a:xfrm>
          <a:off x="8699500" y="134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155452</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8483111" y="13528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76302</xdr:rowOff>
    </xdr:from>
    <xdr:to>
      <xdr:col>41</xdr:col>
      <xdr:colOff>101600</xdr:colOff>
      <xdr:row>79</xdr:row>
      <xdr:rowOff>6452</xdr:rowOff>
    </xdr:to>
    <xdr:sp macro="" textlink="">
      <xdr:nvSpPr>
        <xdr:cNvPr id="417" name="楕円 416">
          <a:extLst>
            <a:ext uri="{FF2B5EF4-FFF2-40B4-BE49-F238E27FC236}">
              <a16:creationId xmlns:a16="http://schemas.microsoft.com/office/drawing/2014/main" xmlns="" id="{00000000-0008-0000-0600-0000A1010000}"/>
            </a:ext>
          </a:extLst>
        </xdr:cNvPr>
        <xdr:cNvSpPr/>
      </xdr:nvSpPr>
      <xdr:spPr>
        <a:xfrm>
          <a:off x="7810500" y="1344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169029</xdr:rowOff>
    </xdr:from>
    <xdr:ext cx="534377"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7594111" y="1354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32361</xdr:rowOff>
    </xdr:from>
    <xdr:to>
      <xdr:col>36</xdr:col>
      <xdr:colOff>165100</xdr:colOff>
      <xdr:row>78</xdr:row>
      <xdr:rowOff>133961</xdr:rowOff>
    </xdr:to>
    <xdr:sp macro="" textlink="">
      <xdr:nvSpPr>
        <xdr:cNvPr id="419" name="楕円 418">
          <a:extLst>
            <a:ext uri="{FF2B5EF4-FFF2-40B4-BE49-F238E27FC236}">
              <a16:creationId xmlns:a16="http://schemas.microsoft.com/office/drawing/2014/main" xmlns="" id="{00000000-0008-0000-0600-0000A3010000}"/>
            </a:ext>
          </a:extLst>
        </xdr:cNvPr>
        <xdr:cNvSpPr/>
      </xdr:nvSpPr>
      <xdr:spPr>
        <a:xfrm>
          <a:off x="6921500" y="134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125088</xdr:rowOff>
    </xdr:from>
    <xdr:ext cx="534377"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6705111" y="1349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xmlns=""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xmlns=""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xmlns=""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xmlns=""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xmlns=""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xmlns=""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xmlns=""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xmlns=""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xmlns=""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xmlns=""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xmlns=""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xmlns=""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xmlns=""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xmlns=""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xmlns=""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xmlns=""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91584</xdr:rowOff>
    </xdr:from>
    <xdr:to>
      <xdr:col>55</xdr:col>
      <xdr:colOff>0</xdr:colOff>
      <xdr:row>98</xdr:row>
      <xdr:rowOff>104084</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flipV="1">
          <a:off x="9639300" y="16893684"/>
          <a:ext cx="838200" cy="12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28297</xdr:rowOff>
    </xdr:from>
    <xdr:ext cx="599010" cy="259045"/>
    <xdr:sp macro="" textlink="">
      <xdr:nvSpPr>
        <xdr:cNvPr id="448" name="普通建設事業費 （ うち更新整備　）平均値テキスト">
          <a:extLst>
            <a:ext uri="{FF2B5EF4-FFF2-40B4-BE49-F238E27FC236}">
              <a16:creationId xmlns:a16="http://schemas.microsoft.com/office/drawing/2014/main" xmlns="" id="{00000000-0008-0000-0600-0000C0010000}"/>
            </a:ext>
          </a:extLst>
        </xdr:cNvPr>
        <xdr:cNvSpPr txBox="1"/>
      </xdr:nvSpPr>
      <xdr:spPr>
        <a:xfrm>
          <a:off x="10528300" y="16830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xmlns=""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102090</xdr:rowOff>
    </xdr:from>
    <xdr:to>
      <xdr:col>50</xdr:col>
      <xdr:colOff>114300</xdr:colOff>
      <xdr:row>98</xdr:row>
      <xdr:rowOff>104084</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8750300" y="16904190"/>
          <a:ext cx="889000" cy="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xmlns=""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165309</xdr:rowOff>
    </xdr:from>
    <xdr:ext cx="599010"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9339795" y="1662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102090</xdr:rowOff>
    </xdr:from>
    <xdr:to>
      <xdr:col>45</xdr:col>
      <xdr:colOff>177800</xdr:colOff>
      <xdr:row>98</xdr:row>
      <xdr:rowOff>102749</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flipV="1">
          <a:off x="7861300" y="16904190"/>
          <a:ext cx="889000" cy="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xmlns=""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164133</xdr:rowOff>
    </xdr:from>
    <xdr:ext cx="599010"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8450795" y="1662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92118</xdr:rowOff>
    </xdr:from>
    <xdr:to>
      <xdr:col>41</xdr:col>
      <xdr:colOff>50800</xdr:colOff>
      <xdr:row>98</xdr:row>
      <xdr:rowOff>102749</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6972300" y="16894218"/>
          <a:ext cx="889000" cy="1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44569</xdr:rowOff>
    </xdr:from>
    <xdr:to>
      <xdr:col>41</xdr:col>
      <xdr:colOff>101600</xdr:colOff>
      <xdr:row>98</xdr:row>
      <xdr:rowOff>146169</xdr:rowOff>
    </xdr:to>
    <xdr:sp macro="" textlink="">
      <xdr:nvSpPr>
        <xdr:cNvPr id="457" name="フローチャート: 判断 456">
          <a:extLst>
            <a:ext uri="{FF2B5EF4-FFF2-40B4-BE49-F238E27FC236}">
              <a16:creationId xmlns:a16="http://schemas.microsoft.com/office/drawing/2014/main" xmlns="" id="{00000000-0008-0000-0600-0000C9010000}"/>
            </a:ext>
          </a:extLst>
        </xdr:cNvPr>
        <xdr:cNvSpPr/>
      </xdr:nvSpPr>
      <xdr:spPr>
        <a:xfrm>
          <a:off x="7810500" y="168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162696</xdr:rowOff>
    </xdr:from>
    <xdr:ext cx="599010" cy="259045"/>
    <xdr:sp macro="" textlink="">
      <xdr:nvSpPr>
        <xdr:cNvPr id="458" name="テキスト ボックス 457">
          <a:extLst>
            <a:ext uri="{FF2B5EF4-FFF2-40B4-BE49-F238E27FC236}">
              <a16:creationId xmlns:a16="http://schemas.microsoft.com/office/drawing/2014/main" xmlns="" id="{00000000-0008-0000-0600-0000CA010000}"/>
            </a:ext>
          </a:extLst>
        </xdr:cNvPr>
        <xdr:cNvSpPr txBox="1"/>
      </xdr:nvSpPr>
      <xdr:spPr>
        <a:xfrm>
          <a:off x="7561795" y="1662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50019</xdr:rowOff>
    </xdr:from>
    <xdr:to>
      <xdr:col>36</xdr:col>
      <xdr:colOff>165100</xdr:colOff>
      <xdr:row>98</xdr:row>
      <xdr:rowOff>151619</xdr:rowOff>
    </xdr:to>
    <xdr:sp macro="" textlink="">
      <xdr:nvSpPr>
        <xdr:cNvPr id="459" name="フローチャート: 判断 458">
          <a:extLst>
            <a:ext uri="{FF2B5EF4-FFF2-40B4-BE49-F238E27FC236}">
              <a16:creationId xmlns:a16="http://schemas.microsoft.com/office/drawing/2014/main" xmlns="" id="{00000000-0008-0000-0600-0000CB010000}"/>
            </a:ext>
          </a:extLst>
        </xdr:cNvPr>
        <xdr:cNvSpPr/>
      </xdr:nvSpPr>
      <xdr:spPr>
        <a:xfrm>
          <a:off x="6921500" y="1685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142746</xdr:rowOff>
    </xdr:from>
    <xdr:ext cx="599010" cy="259045"/>
    <xdr:sp macro="" textlink="">
      <xdr:nvSpPr>
        <xdr:cNvPr id="460" name="テキスト ボックス 459">
          <a:extLst>
            <a:ext uri="{FF2B5EF4-FFF2-40B4-BE49-F238E27FC236}">
              <a16:creationId xmlns:a16="http://schemas.microsoft.com/office/drawing/2014/main" xmlns="" id="{00000000-0008-0000-0600-0000CC010000}"/>
            </a:ext>
          </a:extLst>
        </xdr:cNvPr>
        <xdr:cNvSpPr txBox="1"/>
      </xdr:nvSpPr>
      <xdr:spPr>
        <a:xfrm>
          <a:off x="6672795" y="1694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xmlns=""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40784</xdr:rowOff>
    </xdr:from>
    <xdr:to>
      <xdr:col>55</xdr:col>
      <xdr:colOff>50800</xdr:colOff>
      <xdr:row>98</xdr:row>
      <xdr:rowOff>142384</xdr:rowOff>
    </xdr:to>
    <xdr:sp macro="" textlink="">
      <xdr:nvSpPr>
        <xdr:cNvPr id="466" name="楕円 465">
          <a:extLst>
            <a:ext uri="{FF2B5EF4-FFF2-40B4-BE49-F238E27FC236}">
              <a16:creationId xmlns:a16="http://schemas.microsoft.com/office/drawing/2014/main" xmlns="" id="{00000000-0008-0000-0600-0000D2010000}"/>
            </a:ext>
          </a:extLst>
        </xdr:cNvPr>
        <xdr:cNvSpPr/>
      </xdr:nvSpPr>
      <xdr:spPr>
        <a:xfrm>
          <a:off x="10426700" y="1684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161</xdr:rowOff>
    </xdr:from>
    <xdr:ext cx="599010" cy="259045"/>
    <xdr:sp macro="" textlink="">
      <xdr:nvSpPr>
        <xdr:cNvPr id="467" name="普通建設事業費 （ うち更新整備　）該当値テキスト">
          <a:extLst>
            <a:ext uri="{FF2B5EF4-FFF2-40B4-BE49-F238E27FC236}">
              <a16:creationId xmlns:a16="http://schemas.microsoft.com/office/drawing/2014/main" xmlns="" id="{00000000-0008-0000-0600-0000D3010000}"/>
            </a:ext>
          </a:extLst>
        </xdr:cNvPr>
        <xdr:cNvSpPr txBox="1"/>
      </xdr:nvSpPr>
      <xdr:spPr>
        <a:xfrm>
          <a:off x="10528300" y="1663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53284</xdr:rowOff>
    </xdr:from>
    <xdr:to>
      <xdr:col>50</xdr:col>
      <xdr:colOff>165100</xdr:colOff>
      <xdr:row>98</xdr:row>
      <xdr:rowOff>154884</xdr:rowOff>
    </xdr:to>
    <xdr:sp macro="" textlink="">
      <xdr:nvSpPr>
        <xdr:cNvPr id="468" name="楕円 467">
          <a:extLst>
            <a:ext uri="{FF2B5EF4-FFF2-40B4-BE49-F238E27FC236}">
              <a16:creationId xmlns:a16="http://schemas.microsoft.com/office/drawing/2014/main" xmlns="" id="{00000000-0008-0000-0600-0000D4010000}"/>
            </a:ext>
          </a:extLst>
        </xdr:cNvPr>
        <xdr:cNvSpPr/>
      </xdr:nvSpPr>
      <xdr:spPr>
        <a:xfrm>
          <a:off x="9588500" y="168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146011</xdr:rowOff>
    </xdr:from>
    <xdr:ext cx="599010"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9339795" y="16948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51290</xdr:rowOff>
    </xdr:from>
    <xdr:to>
      <xdr:col>46</xdr:col>
      <xdr:colOff>38100</xdr:colOff>
      <xdr:row>98</xdr:row>
      <xdr:rowOff>152890</xdr:rowOff>
    </xdr:to>
    <xdr:sp macro="" textlink="">
      <xdr:nvSpPr>
        <xdr:cNvPr id="470" name="楕円 469">
          <a:extLst>
            <a:ext uri="{FF2B5EF4-FFF2-40B4-BE49-F238E27FC236}">
              <a16:creationId xmlns:a16="http://schemas.microsoft.com/office/drawing/2014/main" xmlns="" id="{00000000-0008-0000-0600-0000D6010000}"/>
            </a:ext>
          </a:extLst>
        </xdr:cNvPr>
        <xdr:cNvSpPr/>
      </xdr:nvSpPr>
      <xdr:spPr>
        <a:xfrm>
          <a:off x="8699500" y="1685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144017</xdr:rowOff>
    </xdr:from>
    <xdr:ext cx="59901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8450795" y="1694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51949</xdr:rowOff>
    </xdr:from>
    <xdr:to>
      <xdr:col>41</xdr:col>
      <xdr:colOff>101600</xdr:colOff>
      <xdr:row>98</xdr:row>
      <xdr:rowOff>153549</xdr:rowOff>
    </xdr:to>
    <xdr:sp macro="" textlink="">
      <xdr:nvSpPr>
        <xdr:cNvPr id="472" name="楕円 471">
          <a:extLst>
            <a:ext uri="{FF2B5EF4-FFF2-40B4-BE49-F238E27FC236}">
              <a16:creationId xmlns:a16="http://schemas.microsoft.com/office/drawing/2014/main" xmlns="" id="{00000000-0008-0000-0600-0000D8010000}"/>
            </a:ext>
          </a:extLst>
        </xdr:cNvPr>
        <xdr:cNvSpPr/>
      </xdr:nvSpPr>
      <xdr:spPr>
        <a:xfrm>
          <a:off x="7810500" y="1685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144676</xdr:rowOff>
    </xdr:from>
    <xdr:ext cx="59901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7561795" y="1694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41318</xdr:rowOff>
    </xdr:from>
    <xdr:to>
      <xdr:col>36</xdr:col>
      <xdr:colOff>165100</xdr:colOff>
      <xdr:row>98</xdr:row>
      <xdr:rowOff>142918</xdr:rowOff>
    </xdr:to>
    <xdr:sp macro="" textlink="">
      <xdr:nvSpPr>
        <xdr:cNvPr id="474" name="楕円 473">
          <a:extLst>
            <a:ext uri="{FF2B5EF4-FFF2-40B4-BE49-F238E27FC236}">
              <a16:creationId xmlns:a16="http://schemas.microsoft.com/office/drawing/2014/main" xmlns="" id="{00000000-0008-0000-0600-0000DA010000}"/>
            </a:ext>
          </a:extLst>
        </xdr:cNvPr>
        <xdr:cNvSpPr/>
      </xdr:nvSpPr>
      <xdr:spPr>
        <a:xfrm>
          <a:off x="6921500" y="1684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159445</xdr:rowOff>
    </xdr:from>
    <xdr:ext cx="59901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6672795" y="1661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xmlns=""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xmlns=""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xmlns=""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xmlns=""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xmlns=""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xmlns=""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xmlns=""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xmlns=""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xmlns=""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xmlns=""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xmlns=""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xmlns=""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xmlns=""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xmlns=""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xmlns=""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xmlns=""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xmlns=""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xmlns=""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xmlns=""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68552</xdr:rowOff>
    </xdr:from>
    <xdr:to>
      <xdr:col>85</xdr:col>
      <xdr:colOff>127000</xdr:colOff>
      <xdr:row>38</xdr:row>
      <xdr:rowOff>121572</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flipV="1">
          <a:off x="15481300" y="6583652"/>
          <a:ext cx="838200" cy="5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68527</xdr:rowOff>
    </xdr:from>
    <xdr:ext cx="534377" cy="259045"/>
    <xdr:sp macro="" textlink="">
      <xdr:nvSpPr>
        <xdr:cNvPr id="505" name="災害復旧事業費平均値テキスト">
          <a:extLst>
            <a:ext uri="{FF2B5EF4-FFF2-40B4-BE49-F238E27FC236}">
              <a16:creationId xmlns:a16="http://schemas.microsoft.com/office/drawing/2014/main" xmlns="" id="{00000000-0008-0000-0600-0000F9010000}"/>
            </a:ext>
          </a:extLst>
        </xdr:cNvPr>
        <xdr:cNvSpPr txBox="1"/>
      </xdr:nvSpPr>
      <xdr:spPr>
        <a:xfrm>
          <a:off x="16370300" y="658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xmlns=""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22360</xdr:rowOff>
    </xdr:from>
    <xdr:to>
      <xdr:col>81</xdr:col>
      <xdr:colOff>50800</xdr:colOff>
      <xdr:row>38</xdr:row>
      <xdr:rowOff>121572</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4592300" y="6537460"/>
          <a:ext cx="889000" cy="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xmlns=""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9499</xdr:rowOff>
    </xdr:from>
    <xdr:ext cx="534377"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5214111" y="669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22360</xdr:rowOff>
    </xdr:from>
    <xdr:to>
      <xdr:col>76</xdr:col>
      <xdr:colOff>114300</xdr:colOff>
      <xdr:row>38</xdr:row>
      <xdr:rowOff>133600</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flipV="1">
          <a:off x="13703300" y="6537460"/>
          <a:ext cx="889000" cy="1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xmlns=""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5452</xdr:rowOff>
    </xdr:from>
    <xdr:ext cx="534377"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4325111" y="669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52477</xdr:rowOff>
    </xdr:from>
    <xdr:to>
      <xdr:col>71</xdr:col>
      <xdr:colOff>177800</xdr:colOff>
      <xdr:row>38</xdr:row>
      <xdr:rowOff>133600</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2814300" y="6567577"/>
          <a:ext cx="889000" cy="8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66627</xdr:rowOff>
    </xdr:from>
    <xdr:to>
      <xdr:col>72</xdr:col>
      <xdr:colOff>38100</xdr:colOff>
      <xdr:row>38</xdr:row>
      <xdr:rowOff>168227</xdr:rowOff>
    </xdr:to>
    <xdr:sp macro="" textlink="">
      <xdr:nvSpPr>
        <xdr:cNvPr id="514" name="フローチャート: 判断 513">
          <a:extLst>
            <a:ext uri="{FF2B5EF4-FFF2-40B4-BE49-F238E27FC236}">
              <a16:creationId xmlns:a16="http://schemas.microsoft.com/office/drawing/2014/main" xmlns="" id="{00000000-0008-0000-0600-000002020000}"/>
            </a:ext>
          </a:extLst>
        </xdr:cNvPr>
        <xdr:cNvSpPr/>
      </xdr:nvSpPr>
      <xdr:spPr>
        <a:xfrm>
          <a:off x="13652500" y="65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13304</xdr:rowOff>
    </xdr:from>
    <xdr:ext cx="534377" cy="259045"/>
    <xdr:sp macro="" textlink="">
      <xdr:nvSpPr>
        <xdr:cNvPr id="515" name="テキスト ボックス 514">
          <a:extLst>
            <a:ext uri="{FF2B5EF4-FFF2-40B4-BE49-F238E27FC236}">
              <a16:creationId xmlns:a16="http://schemas.microsoft.com/office/drawing/2014/main" xmlns="" id="{00000000-0008-0000-0600-000003020000}"/>
            </a:ext>
          </a:extLst>
        </xdr:cNvPr>
        <xdr:cNvSpPr txBox="1"/>
      </xdr:nvSpPr>
      <xdr:spPr>
        <a:xfrm>
          <a:off x="13436111" y="635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97480</xdr:rowOff>
    </xdr:from>
    <xdr:to>
      <xdr:col>67</xdr:col>
      <xdr:colOff>101600</xdr:colOff>
      <xdr:row>39</xdr:row>
      <xdr:rowOff>27630</xdr:rowOff>
    </xdr:to>
    <xdr:sp macro="" textlink="">
      <xdr:nvSpPr>
        <xdr:cNvPr id="516" name="フローチャート: 判断 515">
          <a:extLst>
            <a:ext uri="{FF2B5EF4-FFF2-40B4-BE49-F238E27FC236}">
              <a16:creationId xmlns:a16="http://schemas.microsoft.com/office/drawing/2014/main" xmlns="" id="{00000000-0008-0000-0600-000004020000}"/>
            </a:ext>
          </a:extLst>
        </xdr:cNvPr>
        <xdr:cNvSpPr/>
      </xdr:nvSpPr>
      <xdr:spPr>
        <a:xfrm>
          <a:off x="12763500" y="661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18757</xdr:rowOff>
    </xdr:from>
    <xdr:ext cx="534377" cy="259045"/>
    <xdr:sp macro="" textlink="">
      <xdr:nvSpPr>
        <xdr:cNvPr id="517" name="テキスト ボックス 516">
          <a:extLst>
            <a:ext uri="{FF2B5EF4-FFF2-40B4-BE49-F238E27FC236}">
              <a16:creationId xmlns:a16="http://schemas.microsoft.com/office/drawing/2014/main" xmlns="" id="{00000000-0008-0000-0600-000005020000}"/>
            </a:ext>
          </a:extLst>
        </xdr:cNvPr>
        <xdr:cNvSpPr txBox="1"/>
      </xdr:nvSpPr>
      <xdr:spPr>
        <a:xfrm>
          <a:off x="12547111" y="670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17752</xdr:rowOff>
    </xdr:from>
    <xdr:to>
      <xdr:col>85</xdr:col>
      <xdr:colOff>177800</xdr:colOff>
      <xdr:row>38</xdr:row>
      <xdr:rowOff>119352</xdr:rowOff>
    </xdr:to>
    <xdr:sp macro="" textlink="">
      <xdr:nvSpPr>
        <xdr:cNvPr id="523" name="楕円 522">
          <a:extLst>
            <a:ext uri="{FF2B5EF4-FFF2-40B4-BE49-F238E27FC236}">
              <a16:creationId xmlns:a16="http://schemas.microsoft.com/office/drawing/2014/main" xmlns="" id="{00000000-0008-0000-0600-00000B020000}"/>
            </a:ext>
          </a:extLst>
        </xdr:cNvPr>
        <xdr:cNvSpPr/>
      </xdr:nvSpPr>
      <xdr:spPr>
        <a:xfrm>
          <a:off x="16268700" y="653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40629</xdr:rowOff>
    </xdr:from>
    <xdr:ext cx="534377" cy="259045"/>
    <xdr:sp macro="" textlink="">
      <xdr:nvSpPr>
        <xdr:cNvPr id="524" name="災害復旧事業費該当値テキスト">
          <a:extLst>
            <a:ext uri="{FF2B5EF4-FFF2-40B4-BE49-F238E27FC236}">
              <a16:creationId xmlns:a16="http://schemas.microsoft.com/office/drawing/2014/main" xmlns="" id="{00000000-0008-0000-0600-00000C020000}"/>
            </a:ext>
          </a:extLst>
        </xdr:cNvPr>
        <xdr:cNvSpPr txBox="1"/>
      </xdr:nvSpPr>
      <xdr:spPr>
        <a:xfrm>
          <a:off x="16370300" y="6384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70772</xdr:rowOff>
    </xdr:from>
    <xdr:to>
      <xdr:col>81</xdr:col>
      <xdr:colOff>101600</xdr:colOff>
      <xdr:row>39</xdr:row>
      <xdr:rowOff>922</xdr:rowOff>
    </xdr:to>
    <xdr:sp macro="" textlink="">
      <xdr:nvSpPr>
        <xdr:cNvPr id="525" name="楕円 524">
          <a:extLst>
            <a:ext uri="{FF2B5EF4-FFF2-40B4-BE49-F238E27FC236}">
              <a16:creationId xmlns:a16="http://schemas.microsoft.com/office/drawing/2014/main" xmlns="" id="{00000000-0008-0000-0600-00000D020000}"/>
            </a:ext>
          </a:extLst>
        </xdr:cNvPr>
        <xdr:cNvSpPr/>
      </xdr:nvSpPr>
      <xdr:spPr>
        <a:xfrm>
          <a:off x="15430500" y="658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17449</xdr:rowOff>
    </xdr:from>
    <xdr:ext cx="534377"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5214111" y="63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143009</xdr:rowOff>
    </xdr:from>
    <xdr:to>
      <xdr:col>76</xdr:col>
      <xdr:colOff>165100</xdr:colOff>
      <xdr:row>38</xdr:row>
      <xdr:rowOff>73160</xdr:rowOff>
    </xdr:to>
    <xdr:sp macro="" textlink="">
      <xdr:nvSpPr>
        <xdr:cNvPr id="527" name="楕円 526">
          <a:extLst>
            <a:ext uri="{FF2B5EF4-FFF2-40B4-BE49-F238E27FC236}">
              <a16:creationId xmlns:a16="http://schemas.microsoft.com/office/drawing/2014/main" xmlns="" id="{00000000-0008-0000-0600-00000F020000}"/>
            </a:ext>
          </a:extLst>
        </xdr:cNvPr>
        <xdr:cNvSpPr/>
      </xdr:nvSpPr>
      <xdr:spPr>
        <a:xfrm>
          <a:off x="14541500" y="648665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89686</xdr:rowOff>
    </xdr:from>
    <xdr:ext cx="534377"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4325111" y="626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82800</xdr:rowOff>
    </xdr:from>
    <xdr:to>
      <xdr:col>72</xdr:col>
      <xdr:colOff>38100</xdr:colOff>
      <xdr:row>39</xdr:row>
      <xdr:rowOff>12950</xdr:rowOff>
    </xdr:to>
    <xdr:sp macro="" textlink="">
      <xdr:nvSpPr>
        <xdr:cNvPr id="529" name="楕円 528">
          <a:extLst>
            <a:ext uri="{FF2B5EF4-FFF2-40B4-BE49-F238E27FC236}">
              <a16:creationId xmlns:a16="http://schemas.microsoft.com/office/drawing/2014/main" xmlns="" id="{00000000-0008-0000-0600-000011020000}"/>
            </a:ext>
          </a:extLst>
        </xdr:cNvPr>
        <xdr:cNvSpPr/>
      </xdr:nvSpPr>
      <xdr:spPr>
        <a:xfrm>
          <a:off x="13652500" y="659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4077</xdr:rowOff>
    </xdr:from>
    <xdr:ext cx="534377"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3436111" y="669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1677</xdr:rowOff>
    </xdr:from>
    <xdr:to>
      <xdr:col>67</xdr:col>
      <xdr:colOff>101600</xdr:colOff>
      <xdr:row>38</xdr:row>
      <xdr:rowOff>103277</xdr:rowOff>
    </xdr:to>
    <xdr:sp macro="" textlink="">
      <xdr:nvSpPr>
        <xdr:cNvPr id="531" name="楕円 530">
          <a:extLst>
            <a:ext uri="{FF2B5EF4-FFF2-40B4-BE49-F238E27FC236}">
              <a16:creationId xmlns:a16="http://schemas.microsoft.com/office/drawing/2014/main" xmlns="" id="{00000000-0008-0000-0600-000013020000}"/>
            </a:ext>
          </a:extLst>
        </xdr:cNvPr>
        <xdr:cNvSpPr/>
      </xdr:nvSpPr>
      <xdr:spPr>
        <a:xfrm>
          <a:off x="12763500" y="651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119805</xdr:rowOff>
    </xdr:from>
    <xdr:ext cx="534377"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2547111" y="6292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xmlns=""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xmlns=""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xmlns=""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xmlns=""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xmlns=""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xmlns=""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xmlns=""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xmlns=""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xmlns=""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xmlns=""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xmlns=""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xmlns=""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xmlns=""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xmlns=""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xmlns=""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xmlns=""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xmlns=""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xmlns=""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xmlns=""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xmlns=""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xmlns=""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xmlns=""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xmlns=""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xmlns=""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xmlns=""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xmlns=""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xmlns=""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xmlns=""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xmlns=""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xmlns=""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xmlns=""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xmlns=""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xmlns=""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xmlns=""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xmlns=""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xmlns=""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xmlns=""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xmlns=""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xmlns=""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xmlns=""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xmlns=""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xmlns=""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xmlns=""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xmlns=""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xmlns=""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xmlns=""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xmlns=""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xmlns=""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157854</xdr:rowOff>
    </xdr:from>
    <xdr:to>
      <xdr:col>85</xdr:col>
      <xdr:colOff>127000</xdr:colOff>
      <xdr:row>78</xdr:row>
      <xdr:rowOff>63291</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5481300" y="13359504"/>
          <a:ext cx="838200" cy="7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14369</xdr:rowOff>
    </xdr:from>
    <xdr:ext cx="599010" cy="259045"/>
    <xdr:sp macro="" textlink="">
      <xdr:nvSpPr>
        <xdr:cNvPr id="611" name="公債費平均値テキスト">
          <a:extLst>
            <a:ext uri="{FF2B5EF4-FFF2-40B4-BE49-F238E27FC236}">
              <a16:creationId xmlns:a16="http://schemas.microsoft.com/office/drawing/2014/main" xmlns="" id="{00000000-0008-0000-0600-000063020000}"/>
            </a:ext>
          </a:extLst>
        </xdr:cNvPr>
        <xdr:cNvSpPr txBox="1"/>
      </xdr:nvSpPr>
      <xdr:spPr>
        <a:xfrm>
          <a:off x="16370300" y="13044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xmlns=""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99834</xdr:rowOff>
    </xdr:from>
    <xdr:to>
      <xdr:col>81</xdr:col>
      <xdr:colOff>50800</xdr:colOff>
      <xdr:row>77</xdr:row>
      <xdr:rowOff>157854</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4592300" y="13301484"/>
          <a:ext cx="889000" cy="5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xmlns=""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142332</xdr:rowOff>
    </xdr:from>
    <xdr:ext cx="599010"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5181795" y="130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99834</xdr:rowOff>
    </xdr:from>
    <xdr:to>
      <xdr:col>76</xdr:col>
      <xdr:colOff>114300</xdr:colOff>
      <xdr:row>78</xdr:row>
      <xdr:rowOff>59702</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flipV="1">
          <a:off x="13703300" y="13301484"/>
          <a:ext cx="889000" cy="1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xmlns=""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143933</xdr:rowOff>
    </xdr:from>
    <xdr:ext cx="599010"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4292795" y="133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59702</xdr:rowOff>
    </xdr:from>
    <xdr:to>
      <xdr:col>71</xdr:col>
      <xdr:colOff>177800</xdr:colOff>
      <xdr:row>78</xdr:row>
      <xdr:rowOff>80592</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flipV="1">
          <a:off x="12814300" y="13432802"/>
          <a:ext cx="889000" cy="2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46146</xdr:rowOff>
    </xdr:from>
    <xdr:to>
      <xdr:col>72</xdr:col>
      <xdr:colOff>38100</xdr:colOff>
      <xdr:row>77</xdr:row>
      <xdr:rowOff>147746</xdr:rowOff>
    </xdr:to>
    <xdr:sp macro="" textlink="">
      <xdr:nvSpPr>
        <xdr:cNvPr id="620" name="フローチャート: 判断 619">
          <a:extLst>
            <a:ext uri="{FF2B5EF4-FFF2-40B4-BE49-F238E27FC236}">
              <a16:creationId xmlns:a16="http://schemas.microsoft.com/office/drawing/2014/main" xmlns="" id="{00000000-0008-0000-0600-00006C020000}"/>
            </a:ext>
          </a:extLst>
        </xdr:cNvPr>
        <xdr:cNvSpPr/>
      </xdr:nvSpPr>
      <xdr:spPr>
        <a:xfrm>
          <a:off x="13652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164273</xdr:rowOff>
    </xdr:from>
    <xdr:ext cx="599010"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3403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20817</xdr:rowOff>
    </xdr:from>
    <xdr:to>
      <xdr:col>67</xdr:col>
      <xdr:colOff>101600</xdr:colOff>
      <xdr:row>77</xdr:row>
      <xdr:rowOff>122417</xdr:rowOff>
    </xdr:to>
    <xdr:sp macro="" textlink="">
      <xdr:nvSpPr>
        <xdr:cNvPr id="622" name="フローチャート: 判断 621">
          <a:extLst>
            <a:ext uri="{FF2B5EF4-FFF2-40B4-BE49-F238E27FC236}">
              <a16:creationId xmlns:a16="http://schemas.microsoft.com/office/drawing/2014/main" xmlns="" id="{00000000-0008-0000-0600-00006E020000}"/>
            </a:ext>
          </a:extLst>
        </xdr:cNvPr>
        <xdr:cNvSpPr/>
      </xdr:nvSpPr>
      <xdr:spPr>
        <a:xfrm>
          <a:off x="12763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138944</xdr:rowOff>
    </xdr:from>
    <xdr:ext cx="599010" cy="259045"/>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2514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12491</xdr:rowOff>
    </xdr:from>
    <xdr:to>
      <xdr:col>85</xdr:col>
      <xdr:colOff>177800</xdr:colOff>
      <xdr:row>78</xdr:row>
      <xdr:rowOff>114091</xdr:rowOff>
    </xdr:to>
    <xdr:sp macro="" textlink="">
      <xdr:nvSpPr>
        <xdr:cNvPr id="629" name="楕円 628">
          <a:extLst>
            <a:ext uri="{FF2B5EF4-FFF2-40B4-BE49-F238E27FC236}">
              <a16:creationId xmlns:a16="http://schemas.microsoft.com/office/drawing/2014/main" xmlns="" id="{00000000-0008-0000-0600-000075020000}"/>
            </a:ext>
          </a:extLst>
        </xdr:cNvPr>
        <xdr:cNvSpPr/>
      </xdr:nvSpPr>
      <xdr:spPr>
        <a:xfrm>
          <a:off x="16268700" y="1338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162368</xdr:rowOff>
    </xdr:from>
    <xdr:ext cx="534377" cy="259045"/>
    <xdr:sp macro="" textlink="">
      <xdr:nvSpPr>
        <xdr:cNvPr id="630" name="公債費該当値テキスト">
          <a:extLst>
            <a:ext uri="{FF2B5EF4-FFF2-40B4-BE49-F238E27FC236}">
              <a16:creationId xmlns:a16="http://schemas.microsoft.com/office/drawing/2014/main" xmlns="" id="{00000000-0008-0000-0600-000076020000}"/>
            </a:ext>
          </a:extLst>
        </xdr:cNvPr>
        <xdr:cNvSpPr txBox="1"/>
      </xdr:nvSpPr>
      <xdr:spPr>
        <a:xfrm>
          <a:off x="16370300" y="1336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107054</xdr:rowOff>
    </xdr:from>
    <xdr:to>
      <xdr:col>81</xdr:col>
      <xdr:colOff>101600</xdr:colOff>
      <xdr:row>78</xdr:row>
      <xdr:rowOff>37204</xdr:rowOff>
    </xdr:to>
    <xdr:sp macro="" textlink="">
      <xdr:nvSpPr>
        <xdr:cNvPr id="631" name="楕円 630">
          <a:extLst>
            <a:ext uri="{FF2B5EF4-FFF2-40B4-BE49-F238E27FC236}">
              <a16:creationId xmlns:a16="http://schemas.microsoft.com/office/drawing/2014/main" xmlns="" id="{00000000-0008-0000-0600-000077020000}"/>
            </a:ext>
          </a:extLst>
        </xdr:cNvPr>
        <xdr:cNvSpPr/>
      </xdr:nvSpPr>
      <xdr:spPr>
        <a:xfrm>
          <a:off x="15430500" y="1330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28331</xdr:rowOff>
    </xdr:from>
    <xdr:ext cx="599010" cy="259045"/>
    <xdr:sp macro="" textlink="">
      <xdr:nvSpPr>
        <xdr:cNvPr id="632" name="テキスト ボックス 631">
          <a:extLst>
            <a:ext uri="{FF2B5EF4-FFF2-40B4-BE49-F238E27FC236}">
              <a16:creationId xmlns:a16="http://schemas.microsoft.com/office/drawing/2014/main" xmlns="" id="{00000000-0008-0000-0600-000078020000}"/>
            </a:ext>
          </a:extLst>
        </xdr:cNvPr>
        <xdr:cNvSpPr txBox="1"/>
      </xdr:nvSpPr>
      <xdr:spPr>
        <a:xfrm>
          <a:off x="15181795" y="1340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49034</xdr:rowOff>
    </xdr:from>
    <xdr:to>
      <xdr:col>76</xdr:col>
      <xdr:colOff>165100</xdr:colOff>
      <xdr:row>77</xdr:row>
      <xdr:rowOff>150634</xdr:rowOff>
    </xdr:to>
    <xdr:sp macro="" textlink="">
      <xdr:nvSpPr>
        <xdr:cNvPr id="633" name="楕円 632">
          <a:extLst>
            <a:ext uri="{FF2B5EF4-FFF2-40B4-BE49-F238E27FC236}">
              <a16:creationId xmlns:a16="http://schemas.microsoft.com/office/drawing/2014/main" xmlns="" id="{00000000-0008-0000-0600-000079020000}"/>
            </a:ext>
          </a:extLst>
        </xdr:cNvPr>
        <xdr:cNvSpPr/>
      </xdr:nvSpPr>
      <xdr:spPr>
        <a:xfrm>
          <a:off x="14541500" y="1325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167161</xdr:rowOff>
    </xdr:from>
    <xdr:ext cx="599010"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4292795" y="1302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8902</xdr:rowOff>
    </xdr:from>
    <xdr:to>
      <xdr:col>72</xdr:col>
      <xdr:colOff>38100</xdr:colOff>
      <xdr:row>78</xdr:row>
      <xdr:rowOff>110502</xdr:rowOff>
    </xdr:to>
    <xdr:sp macro="" textlink="">
      <xdr:nvSpPr>
        <xdr:cNvPr id="635" name="楕円 634">
          <a:extLst>
            <a:ext uri="{FF2B5EF4-FFF2-40B4-BE49-F238E27FC236}">
              <a16:creationId xmlns:a16="http://schemas.microsoft.com/office/drawing/2014/main" xmlns="" id="{00000000-0008-0000-0600-00007B020000}"/>
            </a:ext>
          </a:extLst>
        </xdr:cNvPr>
        <xdr:cNvSpPr/>
      </xdr:nvSpPr>
      <xdr:spPr>
        <a:xfrm>
          <a:off x="13652500" y="1338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101629</xdr:rowOff>
    </xdr:from>
    <xdr:ext cx="534377"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3436111" y="1347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29792</xdr:rowOff>
    </xdr:from>
    <xdr:to>
      <xdr:col>67</xdr:col>
      <xdr:colOff>101600</xdr:colOff>
      <xdr:row>78</xdr:row>
      <xdr:rowOff>131392</xdr:rowOff>
    </xdr:to>
    <xdr:sp macro="" textlink="">
      <xdr:nvSpPr>
        <xdr:cNvPr id="637" name="楕円 636">
          <a:extLst>
            <a:ext uri="{FF2B5EF4-FFF2-40B4-BE49-F238E27FC236}">
              <a16:creationId xmlns:a16="http://schemas.microsoft.com/office/drawing/2014/main" xmlns="" id="{00000000-0008-0000-0600-00007D020000}"/>
            </a:ext>
          </a:extLst>
        </xdr:cNvPr>
        <xdr:cNvSpPr/>
      </xdr:nvSpPr>
      <xdr:spPr>
        <a:xfrm>
          <a:off x="12763500" y="1340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122519</xdr:rowOff>
    </xdr:from>
    <xdr:ext cx="534377"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2547111" y="1349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xmlns=""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xmlns=""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xmlns=""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xmlns=""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xmlns=""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xmlns=""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xmlns=""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xmlns=""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xmlns=""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xmlns=""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xmlns=""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xmlns=""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xmlns=""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xmlns=""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xmlns=""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xmlns=""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76803</xdr:rowOff>
    </xdr:from>
    <xdr:to>
      <xdr:col>85</xdr:col>
      <xdr:colOff>127000</xdr:colOff>
      <xdr:row>98</xdr:row>
      <xdr:rowOff>38529</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flipV="1">
          <a:off x="15481300" y="16707453"/>
          <a:ext cx="838200" cy="13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5078</xdr:rowOff>
    </xdr:from>
    <xdr:ext cx="599010" cy="259045"/>
    <xdr:sp macro="" textlink="">
      <xdr:nvSpPr>
        <xdr:cNvPr id="668" name="積立金平均値テキスト">
          <a:extLst>
            <a:ext uri="{FF2B5EF4-FFF2-40B4-BE49-F238E27FC236}">
              <a16:creationId xmlns:a16="http://schemas.microsoft.com/office/drawing/2014/main" xmlns="" id="{00000000-0008-0000-0600-00009C020000}"/>
            </a:ext>
          </a:extLst>
        </xdr:cNvPr>
        <xdr:cNvSpPr txBox="1"/>
      </xdr:nvSpPr>
      <xdr:spPr>
        <a:xfrm>
          <a:off x="16370300" y="16807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xmlns=""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30834</xdr:rowOff>
    </xdr:from>
    <xdr:to>
      <xdr:col>81</xdr:col>
      <xdr:colOff>50800</xdr:colOff>
      <xdr:row>98</xdr:row>
      <xdr:rowOff>38529</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4592300" y="16832934"/>
          <a:ext cx="889000" cy="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xmlns=""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85380</xdr:rowOff>
    </xdr:from>
    <xdr:ext cx="599010"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5181795" y="1654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30834</xdr:rowOff>
    </xdr:from>
    <xdr:to>
      <xdr:col>76</xdr:col>
      <xdr:colOff>114300</xdr:colOff>
      <xdr:row>98</xdr:row>
      <xdr:rowOff>96166</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flipV="1">
          <a:off x="13703300" y="16832934"/>
          <a:ext cx="889000" cy="6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xmlns=""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4292795" y="164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96166</xdr:rowOff>
    </xdr:from>
    <xdr:to>
      <xdr:col>71</xdr:col>
      <xdr:colOff>177800</xdr:colOff>
      <xdr:row>98</xdr:row>
      <xdr:rowOff>141799</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flipV="1">
          <a:off x="12814300" y="16898266"/>
          <a:ext cx="889000" cy="4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69045</xdr:rowOff>
    </xdr:from>
    <xdr:to>
      <xdr:col>72</xdr:col>
      <xdr:colOff>38100</xdr:colOff>
      <xdr:row>98</xdr:row>
      <xdr:rowOff>170645</xdr:rowOff>
    </xdr:to>
    <xdr:sp macro="" textlink="">
      <xdr:nvSpPr>
        <xdr:cNvPr id="677" name="フローチャート: 判断 676">
          <a:extLst>
            <a:ext uri="{FF2B5EF4-FFF2-40B4-BE49-F238E27FC236}">
              <a16:creationId xmlns:a16="http://schemas.microsoft.com/office/drawing/2014/main" xmlns="" id="{00000000-0008-0000-0600-0000A5020000}"/>
            </a:ext>
          </a:extLst>
        </xdr:cNvPr>
        <xdr:cNvSpPr/>
      </xdr:nvSpPr>
      <xdr:spPr>
        <a:xfrm>
          <a:off x="13652500" y="168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161772</xdr:rowOff>
    </xdr:from>
    <xdr:ext cx="534377"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3436111" y="1696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55916</xdr:rowOff>
    </xdr:from>
    <xdr:to>
      <xdr:col>67</xdr:col>
      <xdr:colOff>101600</xdr:colOff>
      <xdr:row>98</xdr:row>
      <xdr:rowOff>157516</xdr:rowOff>
    </xdr:to>
    <xdr:sp macro="" textlink="">
      <xdr:nvSpPr>
        <xdr:cNvPr id="679" name="フローチャート: 判断 678">
          <a:extLst>
            <a:ext uri="{FF2B5EF4-FFF2-40B4-BE49-F238E27FC236}">
              <a16:creationId xmlns:a16="http://schemas.microsoft.com/office/drawing/2014/main" xmlns="" id="{00000000-0008-0000-0600-0000A7020000}"/>
            </a:ext>
          </a:extLst>
        </xdr:cNvPr>
        <xdr:cNvSpPr/>
      </xdr:nvSpPr>
      <xdr:spPr>
        <a:xfrm>
          <a:off x="12763500" y="168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2593</xdr:rowOff>
    </xdr:from>
    <xdr:ext cx="534377"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2547111" y="1663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26003</xdr:rowOff>
    </xdr:from>
    <xdr:to>
      <xdr:col>85</xdr:col>
      <xdr:colOff>177800</xdr:colOff>
      <xdr:row>97</xdr:row>
      <xdr:rowOff>127603</xdr:rowOff>
    </xdr:to>
    <xdr:sp macro="" textlink="">
      <xdr:nvSpPr>
        <xdr:cNvPr id="686" name="楕円 685">
          <a:extLst>
            <a:ext uri="{FF2B5EF4-FFF2-40B4-BE49-F238E27FC236}">
              <a16:creationId xmlns:a16="http://schemas.microsoft.com/office/drawing/2014/main" xmlns="" id="{00000000-0008-0000-0600-0000AE020000}"/>
            </a:ext>
          </a:extLst>
        </xdr:cNvPr>
        <xdr:cNvSpPr/>
      </xdr:nvSpPr>
      <xdr:spPr>
        <a:xfrm>
          <a:off x="16268700" y="1665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48880</xdr:rowOff>
    </xdr:from>
    <xdr:ext cx="599010" cy="259045"/>
    <xdr:sp macro="" textlink="">
      <xdr:nvSpPr>
        <xdr:cNvPr id="687" name="積立金該当値テキスト">
          <a:extLst>
            <a:ext uri="{FF2B5EF4-FFF2-40B4-BE49-F238E27FC236}">
              <a16:creationId xmlns:a16="http://schemas.microsoft.com/office/drawing/2014/main" xmlns="" id="{00000000-0008-0000-0600-0000AF020000}"/>
            </a:ext>
          </a:extLst>
        </xdr:cNvPr>
        <xdr:cNvSpPr txBox="1"/>
      </xdr:nvSpPr>
      <xdr:spPr>
        <a:xfrm>
          <a:off x="16370300" y="16508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159179</xdr:rowOff>
    </xdr:from>
    <xdr:to>
      <xdr:col>81</xdr:col>
      <xdr:colOff>101600</xdr:colOff>
      <xdr:row>98</xdr:row>
      <xdr:rowOff>89329</xdr:rowOff>
    </xdr:to>
    <xdr:sp macro="" textlink="">
      <xdr:nvSpPr>
        <xdr:cNvPr id="688" name="楕円 687">
          <a:extLst>
            <a:ext uri="{FF2B5EF4-FFF2-40B4-BE49-F238E27FC236}">
              <a16:creationId xmlns:a16="http://schemas.microsoft.com/office/drawing/2014/main" xmlns="" id="{00000000-0008-0000-0600-0000B0020000}"/>
            </a:ext>
          </a:extLst>
        </xdr:cNvPr>
        <xdr:cNvSpPr/>
      </xdr:nvSpPr>
      <xdr:spPr>
        <a:xfrm>
          <a:off x="15430500" y="1678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80456</xdr:rowOff>
    </xdr:from>
    <xdr:ext cx="599010"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5181795" y="16882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151484</xdr:rowOff>
    </xdr:from>
    <xdr:to>
      <xdr:col>76</xdr:col>
      <xdr:colOff>165100</xdr:colOff>
      <xdr:row>98</xdr:row>
      <xdr:rowOff>81634</xdr:rowOff>
    </xdr:to>
    <xdr:sp macro="" textlink="">
      <xdr:nvSpPr>
        <xdr:cNvPr id="690" name="楕円 689">
          <a:extLst>
            <a:ext uri="{FF2B5EF4-FFF2-40B4-BE49-F238E27FC236}">
              <a16:creationId xmlns:a16="http://schemas.microsoft.com/office/drawing/2014/main" xmlns="" id="{00000000-0008-0000-0600-0000B2020000}"/>
            </a:ext>
          </a:extLst>
        </xdr:cNvPr>
        <xdr:cNvSpPr/>
      </xdr:nvSpPr>
      <xdr:spPr>
        <a:xfrm>
          <a:off x="14541500" y="1678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72761</xdr:rowOff>
    </xdr:from>
    <xdr:ext cx="599010"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4292795" y="16874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45366</xdr:rowOff>
    </xdr:from>
    <xdr:to>
      <xdr:col>72</xdr:col>
      <xdr:colOff>38100</xdr:colOff>
      <xdr:row>98</xdr:row>
      <xdr:rowOff>146966</xdr:rowOff>
    </xdr:to>
    <xdr:sp macro="" textlink="">
      <xdr:nvSpPr>
        <xdr:cNvPr id="692" name="楕円 691">
          <a:extLst>
            <a:ext uri="{FF2B5EF4-FFF2-40B4-BE49-F238E27FC236}">
              <a16:creationId xmlns:a16="http://schemas.microsoft.com/office/drawing/2014/main" xmlns="" id="{00000000-0008-0000-0600-0000B4020000}"/>
            </a:ext>
          </a:extLst>
        </xdr:cNvPr>
        <xdr:cNvSpPr/>
      </xdr:nvSpPr>
      <xdr:spPr>
        <a:xfrm>
          <a:off x="13652500" y="1684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163493</xdr:rowOff>
    </xdr:from>
    <xdr:ext cx="534377"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3436111" y="16622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90999</xdr:rowOff>
    </xdr:from>
    <xdr:to>
      <xdr:col>67</xdr:col>
      <xdr:colOff>101600</xdr:colOff>
      <xdr:row>99</xdr:row>
      <xdr:rowOff>21149</xdr:rowOff>
    </xdr:to>
    <xdr:sp macro="" textlink="">
      <xdr:nvSpPr>
        <xdr:cNvPr id="694" name="楕円 693">
          <a:extLst>
            <a:ext uri="{FF2B5EF4-FFF2-40B4-BE49-F238E27FC236}">
              <a16:creationId xmlns:a16="http://schemas.microsoft.com/office/drawing/2014/main" xmlns="" id="{00000000-0008-0000-0600-0000B6020000}"/>
            </a:ext>
          </a:extLst>
        </xdr:cNvPr>
        <xdr:cNvSpPr/>
      </xdr:nvSpPr>
      <xdr:spPr>
        <a:xfrm>
          <a:off x="12763500" y="1689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12276</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2547111" y="1698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xmlns=""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xmlns=""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xmlns=""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xmlns=""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xmlns=""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xmlns=""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xmlns=""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xmlns=""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xmlns=""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xmlns=""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xmlns=""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xmlns=""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xmlns=""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xmlns=""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xmlns=""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xmlns=""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xmlns=""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xmlns=""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xmlns=""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xmlns=""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xmlns=""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29094</xdr:rowOff>
    </xdr:from>
    <xdr:to>
      <xdr:col>102</xdr:col>
      <xdr:colOff>165100</xdr:colOff>
      <xdr:row>39</xdr:row>
      <xdr:rowOff>130694</xdr:rowOff>
    </xdr:to>
    <xdr:sp macro="" textlink="">
      <xdr:nvSpPr>
        <xdr:cNvPr id="736" name="フローチャート: 判断 735">
          <a:extLst>
            <a:ext uri="{FF2B5EF4-FFF2-40B4-BE49-F238E27FC236}">
              <a16:creationId xmlns:a16="http://schemas.microsoft.com/office/drawing/2014/main" xmlns="" id="{00000000-0008-0000-0600-0000E0020000}"/>
            </a:ext>
          </a:extLst>
        </xdr:cNvPr>
        <xdr:cNvSpPr/>
      </xdr:nvSpPr>
      <xdr:spPr>
        <a:xfrm>
          <a:off x="19494500" y="67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147221</xdr:rowOff>
    </xdr:from>
    <xdr:ext cx="469744"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19310428" y="64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27755</xdr:rowOff>
    </xdr:from>
    <xdr:to>
      <xdr:col>98</xdr:col>
      <xdr:colOff>38100</xdr:colOff>
      <xdr:row>39</xdr:row>
      <xdr:rowOff>129355</xdr:rowOff>
    </xdr:to>
    <xdr:sp macro="" textlink="">
      <xdr:nvSpPr>
        <xdr:cNvPr id="738" name="フローチャート: 判断 737">
          <a:extLst>
            <a:ext uri="{FF2B5EF4-FFF2-40B4-BE49-F238E27FC236}">
              <a16:creationId xmlns:a16="http://schemas.microsoft.com/office/drawing/2014/main" xmlns="" id="{00000000-0008-0000-0600-0000E2020000}"/>
            </a:ext>
          </a:extLst>
        </xdr:cNvPr>
        <xdr:cNvSpPr/>
      </xdr:nvSpPr>
      <xdr:spPr>
        <a:xfrm>
          <a:off x="18605500" y="67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145882</xdr:rowOff>
    </xdr:from>
    <xdr:ext cx="469744"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18421428" y="648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xmlns=""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xmlns=""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xmlns=""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xmlns=""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a:extLst>
            <a:ext uri="{FF2B5EF4-FFF2-40B4-BE49-F238E27FC236}">
              <a16:creationId xmlns:a16="http://schemas.microsoft.com/office/drawing/2014/main" xmlns="" id="{00000000-0008-0000-0600-0000E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3" name="楕円 752">
          <a:extLst>
            <a:ext uri="{FF2B5EF4-FFF2-40B4-BE49-F238E27FC236}">
              <a16:creationId xmlns:a16="http://schemas.microsoft.com/office/drawing/2014/main" xmlns="" id="{00000000-0008-0000-0600-0000F1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xmlns=""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xmlns=""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xmlns=""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xmlns=""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xmlns=""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xmlns=""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xmlns=""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xmlns=""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xmlns=""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xmlns=""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xmlns=""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xmlns=""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xmlns=""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a:extLst>
            <a:ext uri="{FF2B5EF4-FFF2-40B4-BE49-F238E27FC236}">
              <a16:creationId xmlns:a16="http://schemas.microsoft.com/office/drawing/2014/main" xmlns="" id="{00000000-0008-0000-0600-00000E030000}"/>
            </a:ext>
          </a:extLst>
        </xdr:cNvPr>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xmlns=""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xmlns=""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139074</xdr:rowOff>
    </xdr:from>
    <xdr:to>
      <xdr:col>107</xdr:col>
      <xdr:colOff>50800</xdr:colOff>
      <xdr:row>58</xdr:row>
      <xdr:rowOff>139700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a:off x="19545300" y="10083174"/>
          <a:ext cx="889000" cy="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xmlns=""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18556</xdr:rowOff>
    </xdr:from>
    <xdr:ext cx="469744"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20199428" y="97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139074</xdr:rowOff>
    </xdr:from>
    <xdr:to>
      <xdr:col>102</xdr:col>
      <xdr:colOff>114300</xdr:colOff>
      <xdr:row>58</xdr:row>
      <xdr:rowOff>139088</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flipV="1">
          <a:off x="18656300" y="10083174"/>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58624</xdr:rowOff>
    </xdr:from>
    <xdr:to>
      <xdr:col>102</xdr:col>
      <xdr:colOff>165100</xdr:colOff>
      <xdr:row>58</xdr:row>
      <xdr:rowOff>160224</xdr:rowOff>
    </xdr:to>
    <xdr:sp macro="" textlink="">
      <xdr:nvSpPr>
        <xdr:cNvPr id="791" name="フローチャート: 判断 790">
          <a:extLst>
            <a:ext uri="{FF2B5EF4-FFF2-40B4-BE49-F238E27FC236}">
              <a16:creationId xmlns:a16="http://schemas.microsoft.com/office/drawing/2014/main" xmlns="" id="{00000000-0008-0000-0600-000017030000}"/>
            </a:ext>
          </a:extLst>
        </xdr:cNvPr>
        <xdr:cNvSpPr/>
      </xdr:nvSpPr>
      <xdr:spPr>
        <a:xfrm>
          <a:off x="19494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5301</xdr:rowOff>
    </xdr:from>
    <xdr:ext cx="469744" cy="259045"/>
    <xdr:sp macro="" textlink="">
      <xdr:nvSpPr>
        <xdr:cNvPr id="792" name="テキスト ボックス 791">
          <a:extLst>
            <a:ext uri="{FF2B5EF4-FFF2-40B4-BE49-F238E27FC236}">
              <a16:creationId xmlns:a16="http://schemas.microsoft.com/office/drawing/2014/main" xmlns="" id="{00000000-0008-0000-0600-000018030000}"/>
            </a:ext>
          </a:extLst>
        </xdr:cNvPr>
        <xdr:cNvSpPr txBox="1"/>
      </xdr:nvSpPr>
      <xdr:spPr>
        <a:xfrm>
          <a:off x="19310428" y="97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62584</xdr:rowOff>
    </xdr:from>
    <xdr:to>
      <xdr:col>98</xdr:col>
      <xdr:colOff>38100</xdr:colOff>
      <xdr:row>58</xdr:row>
      <xdr:rowOff>164184</xdr:rowOff>
    </xdr:to>
    <xdr:sp macro="" textlink="">
      <xdr:nvSpPr>
        <xdr:cNvPr id="793" name="フローチャート: 判断 792">
          <a:extLst>
            <a:ext uri="{FF2B5EF4-FFF2-40B4-BE49-F238E27FC236}">
              <a16:creationId xmlns:a16="http://schemas.microsoft.com/office/drawing/2014/main" xmlns="" id="{00000000-0008-0000-0600-000019030000}"/>
            </a:ext>
          </a:extLst>
        </xdr:cNvPr>
        <xdr:cNvSpPr/>
      </xdr:nvSpPr>
      <xdr:spPr>
        <a:xfrm>
          <a:off x="18605500" y="1000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9261</xdr:rowOff>
    </xdr:from>
    <xdr:ext cx="469744"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18421428" y="978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xmlns=""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楕円 799">
          <a:extLst>
            <a:ext uri="{FF2B5EF4-FFF2-40B4-BE49-F238E27FC236}">
              <a16:creationId xmlns:a16="http://schemas.microsoft.com/office/drawing/2014/main" xmlns="" id="{00000000-0008-0000-0600-00002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249299" cy="259045"/>
    <xdr:sp macro="" textlink="">
      <xdr:nvSpPr>
        <xdr:cNvPr id="801" name="貸付金該当値テキスト">
          <a:extLst>
            <a:ext uri="{FF2B5EF4-FFF2-40B4-BE49-F238E27FC236}">
              <a16:creationId xmlns:a16="http://schemas.microsoft.com/office/drawing/2014/main" xmlns="" id="{00000000-0008-0000-0600-000021030000}"/>
            </a:ext>
          </a:extLst>
        </xdr:cNvPr>
        <xdr:cNvSpPr txBox="1"/>
      </xdr:nvSpPr>
      <xdr:spPr>
        <a:xfrm>
          <a:off x="22212300" y="9985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2" name="楕円 801">
          <a:extLst>
            <a:ext uri="{FF2B5EF4-FFF2-40B4-BE49-F238E27FC236}">
              <a16:creationId xmlns:a16="http://schemas.microsoft.com/office/drawing/2014/main" xmlns="" id="{00000000-0008-0000-0600-000022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4" name="楕円 803">
          <a:extLst>
            <a:ext uri="{FF2B5EF4-FFF2-40B4-BE49-F238E27FC236}">
              <a16:creationId xmlns:a16="http://schemas.microsoft.com/office/drawing/2014/main" xmlns="" id="{00000000-0008-0000-0600-000024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88274</xdr:rowOff>
    </xdr:from>
    <xdr:to>
      <xdr:col>102</xdr:col>
      <xdr:colOff>165100</xdr:colOff>
      <xdr:row>59</xdr:row>
      <xdr:rowOff>18424</xdr:rowOff>
    </xdr:to>
    <xdr:sp macro="" textlink="">
      <xdr:nvSpPr>
        <xdr:cNvPr id="806" name="楕円 805">
          <a:extLst>
            <a:ext uri="{FF2B5EF4-FFF2-40B4-BE49-F238E27FC236}">
              <a16:creationId xmlns:a16="http://schemas.microsoft.com/office/drawing/2014/main" xmlns="" id="{00000000-0008-0000-0600-000026030000}"/>
            </a:ext>
          </a:extLst>
        </xdr:cNvPr>
        <xdr:cNvSpPr/>
      </xdr:nvSpPr>
      <xdr:spPr>
        <a:xfrm>
          <a:off x="19494500" y="1003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9551</xdr:rowOff>
    </xdr:from>
    <xdr:ext cx="378565"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9356017" y="101251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88288</xdr:rowOff>
    </xdr:from>
    <xdr:to>
      <xdr:col>98</xdr:col>
      <xdr:colOff>38100</xdr:colOff>
      <xdr:row>59</xdr:row>
      <xdr:rowOff>18438</xdr:rowOff>
    </xdr:to>
    <xdr:sp macro="" textlink="">
      <xdr:nvSpPr>
        <xdr:cNvPr id="808" name="楕円 807">
          <a:extLst>
            <a:ext uri="{FF2B5EF4-FFF2-40B4-BE49-F238E27FC236}">
              <a16:creationId xmlns:a16="http://schemas.microsoft.com/office/drawing/2014/main" xmlns="" id="{00000000-0008-0000-0600-000028030000}"/>
            </a:ext>
          </a:extLst>
        </xdr:cNvPr>
        <xdr:cNvSpPr/>
      </xdr:nvSpPr>
      <xdr:spPr>
        <a:xfrm>
          <a:off x="18605500" y="1003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9565</xdr:rowOff>
    </xdr:from>
    <xdr:ext cx="378565"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8467017" y="1012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xmlns=""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xmlns=""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xmlns=""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xmlns=""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xmlns=""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xmlns=""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xmlns=""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xmlns=""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xmlns=""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xmlns=""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xmlns=""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xmlns=""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xmlns=""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xmlns=""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xmlns=""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xmlns=""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62371</xdr:rowOff>
    </xdr:from>
    <xdr:to>
      <xdr:col>116</xdr:col>
      <xdr:colOff>63500</xdr:colOff>
      <xdr:row>78</xdr:row>
      <xdr:rowOff>67548</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21323300" y="13435471"/>
          <a:ext cx="838200" cy="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156184</xdr:rowOff>
    </xdr:from>
    <xdr:ext cx="599010" cy="259045"/>
    <xdr:sp macro="" textlink="">
      <xdr:nvSpPr>
        <xdr:cNvPr id="841" name="繰出金平均値テキスト">
          <a:extLst>
            <a:ext uri="{FF2B5EF4-FFF2-40B4-BE49-F238E27FC236}">
              <a16:creationId xmlns:a16="http://schemas.microsoft.com/office/drawing/2014/main" xmlns="" id="{00000000-0008-0000-0600-000049030000}"/>
            </a:ext>
          </a:extLst>
        </xdr:cNvPr>
        <xdr:cNvSpPr txBox="1"/>
      </xdr:nvSpPr>
      <xdr:spPr>
        <a:xfrm>
          <a:off x="22212300" y="1301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xmlns=""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62371</xdr:rowOff>
    </xdr:from>
    <xdr:to>
      <xdr:col>111</xdr:col>
      <xdr:colOff>177800</xdr:colOff>
      <xdr:row>78</xdr:row>
      <xdr:rowOff>70848</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flipV="1">
          <a:off x="20434300" y="13435471"/>
          <a:ext cx="889000" cy="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xmlns=""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55782</xdr:rowOff>
    </xdr:from>
    <xdr:ext cx="599010"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21023795" y="1291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70848</xdr:rowOff>
    </xdr:from>
    <xdr:to>
      <xdr:col>107</xdr:col>
      <xdr:colOff>50800</xdr:colOff>
      <xdr:row>78</xdr:row>
      <xdr:rowOff>76087</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flipV="1">
          <a:off x="19545300" y="13443948"/>
          <a:ext cx="889000" cy="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xmlns=""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79148</xdr:rowOff>
    </xdr:from>
    <xdr:ext cx="599010" cy="259045"/>
    <xdr:sp macro="" textlink="">
      <xdr:nvSpPr>
        <xdr:cNvPr id="848" name="テキスト ボックス 847">
          <a:extLst>
            <a:ext uri="{FF2B5EF4-FFF2-40B4-BE49-F238E27FC236}">
              <a16:creationId xmlns:a16="http://schemas.microsoft.com/office/drawing/2014/main" xmlns="" id="{00000000-0008-0000-0600-000050030000}"/>
            </a:ext>
          </a:extLst>
        </xdr:cNvPr>
        <xdr:cNvSpPr txBox="1"/>
      </xdr:nvSpPr>
      <xdr:spPr>
        <a:xfrm>
          <a:off x="20134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76087</xdr:rowOff>
    </xdr:from>
    <xdr:to>
      <xdr:col>102</xdr:col>
      <xdr:colOff>114300</xdr:colOff>
      <xdr:row>78</xdr:row>
      <xdr:rowOff>80724</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flipV="1">
          <a:off x="18656300" y="13449187"/>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157882</xdr:rowOff>
    </xdr:from>
    <xdr:to>
      <xdr:col>102</xdr:col>
      <xdr:colOff>165100</xdr:colOff>
      <xdr:row>77</xdr:row>
      <xdr:rowOff>88032</xdr:rowOff>
    </xdr:to>
    <xdr:sp macro="" textlink="">
      <xdr:nvSpPr>
        <xdr:cNvPr id="850" name="フローチャート: 判断 849">
          <a:extLst>
            <a:ext uri="{FF2B5EF4-FFF2-40B4-BE49-F238E27FC236}">
              <a16:creationId xmlns:a16="http://schemas.microsoft.com/office/drawing/2014/main" xmlns="" id="{00000000-0008-0000-0600-000052030000}"/>
            </a:ext>
          </a:extLst>
        </xdr:cNvPr>
        <xdr:cNvSpPr/>
      </xdr:nvSpPr>
      <xdr:spPr>
        <a:xfrm>
          <a:off x="19494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104559</xdr:rowOff>
    </xdr:from>
    <xdr:ext cx="599010"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19245795" y="1296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159913</xdr:rowOff>
    </xdr:from>
    <xdr:to>
      <xdr:col>98</xdr:col>
      <xdr:colOff>38100</xdr:colOff>
      <xdr:row>77</xdr:row>
      <xdr:rowOff>90063</xdr:rowOff>
    </xdr:to>
    <xdr:sp macro="" textlink="">
      <xdr:nvSpPr>
        <xdr:cNvPr id="852" name="フローチャート: 判断 851">
          <a:extLst>
            <a:ext uri="{FF2B5EF4-FFF2-40B4-BE49-F238E27FC236}">
              <a16:creationId xmlns:a16="http://schemas.microsoft.com/office/drawing/2014/main" xmlns="" id="{00000000-0008-0000-0600-000054030000}"/>
            </a:ext>
          </a:extLst>
        </xdr:cNvPr>
        <xdr:cNvSpPr/>
      </xdr:nvSpPr>
      <xdr:spPr>
        <a:xfrm>
          <a:off x="18605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106590</xdr:rowOff>
    </xdr:from>
    <xdr:ext cx="599010"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18356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16748</xdr:rowOff>
    </xdr:from>
    <xdr:to>
      <xdr:col>116</xdr:col>
      <xdr:colOff>114300</xdr:colOff>
      <xdr:row>78</xdr:row>
      <xdr:rowOff>118348</xdr:rowOff>
    </xdr:to>
    <xdr:sp macro="" textlink="">
      <xdr:nvSpPr>
        <xdr:cNvPr id="859" name="楕円 858">
          <a:extLst>
            <a:ext uri="{FF2B5EF4-FFF2-40B4-BE49-F238E27FC236}">
              <a16:creationId xmlns:a16="http://schemas.microsoft.com/office/drawing/2014/main" xmlns="" id="{00000000-0008-0000-0600-00005B030000}"/>
            </a:ext>
          </a:extLst>
        </xdr:cNvPr>
        <xdr:cNvSpPr/>
      </xdr:nvSpPr>
      <xdr:spPr>
        <a:xfrm>
          <a:off x="22110700" y="1338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103125</xdr:rowOff>
    </xdr:from>
    <xdr:ext cx="534377" cy="259045"/>
    <xdr:sp macro="" textlink="">
      <xdr:nvSpPr>
        <xdr:cNvPr id="860" name="繰出金該当値テキスト">
          <a:extLst>
            <a:ext uri="{FF2B5EF4-FFF2-40B4-BE49-F238E27FC236}">
              <a16:creationId xmlns:a16="http://schemas.microsoft.com/office/drawing/2014/main" xmlns="" id="{00000000-0008-0000-0600-00005C030000}"/>
            </a:ext>
          </a:extLst>
        </xdr:cNvPr>
        <xdr:cNvSpPr txBox="1"/>
      </xdr:nvSpPr>
      <xdr:spPr>
        <a:xfrm>
          <a:off x="22212300" y="133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11571</xdr:rowOff>
    </xdr:from>
    <xdr:to>
      <xdr:col>112</xdr:col>
      <xdr:colOff>38100</xdr:colOff>
      <xdr:row>78</xdr:row>
      <xdr:rowOff>113171</xdr:rowOff>
    </xdr:to>
    <xdr:sp macro="" textlink="">
      <xdr:nvSpPr>
        <xdr:cNvPr id="861" name="楕円 860">
          <a:extLst>
            <a:ext uri="{FF2B5EF4-FFF2-40B4-BE49-F238E27FC236}">
              <a16:creationId xmlns:a16="http://schemas.microsoft.com/office/drawing/2014/main" xmlns="" id="{00000000-0008-0000-0600-00005D030000}"/>
            </a:ext>
          </a:extLst>
        </xdr:cNvPr>
        <xdr:cNvSpPr/>
      </xdr:nvSpPr>
      <xdr:spPr>
        <a:xfrm>
          <a:off x="21272500" y="1338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104298</xdr:rowOff>
    </xdr:from>
    <xdr:ext cx="534377"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1056111" y="1347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20048</xdr:rowOff>
    </xdr:from>
    <xdr:to>
      <xdr:col>107</xdr:col>
      <xdr:colOff>101600</xdr:colOff>
      <xdr:row>78</xdr:row>
      <xdr:rowOff>121648</xdr:rowOff>
    </xdr:to>
    <xdr:sp macro="" textlink="">
      <xdr:nvSpPr>
        <xdr:cNvPr id="863" name="楕円 862">
          <a:extLst>
            <a:ext uri="{FF2B5EF4-FFF2-40B4-BE49-F238E27FC236}">
              <a16:creationId xmlns:a16="http://schemas.microsoft.com/office/drawing/2014/main" xmlns="" id="{00000000-0008-0000-0600-00005F030000}"/>
            </a:ext>
          </a:extLst>
        </xdr:cNvPr>
        <xdr:cNvSpPr/>
      </xdr:nvSpPr>
      <xdr:spPr>
        <a:xfrm>
          <a:off x="20383500" y="1339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112775</xdr:rowOff>
    </xdr:from>
    <xdr:ext cx="534377"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0167111" y="1348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25287</xdr:rowOff>
    </xdr:from>
    <xdr:to>
      <xdr:col>102</xdr:col>
      <xdr:colOff>165100</xdr:colOff>
      <xdr:row>78</xdr:row>
      <xdr:rowOff>126887</xdr:rowOff>
    </xdr:to>
    <xdr:sp macro="" textlink="">
      <xdr:nvSpPr>
        <xdr:cNvPr id="865" name="楕円 864">
          <a:extLst>
            <a:ext uri="{FF2B5EF4-FFF2-40B4-BE49-F238E27FC236}">
              <a16:creationId xmlns:a16="http://schemas.microsoft.com/office/drawing/2014/main" xmlns="" id="{00000000-0008-0000-0600-000061030000}"/>
            </a:ext>
          </a:extLst>
        </xdr:cNvPr>
        <xdr:cNvSpPr/>
      </xdr:nvSpPr>
      <xdr:spPr>
        <a:xfrm>
          <a:off x="19494500" y="1339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118014</xdr:rowOff>
    </xdr:from>
    <xdr:ext cx="534377"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9278111" y="1349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29924</xdr:rowOff>
    </xdr:from>
    <xdr:to>
      <xdr:col>98</xdr:col>
      <xdr:colOff>38100</xdr:colOff>
      <xdr:row>78</xdr:row>
      <xdr:rowOff>131524</xdr:rowOff>
    </xdr:to>
    <xdr:sp macro="" textlink="">
      <xdr:nvSpPr>
        <xdr:cNvPr id="867" name="楕円 866">
          <a:extLst>
            <a:ext uri="{FF2B5EF4-FFF2-40B4-BE49-F238E27FC236}">
              <a16:creationId xmlns:a16="http://schemas.microsoft.com/office/drawing/2014/main" xmlns="" id="{00000000-0008-0000-0600-000063030000}"/>
            </a:ext>
          </a:extLst>
        </xdr:cNvPr>
        <xdr:cNvSpPr/>
      </xdr:nvSpPr>
      <xdr:spPr>
        <a:xfrm>
          <a:off x="18605500" y="1340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122651</xdr:rowOff>
    </xdr:from>
    <xdr:ext cx="534377"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8389111" y="1349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xmlns=""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xmlns=""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xmlns=""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xmlns=""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xmlns=""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xmlns=""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xmlns=""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xmlns=""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xmlns=""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xmlns=""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xmlns=""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xmlns=""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xmlns=""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xmlns=""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xmlns=""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xmlns=""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xmlns=""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xmlns=""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xmlns=""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xmlns=""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xmlns=""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xmlns=""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xmlns=""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xmlns=""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xmlns=""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xmlns=""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xmlns=""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xmlns=""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人件費については、住民一人当たり</a:t>
          </a:r>
          <a:r>
            <a:rPr kumimoji="1" lang="en-US" altLang="ja-JP" sz="1300">
              <a:latin typeface="ＭＳ Ｐゴシック" panose="020B0600070205080204" pitchFamily="50" charset="-128"/>
              <a:ea typeface="ＭＳ Ｐゴシック" panose="020B0600070205080204" pitchFamily="50" charset="-128"/>
            </a:rPr>
            <a:t>185,471</a:t>
          </a:r>
          <a:r>
            <a:rPr kumimoji="1" lang="ja-JP" altLang="en-US" sz="1300">
              <a:latin typeface="ＭＳ Ｐゴシック" panose="020B0600070205080204" pitchFamily="50" charset="-128"/>
              <a:ea typeface="ＭＳ Ｐゴシック" panose="020B0600070205080204" pitchFamily="50" charset="-128"/>
            </a:rPr>
            <a:t>円と上昇傾向にあるが、類似団体平均と比較すると低い状態である。これは職員の新規採用を抑制してきたためである。扶助費については、住民一人当たり</a:t>
          </a:r>
          <a:r>
            <a:rPr kumimoji="1" lang="en-US" altLang="ja-JP" sz="1300">
              <a:latin typeface="ＭＳ Ｐゴシック" panose="020B0600070205080204" pitchFamily="50" charset="-128"/>
              <a:ea typeface="ＭＳ Ｐゴシック" panose="020B0600070205080204" pitchFamily="50" charset="-128"/>
            </a:rPr>
            <a:t>161,990</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円となっており、類似団体平均と比較すると高い状況である。前年と比較して保育所運営費等が増加していることが主な要因である。公債費については、住民一人当たり</a:t>
          </a:r>
          <a:r>
            <a:rPr kumimoji="1" lang="en-US" altLang="ja-JP" sz="1300">
              <a:latin typeface="ＭＳ Ｐゴシック" panose="020B0600070205080204" pitchFamily="50" charset="-128"/>
              <a:ea typeface="ＭＳ Ｐゴシック" panose="020B0600070205080204" pitchFamily="50" charset="-128"/>
            </a:rPr>
            <a:t>80,110</a:t>
          </a:r>
          <a:r>
            <a:rPr kumimoji="1" lang="ja-JP" altLang="en-US" sz="1300">
              <a:latin typeface="ＭＳ Ｐゴシック" panose="020B0600070205080204" pitchFamily="50" charset="-128"/>
              <a:ea typeface="ＭＳ Ｐゴシック" panose="020B0600070205080204" pitchFamily="50" charset="-128"/>
            </a:rPr>
            <a:t>円と下降傾向にあるが、これは繰上償還額が前年と比較して低くなっていることが要因である。積立金については、住民一人当たり</a:t>
          </a:r>
          <a:r>
            <a:rPr kumimoji="1" lang="en-US" altLang="ja-JP" sz="1300">
              <a:latin typeface="ＭＳ Ｐゴシック" panose="020B0600070205080204" pitchFamily="50" charset="-128"/>
              <a:ea typeface="ＭＳ Ｐゴシック" panose="020B0600070205080204" pitchFamily="50" charset="-128"/>
            </a:rPr>
            <a:t>244,525</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円となっており、類似団体平均を上回っている。これはふるさと納税寄附金基金積立金が前年度と比較して増加したことが要因である。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2,890
2,886
31.98
4,828,191
4,587,082
231,785
1,560,784
3,010,518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xmlns=""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xmlns=""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xmlns=""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114148</xdr:rowOff>
    </xdr:from>
    <xdr:to>
      <xdr:col>24</xdr:col>
      <xdr:colOff>63500</xdr:colOff>
      <xdr:row>37</xdr:row>
      <xdr:rowOff>121310</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flipV="1">
          <a:off x="3797300" y="6457798"/>
          <a:ext cx="8382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81551</xdr:rowOff>
    </xdr:from>
    <xdr:ext cx="534377" cy="259045"/>
    <xdr:sp macro="" textlink="">
      <xdr:nvSpPr>
        <xdr:cNvPr id="61" name="議会費平均値テキスト">
          <a:extLst>
            <a:ext uri="{FF2B5EF4-FFF2-40B4-BE49-F238E27FC236}">
              <a16:creationId xmlns:a16="http://schemas.microsoft.com/office/drawing/2014/main" xmlns="" id="{00000000-0008-0000-0700-00003D000000}"/>
            </a:ext>
          </a:extLst>
        </xdr:cNvPr>
        <xdr:cNvSpPr txBox="1"/>
      </xdr:nvSpPr>
      <xdr:spPr>
        <a:xfrm>
          <a:off x="4686300" y="625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xmlns=""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119659</xdr:rowOff>
    </xdr:from>
    <xdr:to>
      <xdr:col>19</xdr:col>
      <xdr:colOff>177800</xdr:colOff>
      <xdr:row>37</xdr:row>
      <xdr:rowOff>121310</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a:off x="2908300" y="6463309"/>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xmlns=""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166184</xdr:rowOff>
    </xdr:from>
    <xdr:ext cx="534377" cy="259045"/>
    <xdr:sp macro="" textlink="">
      <xdr:nvSpPr>
        <xdr:cNvPr id="65" name="テキスト ボックス 64">
          <a:extLst>
            <a:ext uri="{FF2B5EF4-FFF2-40B4-BE49-F238E27FC236}">
              <a16:creationId xmlns:a16="http://schemas.microsoft.com/office/drawing/2014/main" xmlns="" id="{00000000-0008-0000-0700-000041000000}"/>
            </a:ext>
          </a:extLst>
        </xdr:cNvPr>
        <xdr:cNvSpPr txBox="1"/>
      </xdr:nvSpPr>
      <xdr:spPr>
        <a:xfrm>
          <a:off x="3530111" y="65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119659</xdr:rowOff>
    </xdr:from>
    <xdr:to>
      <xdr:col>15</xdr:col>
      <xdr:colOff>50800</xdr:colOff>
      <xdr:row>37</xdr:row>
      <xdr:rowOff>130239</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flipV="1">
          <a:off x="2019300" y="6463309"/>
          <a:ext cx="889000" cy="1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13898</xdr:rowOff>
    </xdr:from>
    <xdr:ext cx="534377"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2641111" y="65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126238</xdr:rowOff>
    </xdr:from>
    <xdr:to>
      <xdr:col>10</xdr:col>
      <xdr:colOff>114300</xdr:colOff>
      <xdr:row>37</xdr:row>
      <xdr:rowOff>130239</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a:off x="1130300" y="6469888"/>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92380</xdr:rowOff>
    </xdr:from>
    <xdr:to>
      <xdr:col>10</xdr:col>
      <xdr:colOff>165100</xdr:colOff>
      <xdr:row>38</xdr:row>
      <xdr:rowOff>22530</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1968500" y="64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13657</xdr:rowOff>
    </xdr:from>
    <xdr:ext cx="534377"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1752111" y="652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82461</xdr:rowOff>
    </xdr:from>
    <xdr:to>
      <xdr:col>6</xdr:col>
      <xdr:colOff>38100</xdr:colOff>
      <xdr:row>38</xdr:row>
      <xdr:rowOff>12612</xdr:rowOff>
    </xdr:to>
    <xdr:sp macro="" textlink="">
      <xdr:nvSpPr>
        <xdr:cNvPr id="72" name="フローチャート: 判断 71">
          <a:extLst>
            <a:ext uri="{FF2B5EF4-FFF2-40B4-BE49-F238E27FC236}">
              <a16:creationId xmlns:a16="http://schemas.microsoft.com/office/drawing/2014/main" xmlns="" id="{00000000-0008-0000-0700-000048000000}"/>
            </a:ext>
          </a:extLst>
        </xdr:cNvPr>
        <xdr:cNvSpPr/>
      </xdr:nvSpPr>
      <xdr:spPr>
        <a:xfrm>
          <a:off x="10795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3738</xdr:rowOff>
    </xdr:from>
    <xdr:ext cx="534377"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863111" y="65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63348</xdr:rowOff>
    </xdr:from>
    <xdr:to>
      <xdr:col>24</xdr:col>
      <xdr:colOff>114300</xdr:colOff>
      <xdr:row>37</xdr:row>
      <xdr:rowOff>164948</xdr:rowOff>
    </xdr:to>
    <xdr:sp macro="" textlink="">
      <xdr:nvSpPr>
        <xdr:cNvPr id="79" name="楕円 78">
          <a:extLst>
            <a:ext uri="{FF2B5EF4-FFF2-40B4-BE49-F238E27FC236}">
              <a16:creationId xmlns:a16="http://schemas.microsoft.com/office/drawing/2014/main" xmlns="" id="{00000000-0008-0000-0700-00004F000000}"/>
            </a:ext>
          </a:extLst>
        </xdr:cNvPr>
        <xdr:cNvSpPr/>
      </xdr:nvSpPr>
      <xdr:spPr>
        <a:xfrm>
          <a:off x="4584700" y="640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41775</xdr:rowOff>
    </xdr:from>
    <xdr:ext cx="534377" cy="259045"/>
    <xdr:sp macro="" textlink="">
      <xdr:nvSpPr>
        <xdr:cNvPr id="80" name="議会費該当値テキスト">
          <a:extLst>
            <a:ext uri="{FF2B5EF4-FFF2-40B4-BE49-F238E27FC236}">
              <a16:creationId xmlns:a16="http://schemas.microsoft.com/office/drawing/2014/main" xmlns="" id="{00000000-0008-0000-0700-000050000000}"/>
            </a:ext>
          </a:extLst>
        </xdr:cNvPr>
        <xdr:cNvSpPr txBox="1"/>
      </xdr:nvSpPr>
      <xdr:spPr>
        <a:xfrm>
          <a:off x="4686300" y="638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70510</xdr:rowOff>
    </xdr:from>
    <xdr:to>
      <xdr:col>20</xdr:col>
      <xdr:colOff>38100</xdr:colOff>
      <xdr:row>38</xdr:row>
      <xdr:rowOff>660</xdr:rowOff>
    </xdr:to>
    <xdr:sp macro="" textlink="">
      <xdr:nvSpPr>
        <xdr:cNvPr id="81" name="楕円 80">
          <a:extLst>
            <a:ext uri="{FF2B5EF4-FFF2-40B4-BE49-F238E27FC236}">
              <a16:creationId xmlns:a16="http://schemas.microsoft.com/office/drawing/2014/main" xmlns="" id="{00000000-0008-0000-0700-000051000000}"/>
            </a:ext>
          </a:extLst>
        </xdr:cNvPr>
        <xdr:cNvSpPr/>
      </xdr:nvSpPr>
      <xdr:spPr>
        <a:xfrm>
          <a:off x="3746500" y="64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17187</xdr:rowOff>
    </xdr:from>
    <xdr:ext cx="534377" cy="259045"/>
    <xdr:sp macro="" textlink="">
      <xdr:nvSpPr>
        <xdr:cNvPr id="82" name="テキスト ボックス 81">
          <a:extLst>
            <a:ext uri="{FF2B5EF4-FFF2-40B4-BE49-F238E27FC236}">
              <a16:creationId xmlns:a16="http://schemas.microsoft.com/office/drawing/2014/main" xmlns="" id="{00000000-0008-0000-0700-000052000000}"/>
            </a:ext>
          </a:extLst>
        </xdr:cNvPr>
        <xdr:cNvSpPr txBox="1"/>
      </xdr:nvSpPr>
      <xdr:spPr>
        <a:xfrm>
          <a:off x="3530111" y="618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68859</xdr:rowOff>
    </xdr:from>
    <xdr:to>
      <xdr:col>15</xdr:col>
      <xdr:colOff>101600</xdr:colOff>
      <xdr:row>37</xdr:row>
      <xdr:rowOff>170459</xdr:rowOff>
    </xdr:to>
    <xdr:sp macro="" textlink="">
      <xdr:nvSpPr>
        <xdr:cNvPr id="83" name="楕円 82">
          <a:extLst>
            <a:ext uri="{FF2B5EF4-FFF2-40B4-BE49-F238E27FC236}">
              <a16:creationId xmlns:a16="http://schemas.microsoft.com/office/drawing/2014/main" xmlns="" id="{00000000-0008-0000-0700-000053000000}"/>
            </a:ext>
          </a:extLst>
        </xdr:cNvPr>
        <xdr:cNvSpPr/>
      </xdr:nvSpPr>
      <xdr:spPr>
        <a:xfrm>
          <a:off x="2857500" y="641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15536</xdr:rowOff>
    </xdr:from>
    <xdr:ext cx="534377"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2641111" y="618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79439</xdr:rowOff>
    </xdr:from>
    <xdr:to>
      <xdr:col>10</xdr:col>
      <xdr:colOff>165100</xdr:colOff>
      <xdr:row>38</xdr:row>
      <xdr:rowOff>9589</xdr:rowOff>
    </xdr:to>
    <xdr:sp macro="" textlink="">
      <xdr:nvSpPr>
        <xdr:cNvPr id="85" name="楕円 84">
          <a:extLst>
            <a:ext uri="{FF2B5EF4-FFF2-40B4-BE49-F238E27FC236}">
              <a16:creationId xmlns:a16="http://schemas.microsoft.com/office/drawing/2014/main" xmlns="" id="{00000000-0008-0000-0700-000055000000}"/>
            </a:ext>
          </a:extLst>
        </xdr:cNvPr>
        <xdr:cNvSpPr/>
      </xdr:nvSpPr>
      <xdr:spPr>
        <a:xfrm>
          <a:off x="1968500" y="642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26116</xdr:rowOff>
    </xdr:from>
    <xdr:ext cx="534377"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1752111" y="619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75438</xdr:rowOff>
    </xdr:from>
    <xdr:to>
      <xdr:col>6</xdr:col>
      <xdr:colOff>38100</xdr:colOff>
      <xdr:row>38</xdr:row>
      <xdr:rowOff>5588</xdr:rowOff>
    </xdr:to>
    <xdr:sp macro="" textlink="">
      <xdr:nvSpPr>
        <xdr:cNvPr id="87" name="楕円 86">
          <a:extLst>
            <a:ext uri="{FF2B5EF4-FFF2-40B4-BE49-F238E27FC236}">
              <a16:creationId xmlns:a16="http://schemas.microsoft.com/office/drawing/2014/main" xmlns="" id="{00000000-0008-0000-0700-000057000000}"/>
            </a:ext>
          </a:extLst>
        </xdr:cNvPr>
        <xdr:cNvSpPr/>
      </xdr:nvSpPr>
      <xdr:spPr>
        <a:xfrm>
          <a:off x="1079500" y="641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22115</xdr:rowOff>
    </xdr:from>
    <xdr:ext cx="534377"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863111" y="619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xmlns=""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xmlns=""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xmlns=""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xmlns=""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161827</xdr:rowOff>
    </xdr:from>
    <xdr:to>
      <xdr:col>24</xdr:col>
      <xdr:colOff>63500</xdr:colOff>
      <xdr:row>58</xdr:row>
      <xdr:rowOff>36485</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3797300" y="9934477"/>
          <a:ext cx="838200" cy="4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139035</xdr:rowOff>
    </xdr:from>
    <xdr:ext cx="599010" cy="259045"/>
    <xdr:sp macro="" textlink="">
      <xdr:nvSpPr>
        <xdr:cNvPr id="116" name="総務費平均値テキスト">
          <a:extLst>
            <a:ext uri="{FF2B5EF4-FFF2-40B4-BE49-F238E27FC236}">
              <a16:creationId xmlns:a16="http://schemas.microsoft.com/office/drawing/2014/main" xmlns="" id="{00000000-0008-0000-0700-000074000000}"/>
            </a:ext>
          </a:extLst>
        </xdr:cNvPr>
        <xdr:cNvSpPr txBox="1"/>
      </xdr:nvSpPr>
      <xdr:spPr>
        <a:xfrm>
          <a:off x="4686300" y="9911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xmlns=""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36485</xdr:rowOff>
    </xdr:from>
    <xdr:to>
      <xdr:col>19</xdr:col>
      <xdr:colOff>177800</xdr:colOff>
      <xdr:row>58</xdr:row>
      <xdr:rowOff>62688</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flipV="1">
          <a:off x="2908300" y="9980585"/>
          <a:ext cx="889000" cy="2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xmlns=""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101866</xdr:rowOff>
    </xdr:from>
    <xdr:ext cx="599010" cy="259045"/>
    <xdr:sp macro="" textlink="">
      <xdr:nvSpPr>
        <xdr:cNvPr id="120" name="テキスト ボックス 119">
          <a:extLst>
            <a:ext uri="{FF2B5EF4-FFF2-40B4-BE49-F238E27FC236}">
              <a16:creationId xmlns:a16="http://schemas.microsoft.com/office/drawing/2014/main" xmlns="" id="{00000000-0008-0000-0700-000078000000}"/>
            </a:ext>
          </a:extLst>
        </xdr:cNvPr>
        <xdr:cNvSpPr txBox="1"/>
      </xdr:nvSpPr>
      <xdr:spPr>
        <a:xfrm>
          <a:off x="3497795" y="970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41256</xdr:rowOff>
    </xdr:from>
    <xdr:to>
      <xdr:col>15</xdr:col>
      <xdr:colOff>50800</xdr:colOff>
      <xdr:row>58</xdr:row>
      <xdr:rowOff>62688</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2019300" y="9985356"/>
          <a:ext cx="889000" cy="2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85606</xdr:rowOff>
    </xdr:from>
    <xdr:ext cx="599010"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2608795" y="968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41256</xdr:rowOff>
    </xdr:from>
    <xdr:to>
      <xdr:col>10</xdr:col>
      <xdr:colOff>114300</xdr:colOff>
      <xdr:row>58</xdr:row>
      <xdr:rowOff>87305</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flipV="1">
          <a:off x="1130300" y="9985356"/>
          <a:ext cx="889000" cy="46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154878</xdr:rowOff>
    </xdr:from>
    <xdr:to>
      <xdr:col>10</xdr:col>
      <xdr:colOff>165100</xdr:colOff>
      <xdr:row>58</xdr:row>
      <xdr:rowOff>85028</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1968500" y="992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101555</xdr:rowOff>
    </xdr:from>
    <xdr:ext cx="599010"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1719795" y="9702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13150</xdr:rowOff>
    </xdr:from>
    <xdr:to>
      <xdr:col>6</xdr:col>
      <xdr:colOff>38100</xdr:colOff>
      <xdr:row>58</xdr:row>
      <xdr:rowOff>114750</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1079500" y="99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131277</xdr:rowOff>
    </xdr:from>
    <xdr:ext cx="59901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830795" y="973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111027</xdr:rowOff>
    </xdr:from>
    <xdr:to>
      <xdr:col>24</xdr:col>
      <xdr:colOff>114300</xdr:colOff>
      <xdr:row>58</xdr:row>
      <xdr:rowOff>41177</xdr:rowOff>
    </xdr:to>
    <xdr:sp macro="" textlink="">
      <xdr:nvSpPr>
        <xdr:cNvPr id="134" name="楕円 133">
          <a:extLst>
            <a:ext uri="{FF2B5EF4-FFF2-40B4-BE49-F238E27FC236}">
              <a16:creationId xmlns:a16="http://schemas.microsoft.com/office/drawing/2014/main" xmlns="" id="{00000000-0008-0000-0700-000086000000}"/>
            </a:ext>
          </a:extLst>
        </xdr:cNvPr>
        <xdr:cNvSpPr/>
      </xdr:nvSpPr>
      <xdr:spPr>
        <a:xfrm>
          <a:off x="4584700" y="988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70404</xdr:rowOff>
    </xdr:from>
    <xdr:ext cx="599010" cy="259045"/>
    <xdr:sp macro="" textlink="">
      <xdr:nvSpPr>
        <xdr:cNvPr id="135" name="総務費該当値テキスト">
          <a:extLst>
            <a:ext uri="{FF2B5EF4-FFF2-40B4-BE49-F238E27FC236}">
              <a16:creationId xmlns:a16="http://schemas.microsoft.com/office/drawing/2014/main" xmlns="" id="{00000000-0008-0000-0700-000087000000}"/>
            </a:ext>
          </a:extLst>
        </xdr:cNvPr>
        <xdr:cNvSpPr txBox="1"/>
      </xdr:nvSpPr>
      <xdr:spPr>
        <a:xfrm>
          <a:off x="4686300" y="967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157135</xdr:rowOff>
    </xdr:from>
    <xdr:to>
      <xdr:col>20</xdr:col>
      <xdr:colOff>38100</xdr:colOff>
      <xdr:row>58</xdr:row>
      <xdr:rowOff>87285</xdr:rowOff>
    </xdr:to>
    <xdr:sp macro="" textlink="">
      <xdr:nvSpPr>
        <xdr:cNvPr id="136" name="楕円 135">
          <a:extLst>
            <a:ext uri="{FF2B5EF4-FFF2-40B4-BE49-F238E27FC236}">
              <a16:creationId xmlns:a16="http://schemas.microsoft.com/office/drawing/2014/main" xmlns="" id="{00000000-0008-0000-0700-000088000000}"/>
            </a:ext>
          </a:extLst>
        </xdr:cNvPr>
        <xdr:cNvSpPr/>
      </xdr:nvSpPr>
      <xdr:spPr>
        <a:xfrm>
          <a:off x="3746500" y="992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78412</xdr:rowOff>
    </xdr:from>
    <xdr:ext cx="59901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3497795" y="10022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11888</xdr:rowOff>
    </xdr:from>
    <xdr:to>
      <xdr:col>15</xdr:col>
      <xdr:colOff>101600</xdr:colOff>
      <xdr:row>58</xdr:row>
      <xdr:rowOff>113488</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2857500" y="995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104615</xdr:rowOff>
    </xdr:from>
    <xdr:ext cx="59901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2608795" y="1004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161906</xdr:rowOff>
    </xdr:from>
    <xdr:to>
      <xdr:col>10</xdr:col>
      <xdr:colOff>165100</xdr:colOff>
      <xdr:row>58</xdr:row>
      <xdr:rowOff>92056</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1968500" y="993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83183</xdr:rowOff>
    </xdr:from>
    <xdr:ext cx="59901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1719795" y="1002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36505</xdr:rowOff>
    </xdr:from>
    <xdr:to>
      <xdr:col>6</xdr:col>
      <xdr:colOff>38100</xdr:colOff>
      <xdr:row>58</xdr:row>
      <xdr:rowOff>138105</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1079500" y="998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129232</xdr:rowOff>
    </xdr:from>
    <xdr:ext cx="599010"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830795" y="10073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xmlns=""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xmlns=""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xmlns=""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xmlns=""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xmlns=""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xmlns=""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xmlns=""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xmlns=""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xmlns=""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xmlns=""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xmlns=""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xmlns=""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64895</xdr:rowOff>
    </xdr:from>
    <xdr:to>
      <xdr:col>24</xdr:col>
      <xdr:colOff>63500</xdr:colOff>
      <xdr:row>76</xdr:row>
      <xdr:rowOff>158214</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flipV="1">
          <a:off x="3797300" y="13095095"/>
          <a:ext cx="838200" cy="93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168045</xdr:rowOff>
    </xdr:from>
    <xdr:ext cx="599010" cy="259045"/>
    <xdr:sp macro="" textlink="">
      <xdr:nvSpPr>
        <xdr:cNvPr id="176" name="民生費平均値テキスト">
          <a:extLst>
            <a:ext uri="{FF2B5EF4-FFF2-40B4-BE49-F238E27FC236}">
              <a16:creationId xmlns:a16="http://schemas.microsoft.com/office/drawing/2014/main" xmlns="" id="{00000000-0008-0000-0700-0000B0000000}"/>
            </a:ext>
          </a:extLst>
        </xdr:cNvPr>
        <xdr:cNvSpPr txBox="1"/>
      </xdr:nvSpPr>
      <xdr:spPr>
        <a:xfrm>
          <a:off x="4686300" y="1285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xmlns=""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98183</xdr:rowOff>
    </xdr:from>
    <xdr:to>
      <xdr:col>19</xdr:col>
      <xdr:colOff>177800</xdr:colOff>
      <xdr:row>76</xdr:row>
      <xdr:rowOff>158214</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a:off x="2908300" y="13128383"/>
          <a:ext cx="889000" cy="60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xmlns=""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164030</xdr:rowOff>
    </xdr:from>
    <xdr:ext cx="599010" cy="259045"/>
    <xdr:sp macro="" textlink="">
      <xdr:nvSpPr>
        <xdr:cNvPr id="180" name="テキスト ボックス 179">
          <a:extLst>
            <a:ext uri="{FF2B5EF4-FFF2-40B4-BE49-F238E27FC236}">
              <a16:creationId xmlns:a16="http://schemas.microsoft.com/office/drawing/2014/main" xmlns="" id="{00000000-0008-0000-0700-0000B4000000}"/>
            </a:ext>
          </a:extLst>
        </xdr:cNvPr>
        <xdr:cNvSpPr txBox="1"/>
      </xdr:nvSpPr>
      <xdr:spPr>
        <a:xfrm>
          <a:off x="3497795" y="1285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30432</xdr:rowOff>
    </xdr:from>
    <xdr:to>
      <xdr:col>15</xdr:col>
      <xdr:colOff>50800</xdr:colOff>
      <xdr:row>76</xdr:row>
      <xdr:rowOff>98183</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a:off x="2019300" y="13060632"/>
          <a:ext cx="889000" cy="67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141344</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2608795" y="131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30432</xdr:rowOff>
    </xdr:from>
    <xdr:to>
      <xdr:col>10</xdr:col>
      <xdr:colOff>114300</xdr:colOff>
      <xdr:row>77</xdr:row>
      <xdr:rowOff>45720</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1130300" y="13060632"/>
          <a:ext cx="889000" cy="18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81011</xdr:rowOff>
    </xdr:from>
    <xdr:to>
      <xdr:col>10</xdr:col>
      <xdr:colOff>165100</xdr:colOff>
      <xdr:row>77</xdr:row>
      <xdr:rowOff>11161</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1968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2288</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1719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120583</xdr:rowOff>
    </xdr:from>
    <xdr:to>
      <xdr:col>6</xdr:col>
      <xdr:colOff>38100</xdr:colOff>
      <xdr:row>77</xdr:row>
      <xdr:rowOff>50733</xdr:rowOff>
    </xdr:to>
    <xdr:sp macro="" textlink="">
      <xdr:nvSpPr>
        <xdr:cNvPr id="187" name="フローチャート: 判断 186">
          <a:extLst>
            <a:ext uri="{FF2B5EF4-FFF2-40B4-BE49-F238E27FC236}">
              <a16:creationId xmlns:a16="http://schemas.microsoft.com/office/drawing/2014/main" xmlns="" id="{00000000-0008-0000-0700-0000BB000000}"/>
            </a:ext>
          </a:extLst>
        </xdr:cNvPr>
        <xdr:cNvSpPr/>
      </xdr:nvSpPr>
      <xdr:spPr>
        <a:xfrm>
          <a:off x="1079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67261</xdr:rowOff>
    </xdr:from>
    <xdr:ext cx="59901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830795" y="1292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14095</xdr:rowOff>
    </xdr:from>
    <xdr:to>
      <xdr:col>24</xdr:col>
      <xdr:colOff>114300</xdr:colOff>
      <xdr:row>76</xdr:row>
      <xdr:rowOff>115695</xdr:rowOff>
    </xdr:to>
    <xdr:sp macro="" textlink="">
      <xdr:nvSpPr>
        <xdr:cNvPr id="194" name="楕円 193">
          <a:extLst>
            <a:ext uri="{FF2B5EF4-FFF2-40B4-BE49-F238E27FC236}">
              <a16:creationId xmlns:a16="http://schemas.microsoft.com/office/drawing/2014/main" xmlns="" id="{00000000-0008-0000-0700-0000C2000000}"/>
            </a:ext>
          </a:extLst>
        </xdr:cNvPr>
        <xdr:cNvSpPr/>
      </xdr:nvSpPr>
      <xdr:spPr>
        <a:xfrm>
          <a:off x="4584700" y="1304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163972</xdr:rowOff>
    </xdr:from>
    <xdr:ext cx="599010" cy="259045"/>
    <xdr:sp macro="" textlink="">
      <xdr:nvSpPr>
        <xdr:cNvPr id="195" name="民生費該当値テキスト">
          <a:extLst>
            <a:ext uri="{FF2B5EF4-FFF2-40B4-BE49-F238E27FC236}">
              <a16:creationId xmlns:a16="http://schemas.microsoft.com/office/drawing/2014/main" xmlns="" id="{00000000-0008-0000-0700-0000C3000000}"/>
            </a:ext>
          </a:extLst>
        </xdr:cNvPr>
        <xdr:cNvSpPr txBox="1"/>
      </xdr:nvSpPr>
      <xdr:spPr>
        <a:xfrm>
          <a:off x="4686300" y="13022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107414</xdr:rowOff>
    </xdr:from>
    <xdr:to>
      <xdr:col>20</xdr:col>
      <xdr:colOff>38100</xdr:colOff>
      <xdr:row>77</xdr:row>
      <xdr:rowOff>37564</xdr:rowOff>
    </xdr:to>
    <xdr:sp macro="" textlink="">
      <xdr:nvSpPr>
        <xdr:cNvPr id="196" name="楕円 195">
          <a:extLst>
            <a:ext uri="{FF2B5EF4-FFF2-40B4-BE49-F238E27FC236}">
              <a16:creationId xmlns:a16="http://schemas.microsoft.com/office/drawing/2014/main" xmlns="" id="{00000000-0008-0000-0700-0000C4000000}"/>
            </a:ext>
          </a:extLst>
        </xdr:cNvPr>
        <xdr:cNvSpPr/>
      </xdr:nvSpPr>
      <xdr:spPr>
        <a:xfrm>
          <a:off x="3746500" y="1313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28691</xdr:rowOff>
    </xdr:from>
    <xdr:ext cx="59901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3497795" y="13230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47383</xdr:rowOff>
    </xdr:from>
    <xdr:to>
      <xdr:col>15</xdr:col>
      <xdr:colOff>101600</xdr:colOff>
      <xdr:row>76</xdr:row>
      <xdr:rowOff>148983</xdr:rowOff>
    </xdr:to>
    <xdr:sp macro="" textlink="">
      <xdr:nvSpPr>
        <xdr:cNvPr id="198" name="楕円 197">
          <a:extLst>
            <a:ext uri="{FF2B5EF4-FFF2-40B4-BE49-F238E27FC236}">
              <a16:creationId xmlns:a16="http://schemas.microsoft.com/office/drawing/2014/main" xmlns="" id="{00000000-0008-0000-0700-0000C6000000}"/>
            </a:ext>
          </a:extLst>
        </xdr:cNvPr>
        <xdr:cNvSpPr/>
      </xdr:nvSpPr>
      <xdr:spPr>
        <a:xfrm>
          <a:off x="2857500" y="1307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165510</xdr:rowOff>
    </xdr:from>
    <xdr:ext cx="59901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2608795" y="128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151082</xdr:rowOff>
    </xdr:from>
    <xdr:to>
      <xdr:col>10</xdr:col>
      <xdr:colOff>165100</xdr:colOff>
      <xdr:row>76</xdr:row>
      <xdr:rowOff>81232</xdr:rowOff>
    </xdr:to>
    <xdr:sp macro="" textlink="">
      <xdr:nvSpPr>
        <xdr:cNvPr id="200" name="楕円 199">
          <a:extLst>
            <a:ext uri="{FF2B5EF4-FFF2-40B4-BE49-F238E27FC236}">
              <a16:creationId xmlns:a16="http://schemas.microsoft.com/office/drawing/2014/main" xmlns="" id="{00000000-0008-0000-0700-0000C8000000}"/>
            </a:ext>
          </a:extLst>
        </xdr:cNvPr>
        <xdr:cNvSpPr/>
      </xdr:nvSpPr>
      <xdr:spPr>
        <a:xfrm>
          <a:off x="1968500" y="1300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97759</xdr:rowOff>
    </xdr:from>
    <xdr:ext cx="599010" cy="259045"/>
    <xdr:sp macro="" textlink="">
      <xdr:nvSpPr>
        <xdr:cNvPr id="201" name="テキスト ボックス 200">
          <a:extLst>
            <a:ext uri="{FF2B5EF4-FFF2-40B4-BE49-F238E27FC236}">
              <a16:creationId xmlns:a16="http://schemas.microsoft.com/office/drawing/2014/main" xmlns="" id="{00000000-0008-0000-0700-0000C9000000}"/>
            </a:ext>
          </a:extLst>
        </xdr:cNvPr>
        <xdr:cNvSpPr txBox="1"/>
      </xdr:nvSpPr>
      <xdr:spPr>
        <a:xfrm>
          <a:off x="1719795" y="12785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166370</xdr:rowOff>
    </xdr:from>
    <xdr:to>
      <xdr:col>6</xdr:col>
      <xdr:colOff>38100</xdr:colOff>
      <xdr:row>77</xdr:row>
      <xdr:rowOff>96520</xdr:rowOff>
    </xdr:to>
    <xdr:sp macro="" textlink="">
      <xdr:nvSpPr>
        <xdr:cNvPr id="202" name="楕円 201">
          <a:extLst>
            <a:ext uri="{FF2B5EF4-FFF2-40B4-BE49-F238E27FC236}">
              <a16:creationId xmlns:a16="http://schemas.microsoft.com/office/drawing/2014/main" xmlns="" id="{00000000-0008-0000-0700-0000CA000000}"/>
            </a:ext>
          </a:extLst>
        </xdr:cNvPr>
        <xdr:cNvSpPr/>
      </xdr:nvSpPr>
      <xdr:spPr>
        <a:xfrm>
          <a:off x="1079500" y="1319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87647</xdr:rowOff>
    </xdr:from>
    <xdr:ext cx="599010" cy="259045"/>
    <xdr:sp macro="" textlink="">
      <xdr:nvSpPr>
        <xdr:cNvPr id="203" name="テキスト ボックス 202">
          <a:extLst>
            <a:ext uri="{FF2B5EF4-FFF2-40B4-BE49-F238E27FC236}">
              <a16:creationId xmlns:a16="http://schemas.microsoft.com/office/drawing/2014/main" xmlns="" id="{00000000-0008-0000-0700-0000CB000000}"/>
            </a:ext>
          </a:extLst>
        </xdr:cNvPr>
        <xdr:cNvSpPr txBox="1"/>
      </xdr:nvSpPr>
      <xdr:spPr>
        <a:xfrm>
          <a:off x="830795" y="13289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xmlns=""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xmlns=""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xmlns=""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xmlns=""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1304</xdr:rowOff>
    </xdr:from>
    <xdr:to>
      <xdr:col>24</xdr:col>
      <xdr:colOff>63500</xdr:colOff>
      <xdr:row>98</xdr:row>
      <xdr:rowOff>16740</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3797300" y="16803404"/>
          <a:ext cx="838200" cy="1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97556</xdr:rowOff>
    </xdr:from>
    <xdr:ext cx="599010" cy="259045"/>
    <xdr:sp macro="" textlink="">
      <xdr:nvSpPr>
        <xdr:cNvPr id="231" name="衛生費平均値テキスト">
          <a:extLst>
            <a:ext uri="{FF2B5EF4-FFF2-40B4-BE49-F238E27FC236}">
              <a16:creationId xmlns:a16="http://schemas.microsoft.com/office/drawing/2014/main" xmlns="" id="{00000000-0008-0000-0700-0000E7000000}"/>
            </a:ext>
          </a:extLst>
        </xdr:cNvPr>
        <xdr:cNvSpPr txBox="1"/>
      </xdr:nvSpPr>
      <xdr:spPr>
        <a:xfrm>
          <a:off x="4686300" y="16385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xmlns=""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16740</xdr:rowOff>
    </xdr:from>
    <xdr:to>
      <xdr:col>19</xdr:col>
      <xdr:colOff>177800</xdr:colOff>
      <xdr:row>98</xdr:row>
      <xdr:rowOff>26177</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flipV="1">
          <a:off x="2908300" y="16818840"/>
          <a:ext cx="889000" cy="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xmlns=""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36000</xdr:rowOff>
    </xdr:from>
    <xdr:ext cx="599010" cy="259045"/>
    <xdr:sp macro="" textlink="">
      <xdr:nvSpPr>
        <xdr:cNvPr id="235" name="テキスト ボックス 234">
          <a:extLst>
            <a:ext uri="{FF2B5EF4-FFF2-40B4-BE49-F238E27FC236}">
              <a16:creationId xmlns:a16="http://schemas.microsoft.com/office/drawing/2014/main" xmlns="" id="{00000000-0008-0000-0700-0000EB000000}"/>
            </a:ext>
          </a:extLst>
        </xdr:cNvPr>
        <xdr:cNvSpPr txBox="1"/>
      </xdr:nvSpPr>
      <xdr:spPr>
        <a:xfrm>
          <a:off x="3497795" y="1632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26177</xdr:rowOff>
    </xdr:from>
    <xdr:to>
      <xdr:col>15</xdr:col>
      <xdr:colOff>50800</xdr:colOff>
      <xdr:row>98</xdr:row>
      <xdr:rowOff>39856</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flipV="1">
          <a:off x="2019300" y="16828277"/>
          <a:ext cx="889000" cy="1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46412</xdr:rowOff>
    </xdr:from>
    <xdr:ext cx="599010" cy="259045"/>
    <xdr:sp macro="" textlink="">
      <xdr:nvSpPr>
        <xdr:cNvPr id="238" name="テキスト ボックス 237">
          <a:extLst>
            <a:ext uri="{FF2B5EF4-FFF2-40B4-BE49-F238E27FC236}">
              <a16:creationId xmlns:a16="http://schemas.microsoft.com/office/drawing/2014/main" xmlns="" id="{00000000-0008-0000-0700-0000EE000000}"/>
            </a:ext>
          </a:extLst>
        </xdr:cNvPr>
        <xdr:cNvSpPr txBox="1"/>
      </xdr:nvSpPr>
      <xdr:spPr>
        <a:xfrm>
          <a:off x="2608795" y="1633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39856</xdr:rowOff>
    </xdr:from>
    <xdr:to>
      <xdr:col>10</xdr:col>
      <xdr:colOff>114300</xdr:colOff>
      <xdr:row>98</xdr:row>
      <xdr:rowOff>48020</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flipV="1">
          <a:off x="1130300" y="1684195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122918</xdr:rowOff>
    </xdr:from>
    <xdr:to>
      <xdr:col>10</xdr:col>
      <xdr:colOff>165100</xdr:colOff>
      <xdr:row>97</xdr:row>
      <xdr:rowOff>53068</xdr:rowOff>
    </xdr:to>
    <xdr:sp macro="" textlink="">
      <xdr:nvSpPr>
        <xdr:cNvPr id="240" name="フローチャート: 判断 239">
          <a:extLst>
            <a:ext uri="{FF2B5EF4-FFF2-40B4-BE49-F238E27FC236}">
              <a16:creationId xmlns:a16="http://schemas.microsoft.com/office/drawing/2014/main" xmlns="" id="{00000000-0008-0000-0700-0000F0000000}"/>
            </a:ext>
          </a:extLst>
        </xdr:cNvPr>
        <xdr:cNvSpPr/>
      </xdr:nvSpPr>
      <xdr:spPr>
        <a:xfrm>
          <a:off x="1968500" y="1658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69595</xdr:rowOff>
    </xdr:from>
    <xdr:ext cx="599010" cy="259045"/>
    <xdr:sp macro="" textlink="">
      <xdr:nvSpPr>
        <xdr:cNvPr id="241" name="テキスト ボックス 240">
          <a:extLst>
            <a:ext uri="{FF2B5EF4-FFF2-40B4-BE49-F238E27FC236}">
              <a16:creationId xmlns:a16="http://schemas.microsoft.com/office/drawing/2014/main" xmlns="" id="{00000000-0008-0000-0700-0000F1000000}"/>
            </a:ext>
          </a:extLst>
        </xdr:cNvPr>
        <xdr:cNvSpPr txBox="1"/>
      </xdr:nvSpPr>
      <xdr:spPr>
        <a:xfrm>
          <a:off x="1719795" y="1635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120952</xdr:rowOff>
    </xdr:from>
    <xdr:to>
      <xdr:col>6</xdr:col>
      <xdr:colOff>38100</xdr:colOff>
      <xdr:row>97</xdr:row>
      <xdr:rowOff>51102</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1079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67629</xdr:rowOff>
    </xdr:from>
    <xdr:ext cx="599010"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830795" y="1635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121954</xdr:rowOff>
    </xdr:from>
    <xdr:to>
      <xdr:col>24</xdr:col>
      <xdr:colOff>114300</xdr:colOff>
      <xdr:row>98</xdr:row>
      <xdr:rowOff>52104</xdr:rowOff>
    </xdr:to>
    <xdr:sp macro="" textlink="">
      <xdr:nvSpPr>
        <xdr:cNvPr id="249" name="楕円 248">
          <a:extLst>
            <a:ext uri="{FF2B5EF4-FFF2-40B4-BE49-F238E27FC236}">
              <a16:creationId xmlns:a16="http://schemas.microsoft.com/office/drawing/2014/main" xmlns="" id="{00000000-0008-0000-0700-0000F9000000}"/>
            </a:ext>
          </a:extLst>
        </xdr:cNvPr>
        <xdr:cNvSpPr/>
      </xdr:nvSpPr>
      <xdr:spPr>
        <a:xfrm>
          <a:off x="4584700" y="1675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36881</xdr:rowOff>
    </xdr:from>
    <xdr:ext cx="534377" cy="259045"/>
    <xdr:sp macro="" textlink="">
      <xdr:nvSpPr>
        <xdr:cNvPr id="250" name="衛生費該当値テキスト">
          <a:extLst>
            <a:ext uri="{FF2B5EF4-FFF2-40B4-BE49-F238E27FC236}">
              <a16:creationId xmlns:a16="http://schemas.microsoft.com/office/drawing/2014/main" xmlns="" id="{00000000-0008-0000-0700-0000FA000000}"/>
            </a:ext>
          </a:extLst>
        </xdr:cNvPr>
        <xdr:cNvSpPr txBox="1"/>
      </xdr:nvSpPr>
      <xdr:spPr>
        <a:xfrm>
          <a:off x="4686300" y="166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137390</xdr:rowOff>
    </xdr:from>
    <xdr:to>
      <xdr:col>20</xdr:col>
      <xdr:colOff>38100</xdr:colOff>
      <xdr:row>98</xdr:row>
      <xdr:rowOff>67540</xdr:rowOff>
    </xdr:to>
    <xdr:sp macro="" textlink="">
      <xdr:nvSpPr>
        <xdr:cNvPr id="251" name="楕円 250">
          <a:extLst>
            <a:ext uri="{FF2B5EF4-FFF2-40B4-BE49-F238E27FC236}">
              <a16:creationId xmlns:a16="http://schemas.microsoft.com/office/drawing/2014/main" xmlns="" id="{00000000-0008-0000-0700-0000FB000000}"/>
            </a:ext>
          </a:extLst>
        </xdr:cNvPr>
        <xdr:cNvSpPr/>
      </xdr:nvSpPr>
      <xdr:spPr>
        <a:xfrm>
          <a:off x="3746500" y="1676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58667</xdr:rowOff>
    </xdr:from>
    <xdr:ext cx="534377"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3530111" y="1686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146827</xdr:rowOff>
    </xdr:from>
    <xdr:to>
      <xdr:col>15</xdr:col>
      <xdr:colOff>101600</xdr:colOff>
      <xdr:row>98</xdr:row>
      <xdr:rowOff>76977</xdr:rowOff>
    </xdr:to>
    <xdr:sp macro="" textlink="">
      <xdr:nvSpPr>
        <xdr:cNvPr id="253" name="楕円 252">
          <a:extLst>
            <a:ext uri="{FF2B5EF4-FFF2-40B4-BE49-F238E27FC236}">
              <a16:creationId xmlns:a16="http://schemas.microsoft.com/office/drawing/2014/main" xmlns="" id="{00000000-0008-0000-0700-0000FD000000}"/>
            </a:ext>
          </a:extLst>
        </xdr:cNvPr>
        <xdr:cNvSpPr/>
      </xdr:nvSpPr>
      <xdr:spPr>
        <a:xfrm>
          <a:off x="2857500" y="167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68104</xdr:rowOff>
    </xdr:from>
    <xdr:ext cx="534377"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2641111" y="1687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160506</xdr:rowOff>
    </xdr:from>
    <xdr:to>
      <xdr:col>10</xdr:col>
      <xdr:colOff>165100</xdr:colOff>
      <xdr:row>98</xdr:row>
      <xdr:rowOff>90656</xdr:rowOff>
    </xdr:to>
    <xdr:sp macro="" textlink="">
      <xdr:nvSpPr>
        <xdr:cNvPr id="255" name="楕円 254">
          <a:extLst>
            <a:ext uri="{FF2B5EF4-FFF2-40B4-BE49-F238E27FC236}">
              <a16:creationId xmlns:a16="http://schemas.microsoft.com/office/drawing/2014/main" xmlns="" id="{00000000-0008-0000-0700-0000FF000000}"/>
            </a:ext>
          </a:extLst>
        </xdr:cNvPr>
        <xdr:cNvSpPr/>
      </xdr:nvSpPr>
      <xdr:spPr>
        <a:xfrm>
          <a:off x="1968500" y="16791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81783</xdr:rowOff>
    </xdr:from>
    <xdr:ext cx="534377"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1752111" y="1688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168670</xdr:rowOff>
    </xdr:from>
    <xdr:to>
      <xdr:col>6</xdr:col>
      <xdr:colOff>38100</xdr:colOff>
      <xdr:row>98</xdr:row>
      <xdr:rowOff>98820</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1079500" y="16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89947</xdr:rowOff>
    </xdr:from>
    <xdr:ext cx="534377"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863111" y="1689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xmlns=""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xmlns=""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xmlns=""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xmlns=""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xmlns=""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xmlns=""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xmlns=""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xmlns=""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xmlns=""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41459</xdr:rowOff>
    </xdr:from>
    <xdr:to>
      <xdr:col>55</xdr:col>
      <xdr:colOff>0</xdr:colOff>
      <xdr:row>39</xdr:row>
      <xdr:rowOff>41459</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9639300" y="67280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a:extLst>
            <a:ext uri="{FF2B5EF4-FFF2-40B4-BE49-F238E27FC236}">
              <a16:creationId xmlns:a16="http://schemas.microsoft.com/office/drawing/2014/main" xmlns="" id="{00000000-0008-0000-0700-000020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xmlns=""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41440</xdr:rowOff>
    </xdr:from>
    <xdr:to>
      <xdr:col>50</xdr:col>
      <xdr:colOff>114300</xdr:colOff>
      <xdr:row>39</xdr:row>
      <xdr:rowOff>41459</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8750300" y="6727990"/>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xmlns=""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a:extLst>
            <a:ext uri="{FF2B5EF4-FFF2-40B4-BE49-F238E27FC236}">
              <a16:creationId xmlns:a16="http://schemas.microsoft.com/office/drawing/2014/main" xmlns="" id="{00000000-0008-0000-0700-000024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41440</xdr:rowOff>
    </xdr:from>
    <xdr:to>
      <xdr:col>45</xdr:col>
      <xdr:colOff>177800</xdr:colOff>
      <xdr:row>39</xdr:row>
      <xdr:rowOff>41554</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flipV="1">
          <a:off x="7861300" y="6727990"/>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41554</xdr:rowOff>
    </xdr:from>
    <xdr:to>
      <xdr:col>41</xdr:col>
      <xdr:colOff>50800</xdr:colOff>
      <xdr:row>39</xdr:row>
      <xdr:rowOff>41669</xdr:rowOff>
    </xdr:to>
    <xdr:cxnSp macro="">
      <xdr:nvCxnSpPr>
        <xdr:cNvPr id="296" name="直線コネクタ 295">
          <a:extLst>
            <a:ext uri="{FF2B5EF4-FFF2-40B4-BE49-F238E27FC236}">
              <a16:creationId xmlns:a16="http://schemas.microsoft.com/office/drawing/2014/main" xmlns="" id="{00000000-0008-0000-0700-000028010000}"/>
            </a:ext>
          </a:extLst>
        </xdr:cNvPr>
        <xdr:cNvCxnSpPr/>
      </xdr:nvCxnSpPr>
      <xdr:spPr>
        <a:xfrm flipV="1">
          <a:off x="6972300" y="6728104"/>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104425</xdr:rowOff>
    </xdr:from>
    <xdr:to>
      <xdr:col>41</xdr:col>
      <xdr:colOff>101600</xdr:colOff>
      <xdr:row>39</xdr:row>
      <xdr:rowOff>34575</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7810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51103</xdr:rowOff>
    </xdr:from>
    <xdr:ext cx="469744"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7626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98978</xdr:rowOff>
    </xdr:from>
    <xdr:to>
      <xdr:col>36</xdr:col>
      <xdr:colOff>165100</xdr:colOff>
      <xdr:row>39</xdr:row>
      <xdr:rowOff>29128</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6921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45654</xdr:rowOff>
    </xdr:from>
    <xdr:ext cx="469744"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6737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162109</xdr:rowOff>
    </xdr:from>
    <xdr:to>
      <xdr:col>55</xdr:col>
      <xdr:colOff>50800</xdr:colOff>
      <xdr:row>39</xdr:row>
      <xdr:rowOff>92259</xdr:rowOff>
    </xdr:to>
    <xdr:sp macro="" textlink="">
      <xdr:nvSpPr>
        <xdr:cNvPr id="306" name="楕円 305">
          <a:extLst>
            <a:ext uri="{FF2B5EF4-FFF2-40B4-BE49-F238E27FC236}">
              <a16:creationId xmlns:a16="http://schemas.microsoft.com/office/drawing/2014/main" xmlns="" id="{00000000-0008-0000-0700-000032010000}"/>
            </a:ext>
          </a:extLst>
        </xdr:cNvPr>
        <xdr:cNvSpPr/>
      </xdr:nvSpPr>
      <xdr:spPr>
        <a:xfrm>
          <a:off x="10426700" y="667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378565" cy="259045"/>
    <xdr:sp macro="" textlink="">
      <xdr:nvSpPr>
        <xdr:cNvPr id="307" name="労働費該当値テキスト">
          <a:extLst>
            <a:ext uri="{FF2B5EF4-FFF2-40B4-BE49-F238E27FC236}">
              <a16:creationId xmlns:a16="http://schemas.microsoft.com/office/drawing/2014/main" xmlns="" id="{00000000-0008-0000-0700-000033010000}"/>
            </a:ext>
          </a:extLst>
        </xdr:cNvPr>
        <xdr:cNvSpPr txBox="1"/>
      </xdr:nvSpPr>
      <xdr:spPr>
        <a:xfrm>
          <a:off x="10528300" y="6612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162109</xdr:rowOff>
    </xdr:from>
    <xdr:to>
      <xdr:col>50</xdr:col>
      <xdr:colOff>165100</xdr:colOff>
      <xdr:row>39</xdr:row>
      <xdr:rowOff>92259</xdr:rowOff>
    </xdr:to>
    <xdr:sp macro="" textlink="">
      <xdr:nvSpPr>
        <xdr:cNvPr id="308" name="楕円 307">
          <a:extLst>
            <a:ext uri="{FF2B5EF4-FFF2-40B4-BE49-F238E27FC236}">
              <a16:creationId xmlns:a16="http://schemas.microsoft.com/office/drawing/2014/main" xmlns="" id="{00000000-0008-0000-0700-000034010000}"/>
            </a:ext>
          </a:extLst>
        </xdr:cNvPr>
        <xdr:cNvSpPr/>
      </xdr:nvSpPr>
      <xdr:spPr>
        <a:xfrm>
          <a:off x="9588500" y="6677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83386</xdr:rowOff>
    </xdr:from>
    <xdr:ext cx="378565"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9450017" y="6769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162090</xdr:rowOff>
    </xdr:from>
    <xdr:to>
      <xdr:col>46</xdr:col>
      <xdr:colOff>38100</xdr:colOff>
      <xdr:row>39</xdr:row>
      <xdr:rowOff>92240</xdr:rowOff>
    </xdr:to>
    <xdr:sp macro="" textlink="">
      <xdr:nvSpPr>
        <xdr:cNvPr id="310" name="楕円 309">
          <a:extLst>
            <a:ext uri="{FF2B5EF4-FFF2-40B4-BE49-F238E27FC236}">
              <a16:creationId xmlns:a16="http://schemas.microsoft.com/office/drawing/2014/main" xmlns="" id="{00000000-0008-0000-0700-000036010000}"/>
            </a:ext>
          </a:extLst>
        </xdr:cNvPr>
        <xdr:cNvSpPr/>
      </xdr:nvSpPr>
      <xdr:spPr>
        <a:xfrm>
          <a:off x="8699500" y="66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83367</xdr:rowOff>
    </xdr:from>
    <xdr:ext cx="378565"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8561017" y="6769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162204</xdr:rowOff>
    </xdr:from>
    <xdr:to>
      <xdr:col>41</xdr:col>
      <xdr:colOff>101600</xdr:colOff>
      <xdr:row>39</xdr:row>
      <xdr:rowOff>92354</xdr:rowOff>
    </xdr:to>
    <xdr:sp macro="" textlink="">
      <xdr:nvSpPr>
        <xdr:cNvPr id="312" name="楕円 311">
          <a:extLst>
            <a:ext uri="{FF2B5EF4-FFF2-40B4-BE49-F238E27FC236}">
              <a16:creationId xmlns:a16="http://schemas.microsoft.com/office/drawing/2014/main" xmlns="" id="{00000000-0008-0000-0700-000038010000}"/>
            </a:ext>
          </a:extLst>
        </xdr:cNvPr>
        <xdr:cNvSpPr/>
      </xdr:nvSpPr>
      <xdr:spPr>
        <a:xfrm>
          <a:off x="7810500" y="667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83481</xdr:rowOff>
    </xdr:from>
    <xdr:ext cx="378565"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7672017" y="6770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162319</xdr:rowOff>
    </xdr:from>
    <xdr:to>
      <xdr:col>36</xdr:col>
      <xdr:colOff>165100</xdr:colOff>
      <xdr:row>39</xdr:row>
      <xdr:rowOff>92469</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6921500" y="667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83596</xdr:rowOff>
    </xdr:from>
    <xdr:ext cx="378565"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6783017" y="6770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xmlns=""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xmlns=""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xmlns=""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xmlns=""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xmlns=""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xmlns=""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xmlns=""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136241</xdr:rowOff>
    </xdr:from>
    <xdr:to>
      <xdr:col>55</xdr:col>
      <xdr:colOff>0</xdr:colOff>
      <xdr:row>58</xdr:row>
      <xdr:rowOff>169949</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flipV="1">
          <a:off x="9639300" y="10080341"/>
          <a:ext cx="838200" cy="3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76185</xdr:rowOff>
    </xdr:from>
    <xdr:ext cx="599010" cy="259045"/>
    <xdr:sp macro="" textlink="">
      <xdr:nvSpPr>
        <xdr:cNvPr id="347" name="農林水産業費平均値テキスト">
          <a:extLst>
            <a:ext uri="{FF2B5EF4-FFF2-40B4-BE49-F238E27FC236}">
              <a16:creationId xmlns:a16="http://schemas.microsoft.com/office/drawing/2014/main" xmlns="" id="{00000000-0008-0000-0700-00005B010000}"/>
            </a:ext>
          </a:extLst>
        </xdr:cNvPr>
        <xdr:cNvSpPr txBox="1"/>
      </xdr:nvSpPr>
      <xdr:spPr>
        <a:xfrm>
          <a:off x="10528300" y="1002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xmlns=""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169949</xdr:rowOff>
    </xdr:from>
    <xdr:to>
      <xdr:col>50</xdr:col>
      <xdr:colOff>114300</xdr:colOff>
      <xdr:row>59</xdr:row>
      <xdr:rowOff>10675</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flipV="1">
          <a:off x="8750300" y="10114049"/>
          <a:ext cx="889000" cy="1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xmlns=""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48544</xdr:rowOff>
    </xdr:from>
    <xdr:ext cx="599010" cy="259045"/>
    <xdr:sp macro="" textlink="">
      <xdr:nvSpPr>
        <xdr:cNvPr id="351" name="テキスト ボックス 350">
          <a:extLst>
            <a:ext uri="{FF2B5EF4-FFF2-40B4-BE49-F238E27FC236}">
              <a16:creationId xmlns:a16="http://schemas.microsoft.com/office/drawing/2014/main" xmlns="" id="{00000000-0008-0000-0700-00005F010000}"/>
            </a:ext>
          </a:extLst>
        </xdr:cNvPr>
        <xdr:cNvSpPr txBox="1"/>
      </xdr:nvSpPr>
      <xdr:spPr>
        <a:xfrm>
          <a:off x="9339795" y="982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4200</xdr:rowOff>
    </xdr:from>
    <xdr:to>
      <xdr:col>45</xdr:col>
      <xdr:colOff>177800</xdr:colOff>
      <xdr:row>59</xdr:row>
      <xdr:rowOff>10675</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a:off x="7861300" y="10119750"/>
          <a:ext cx="889000" cy="6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46404</xdr:rowOff>
    </xdr:from>
    <xdr:ext cx="599010"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8450795" y="981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155934</xdr:rowOff>
    </xdr:from>
    <xdr:to>
      <xdr:col>41</xdr:col>
      <xdr:colOff>50800</xdr:colOff>
      <xdr:row>59</xdr:row>
      <xdr:rowOff>4200</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a:off x="6972300" y="10100034"/>
          <a:ext cx="889000" cy="1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78996</xdr:rowOff>
    </xdr:from>
    <xdr:to>
      <xdr:col>41</xdr:col>
      <xdr:colOff>101600</xdr:colOff>
      <xdr:row>59</xdr:row>
      <xdr:rowOff>9146</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7810500" y="10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25673</xdr:rowOff>
    </xdr:from>
    <xdr:ext cx="59901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7561795" y="979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93539</xdr:rowOff>
    </xdr:from>
    <xdr:to>
      <xdr:col>36</xdr:col>
      <xdr:colOff>165100</xdr:colOff>
      <xdr:row>59</xdr:row>
      <xdr:rowOff>23689</xdr:rowOff>
    </xdr:to>
    <xdr:sp macro="" textlink="">
      <xdr:nvSpPr>
        <xdr:cNvPr id="358" name="フローチャート: 判断 357">
          <a:extLst>
            <a:ext uri="{FF2B5EF4-FFF2-40B4-BE49-F238E27FC236}">
              <a16:creationId xmlns:a16="http://schemas.microsoft.com/office/drawing/2014/main" xmlns="" id="{00000000-0008-0000-0700-000066010000}"/>
            </a:ext>
          </a:extLst>
        </xdr:cNvPr>
        <xdr:cNvSpPr/>
      </xdr:nvSpPr>
      <xdr:spPr>
        <a:xfrm>
          <a:off x="6921500" y="100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40216</xdr:rowOff>
    </xdr:from>
    <xdr:ext cx="59901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6672795" y="981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85441</xdr:rowOff>
    </xdr:from>
    <xdr:to>
      <xdr:col>55</xdr:col>
      <xdr:colOff>50800</xdr:colOff>
      <xdr:row>59</xdr:row>
      <xdr:rowOff>15591</xdr:rowOff>
    </xdr:to>
    <xdr:sp macro="" textlink="">
      <xdr:nvSpPr>
        <xdr:cNvPr id="365" name="楕円 364">
          <a:extLst>
            <a:ext uri="{FF2B5EF4-FFF2-40B4-BE49-F238E27FC236}">
              <a16:creationId xmlns:a16="http://schemas.microsoft.com/office/drawing/2014/main" xmlns="" id="{00000000-0008-0000-0700-00006D010000}"/>
            </a:ext>
          </a:extLst>
        </xdr:cNvPr>
        <xdr:cNvSpPr/>
      </xdr:nvSpPr>
      <xdr:spPr>
        <a:xfrm>
          <a:off x="10426700" y="1002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108318</xdr:rowOff>
    </xdr:from>
    <xdr:ext cx="599010" cy="259045"/>
    <xdr:sp macro="" textlink="">
      <xdr:nvSpPr>
        <xdr:cNvPr id="366" name="農林水産業費該当値テキスト">
          <a:extLst>
            <a:ext uri="{FF2B5EF4-FFF2-40B4-BE49-F238E27FC236}">
              <a16:creationId xmlns:a16="http://schemas.microsoft.com/office/drawing/2014/main" xmlns="" id="{00000000-0008-0000-0700-00006E010000}"/>
            </a:ext>
          </a:extLst>
        </xdr:cNvPr>
        <xdr:cNvSpPr txBox="1"/>
      </xdr:nvSpPr>
      <xdr:spPr>
        <a:xfrm>
          <a:off x="10528300" y="9880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119149</xdr:rowOff>
    </xdr:from>
    <xdr:to>
      <xdr:col>50</xdr:col>
      <xdr:colOff>165100</xdr:colOff>
      <xdr:row>59</xdr:row>
      <xdr:rowOff>49299</xdr:rowOff>
    </xdr:to>
    <xdr:sp macro="" textlink="">
      <xdr:nvSpPr>
        <xdr:cNvPr id="367" name="楕円 366">
          <a:extLst>
            <a:ext uri="{FF2B5EF4-FFF2-40B4-BE49-F238E27FC236}">
              <a16:creationId xmlns:a16="http://schemas.microsoft.com/office/drawing/2014/main" xmlns="" id="{00000000-0008-0000-0700-00006F010000}"/>
            </a:ext>
          </a:extLst>
        </xdr:cNvPr>
        <xdr:cNvSpPr/>
      </xdr:nvSpPr>
      <xdr:spPr>
        <a:xfrm>
          <a:off x="9588500" y="1006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40426</xdr:rowOff>
    </xdr:from>
    <xdr:ext cx="534377"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9372111" y="1015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131325</xdr:rowOff>
    </xdr:from>
    <xdr:to>
      <xdr:col>46</xdr:col>
      <xdr:colOff>38100</xdr:colOff>
      <xdr:row>59</xdr:row>
      <xdr:rowOff>61475</xdr:rowOff>
    </xdr:to>
    <xdr:sp macro="" textlink="">
      <xdr:nvSpPr>
        <xdr:cNvPr id="369" name="楕円 368">
          <a:extLst>
            <a:ext uri="{FF2B5EF4-FFF2-40B4-BE49-F238E27FC236}">
              <a16:creationId xmlns:a16="http://schemas.microsoft.com/office/drawing/2014/main" xmlns="" id="{00000000-0008-0000-0700-000071010000}"/>
            </a:ext>
          </a:extLst>
        </xdr:cNvPr>
        <xdr:cNvSpPr/>
      </xdr:nvSpPr>
      <xdr:spPr>
        <a:xfrm>
          <a:off x="8699500" y="100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52602</xdr:rowOff>
    </xdr:from>
    <xdr:ext cx="534377"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8483111" y="1016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124850</xdr:rowOff>
    </xdr:from>
    <xdr:to>
      <xdr:col>41</xdr:col>
      <xdr:colOff>101600</xdr:colOff>
      <xdr:row>59</xdr:row>
      <xdr:rowOff>55000</xdr:rowOff>
    </xdr:to>
    <xdr:sp macro="" textlink="">
      <xdr:nvSpPr>
        <xdr:cNvPr id="371" name="楕円 370">
          <a:extLst>
            <a:ext uri="{FF2B5EF4-FFF2-40B4-BE49-F238E27FC236}">
              <a16:creationId xmlns:a16="http://schemas.microsoft.com/office/drawing/2014/main" xmlns="" id="{00000000-0008-0000-0700-000073010000}"/>
            </a:ext>
          </a:extLst>
        </xdr:cNvPr>
        <xdr:cNvSpPr/>
      </xdr:nvSpPr>
      <xdr:spPr>
        <a:xfrm>
          <a:off x="7810500" y="100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46127</xdr:rowOff>
    </xdr:from>
    <xdr:ext cx="534377" cy="259045"/>
    <xdr:sp macro="" textlink="">
      <xdr:nvSpPr>
        <xdr:cNvPr id="372" name="テキスト ボックス 371">
          <a:extLst>
            <a:ext uri="{FF2B5EF4-FFF2-40B4-BE49-F238E27FC236}">
              <a16:creationId xmlns:a16="http://schemas.microsoft.com/office/drawing/2014/main" xmlns="" id="{00000000-0008-0000-0700-000074010000}"/>
            </a:ext>
          </a:extLst>
        </xdr:cNvPr>
        <xdr:cNvSpPr txBox="1"/>
      </xdr:nvSpPr>
      <xdr:spPr>
        <a:xfrm>
          <a:off x="7594111" y="1016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105134</xdr:rowOff>
    </xdr:from>
    <xdr:to>
      <xdr:col>36</xdr:col>
      <xdr:colOff>165100</xdr:colOff>
      <xdr:row>59</xdr:row>
      <xdr:rowOff>35284</xdr:rowOff>
    </xdr:to>
    <xdr:sp macro="" textlink="">
      <xdr:nvSpPr>
        <xdr:cNvPr id="373" name="楕円 372">
          <a:extLst>
            <a:ext uri="{FF2B5EF4-FFF2-40B4-BE49-F238E27FC236}">
              <a16:creationId xmlns:a16="http://schemas.microsoft.com/office/drawing/2014/main" xmlns="" id="{00000000-0008-0000-0700-000075010000}"/>
            </a:ext>
          </a:extLst>
        </xdr:cNvPr>
        <xdr:cNvSpPr/>
      </xdr:nvSpPr>
      <xdr:spPr>
        <a:xfrm>
          <a:off x="6921500" y="1004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26411</xdr:rowOff>
    </xdr:from>
    <xdr:ext cx="599010"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6672795" y="1014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xmlns=""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xmlns=""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xmlns=""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136638</xdr:rowOff>
    </xdr:from>
    <xdr:to>
      <xdr:col>55</xdr:col>
      <xdr:colOff>0</xdr:colOff>
      <xdr:row>78</xdr:row>
      <xdr:rowOff>137621</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9639300" y="13509738"/>
          <a:ext cx="8382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29980</xdr:rowOff>
    </xdr:from>
    <xdr:ext cx="534377" cy="259045"/>
    <xdr:sp macro="" textlink="">
      <xdr:nvSpPr>
        <xdr:cNvPr id="402" name="商工費平均値テキスト">
          <a:extLst>
            <a:ext uri="{FF2B5EF4-FFF2-40B4-BE49-F238E27FC236}">
              <a16:creationId xmlns:a16="http://schemas.microsoft.com/office/drawing/2014/main" xmlns="" id="{00000000-0008-0000-0700-000092010000}"/>
            </a:ext>
          </a:extLst>
        </xdr:cNvPr>
        <xdr:cNvSpPr txBox="1"/>
      </xdr:nvSpPr>
      <xdr:spPr>
        <a:xfrm>
          <a:off x="10528300" y="13231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xmlns=""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137621</xdr:rowOff>
    </xdr:from>
    <xdr:to>
      <xdr:col>50</xdr:col>
      <xdr:colOff>114300</xdr:colOff>
      <xdr:row>78</xdr:row>
      <xdr:rowOff>138578</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flipV="1">
          <a:off x="8750300" y="13510721"/>
          <a:ext cx="889000" cy="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xmlns=""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124106</xdr:rowOff>
    </xdr:from>
    <xdr:ext cx="534377" cy="259045"/>
    <xdr:sp macro="" textlink="">
      <xdr:nvSpPr>
        <xdr:cNvPr id="406" name="テキスト ボックス 405">
          <a:extLst>
            <a:ext uri="{FF2B5EF4-FFF2-40B4-BE49-F238E27FC236}">
              <a16:creationId xmlns:a16="http://schemas.microsoft.com/office/drawing/2014/main" xmlns="" id="{00000000-0008-0000-0700-000096010000}"/>
            </a:ext>
          </a:extLst>
        </xdr:cNvPr>
        <xdr:cNvSpPr txBox="1"/>
      </xdr:nvSpPr>
      <xdr:spPr>
        <a:xfrm>
          <a:off x="9372111" y="1315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137731</xdr:rowOff>
    </xdr:from>
    <xdr:to>
      <xdr:col>45</xdr:col>
      <xdr:colOff>177800</xdr:colOff>
      <xdr:row>78</xdr:row>
      <xdr:rowOff>138578</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a:off x="7861300" y="13510831"/>
          <a:ext cx="889000" cy="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124782</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8483111" y="1315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137468</xdr:rowOff>
    </xdr:from>
    <xdr:to>
      <xdr:col>41</xdr:col>
      <xdr:colOff>50800</xdr:colOff>
      <xdr:row>78</xdr:row>
      <xdr:rowOff>137731</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a:off x="6972300" y="13510568"/>
          <a:ext cx="889000" cy="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165140</xdr:rowOff>
    </xdr:from>
    <xdr:to>
      <xdr:col>41</xdr:col>
      <xdr:colOff>101600</xdr:colOff>
      <xdr:row>78</xdr:row>
      <xdr:rowOff>95290</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7810500" y="133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111817</xdr:rowOff>
    </xdr:from>
    <xdr:ext cx="599010"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7561795" y="1314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15038</xdr:rowOff>
    </xdr:from>
    <xdr:to>
      <xdr:col>36</xdr:col>
      <xdr:colOff>165100</xdr:colOff>
      <xdr:row>78</xdr:row>
      <xdr:rowOff>116638</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6921500" y="1338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133165</xdr:rowOff>
    </xdr:from>
    <xdr:ext cx="534377"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6705111" y="1316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85838</xdr:rowOff>
    </xdr:from>
    <xdr:to>
      <xdr:col>55</xdr:col>
      <xdr:colOff>50800</xdr:colOff>
      <xdr:row>79</xdr:row>
      <xdr:rowOff>15988</xdr:rowOff>
    </xdr:to>
    <xdr:sp macro="" textlink="">
      <xdr:nvSpPr>
        <xdr:cNvPr id="420" name="楕円 419">
          <a:extLst>
            <a:ext uri="{FF2B5EF4-FFF2-40B4-BE49-F238E27FC236}">
              <a16:creationId xmlns:a16="http://schemas.microsoft.com/office/drawing/2014/main" xmlns="" id="{00000000-0008-0000-0700-0000A4010000}"/>
            </a:ext>
          </a:extLst>
        </xdr:cNvPr>
        <xdr:cNvSpPr/>
      </xdr:nvSpPr>
      <xdr:spPr>
        <a:xfrm>
          <a:off x="10426700" y="1345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765</xdr:rowOff>
    </xdr:from>
    <xdr:ext cx="469744" cy="259045"/>
    <xdr:sp macro="" textlink="">
      <xdr:nvSpPr>
        <xdr:cNvPr id="421" name="商工費該当値テキスト">
          <a:extLst>
            <a:ext uri="{FF2B5EF4-FFF2-40B4-BE49-F238E27FC236}">
              <a16:creationId xmlns:a16="http://schemas.microsoft.com/office/drawing/2014/main" xmlns="" id="{00000000-0008-0000-0700-0000A5010000}"/>
            </a:ext>
          </a:extLst>
        </xdr:cNvPr>
        <xdr:cNvSpPr txBox="1"/>
      </xdr:nvSpPr>
      <xdr:spPr>
        <a:xfrm>
          <a:off x="10528300" y="1337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86821</xdr:rowOff>
    </xdr:from>
    <xdr:to>
      <xdr:col>50</xdr:col>
      <xdr:colOff>165100</xdr:colOff>
      <xdr:row>79</xdr:row>
      <xdr:rowOff>16971</xdr:rowOff>
    </xdr:to>
    <xdr:sp macro="" textlink="">
      <xdr:nvSpPr>
        <xdr:cNvPr id="422" name="楕円 421">
          <a:extLst>
            <a:ext uri="{FF2B5EF4-FFF2-40B4-BE49-F238E27FC236}">
              <a16:creationId xmlns:a16="http://schemas.microsoft.com/office/drawing/2014/main" xmlns="" id="{00000000-0008-0000-0700-0000A6010000}"/>
            </a:ext>
          </a:extLst>
        </xdr:cNvPr>
        <xdr:cNvSpPr/>
      </xdr:nvSpPr>
      <xdr:spPr>
        <a:xfrm>
          <a:off x="9588500" y="1345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8098</xdr:rowOff>
    </xdr:from>
    <xdr:ext cx="469744"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9404428" y="1355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87778</xdr:rowOff>
    </xdr:from>
    <xdr:to>
      <xdr:col>46</xdr:col>
      <xdr:colOff>38100</xdr:colOff>
      <xdr:row>79</xdr:row>
      <xdr:rowOff>17928</xdr:rowOff>
    </xdr:to>
    <xdr:sp macro="" textlink="">
      <xdr:nvSpPr>
        <xdr:cNvPr id="424" name="楕円 423">
          <a:extLst>
            <a:ext uri="{FF2B5EF4-FFF2-40B4-BE49-F238E27FC236}">
              <a16:creationId xmlns:a16="http://schemas.microsoft.com/office/drawing/2014/main" xmlns="" id="{00000000-0008-0000-0700-0000A8010000}"/>
            </a:ext>
          </a:extLst>
        </xdr:cNvPr>
        <xdr:cNvSpPr/>
      </xdr:nvSpPr>
      <xdr:spPr>
        <a:xfrm>
          <a:off x="8699500" y="1346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9055</xdr:rowOff>
    </xdr:from>
    <xdr:ext cx="469744"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8515428" y="1355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86931</xdr:rowOff>
    </xdr:from>
    <xdr:to>
      <xdr:col>41</xdr:col>
      <xdr:colOff>101600</xdr:colOff>
      <xdr:row>79</xdr:row>
      <xdr:rowOff>17081</xdr:rowOff>
    </xdr:to>
    <xdr:sp macro="" textlink="">
      <xdr:nvSpPr>
        <xdr:cNvPr id="426" name="楕円 425">
          <a:extLst>
            <a:ext uri="{FF2B5EF4-FFF2-40B4-BE49-F238E27FC236}">
              <a16:creationId xmlns:a16="http://schemas.microsoft.com/office/drawing/2014/main" xmlns="" id="{00000000-0008-0000-0700-0000AA010000}"/>
            </a:ext>
          </a:extLst>
        </xdr:cNvPr>
        <xdr:cNvSpPr/>
      </xdr:nvSpPr>
      <xdr:spPr>
        <a:xfrm>
          <a:off x="7810500" y="1346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8208</xdr:rowOff>
    </xdr:from>
    <xdr:ext cx="469744"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7626428" y="1355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86668</xdr:rowOff>
    </xdr:from>
    <xdr:to>
      <xdr:col>36</xdr:col>
      <xdr:colOff>165100</xdr:colOff>
      <xdr:row>79</xdr:row>
      <xdr:rowOff>16818</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6921500" y="1345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7945</xdr:rowOff>
    </xdr:from>
    <xdr:ext cx="469744"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6737428" y="1355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xmlns=""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xmlns=""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xmlns=""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xmlns=""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xmlns=""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98431</xdr:rowOff>
    </xdr:from>
    <xdr:to>
      <xdr:col>55</xdr:col>
      <xdr:colOff>0</xdr:colOff>
      <xdr:row>98</xdr:row>
      <xdr:rowOff>110079</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flipV="1">
          <a:off x="9639300" y="16900531"/>
          <a:ext cx="838200" cy="1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62290</xdr:rowOff>
    </xdr:from>
    <xdr:ext cx="599010" cy="259045"/>
    <xdr:sp macro="" textlink="">
      <xdr:nvSpPr>
        <xdr:cNvPr id="459" name="土木費平均値テキスト">
          <a:extLst>
            <a:ext uri="{FF2B5EF4-FFF2-40B4-BE49-F238E27FC236}">
              <a16:creationId xmlns:a16="http://schemas.microsoft.com/office/drawing/2014/main" xmlns="" id="{00000000-0008-0000-0700-0000CB010000}"/>
            </a:ext>
          </a:extLst>
        </xdr:cNvPr>
        <xdr:cNvSpPr txBox="1"/>
      </xdr:nvSpPr>
      <xdr:spPr>
        <a:xfrm>
          <a:off x="10528300" y="16692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xmlns=""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99972</xdr:rowOff>
    </xdr:from>
    <xdr:to>
      <xdr:col>50</xdr:col>
      <xdr:colOff>114300</xdr:colOff>
      <xdr:row>98</xdr:row>
      <xdr:rowOff>110079</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8750300" y="16902072"/>
          <a:ext cx="889000" cy="1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xmlns=""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153199</xdr:rowOff>
    </xdr:from>
    <xdr:ext cx="599010" cy="259045"/>
    <xdr:sp macro="" textlink="">
      <xdr:nvSpPr>
        <xdr:cNvPr id="463" name="テキスト ボックス 462">
          <a:extLst>
            <a:ext uri="{FF2B5EF4-FFF2-40B4-BE49-F238E27FC236}">
              <a16:creationId xmlns:a16="http://schemas.microsoft.com/office/drawing/2014/main" xmlns="" id="{00000000-0008-0000-0700-0000CF010000}"/>
            </a:ext>
          </a:extLst>
        </xdr:cNvPr>
        <xdr:cNvSpPr txBox="1"/>
      </xdr:nvSpPr>
      <xdr:spPr>
        <a:xfrm>
          <a:off x="9339795" y="1661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99972</xdr:rowOff>
    </xdr:from>
    <xdr:to>
      <xdr:col>45</xdr:col>
      <xdr:colOff>177800</xdr:colOff>
      <xdr:row>98</xdr:row>
      <xdr:rowOff>109640</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flipV="1">
          <a:off x="7861300" y="16902072"/>
          <a:ext cx="889000" cy="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138926</xdr:rowOff>
    </xdr:from>
    <xdr:ext cx="599010"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8450795" y="1659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77834</xdr:rowOff>
    </xdr:from>
    <xdr:to>
      <xdr:col>41</xdr:col>
      <xdr:colOff>50800</xdr:colOff>
      <xdr:row>98</xdr:row>
      <xdr:rowOff>109640</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a:off x="6972300" y="16879934"/>
          <a:ext cx="889000" cy="3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40994</xdr:rowOff>
    </xdr:from>
    <xdr:to>
      <xdr:col>41</xdr:col>
      <xdr:colOff>101600</xdr:colOff>
      <xdr:row>98</xdr:row>
      <xdr:rowOff>142594</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7810500" y="1684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159121</xdr:rowOff>
    </xdr:from>
    <xdr:ext cx="59901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7561795" y="1661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37885</xdr:rowOff>
    </xdr:from>
    <xdr:to>
      <xdr:col>36</xdr:col>
      <xdr:colOff>165100</xdr:colOff>
      <xdr:row>98</xdr:row>
      <xdr:rowOff>139485</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6921500" y="16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130612</xdr:rowOff>
    </xdr:from>
    <xdr:ext cx="59901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6672795" y="1693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47631</xdr:rowOff>
    </xdr:from>
    <xdr:to>
      <xdr:col>55</xdr:col>
      <xdr:colOff>50800</xdr:colOff>
      <xdr:row>98</xdr:row>
      <xdr:rowOff>149231</xdr:rowOff>
    </xdr:to>
    <xdr:sp macro="" textlink="">
      <xdr:nvSpPr>
        <xdr:cNvPr id="477" name="楕円 476">
          <a:extLst>
            <a:ext uri="{FF2B5EF4-FFF2-40B4-BE49-F238E27FC236}">
              <a16:creationId xmlns:a16="http://schemas.microsoft.com/office/drawing/2014/main" xmlns="" id="{00000000-0008-0000-0700-0000DD010000}"/>
            </a:ext>
          </a:extLst>
        </xdr:cNvPr>
        <xdr:cNvSpPr/>
      </xdr:nvSpPr>
      <xdr:spPr>
        <a:xfrm>
          <a:off x="10426700" y="1684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17840</xdr:rowOff>
    </xdr:from>
    <xdr:ext cx="599010" cy="259045"/>
    <xdr:sp macro="" textlink="">
      <xdr:nvSpPr>
        <xdr:cNvPr id="478" name="土木費該当値テキスト">
          <a:extLst>
            <a:ext uri="{FF2B5EF4-FFF2-40B4-BE49-F238E27FC236}">
              <a16:creationId xmlns:a16="http://schemas.microsoft.com/office/drawing/2014/main" xmlns="" id="{00000000-0008-0000-0700-0000DE010000}"/>
            </a:ext>
          </a:extLst>
        </xdr:cNvPr>
        <xdr:cNvSpPr txBox="1"/>
      </xdr:nvSpPr>
      <xdr:spPr>
        <a:xfrm>
          <a:off x="10528300" y="1681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59279</xdr:rowOff>
    </xdr:from>
    <xdr:to>
      <xdr:col>50</xdr:col>
      <xdr:colOff>165100</xdr:colOff>
      <xdr:row>98</xdr:row>
      <xdr:rowOff>160879</xdr:rowOff>
    </xdr:to>
    <xdr:sp macro="" textlink="">
      <xdr:nvSpPr>
        <xdr:cNvPr id="479" name="楕円 478">
          <a:extLst>
            <a:ext uri="{FF2B5EF4-FFF2-40B4-BE49-F238E27FC236}">
              <a16:creationId xmlns:a16="http://schemas.microsoft.com/office/drawing/2014/main" xmlns="" id="{00000000-0008-0000-0700-0000DF010000}"/>
            </a:ext>
          </a:extLst>
        </xdr:cNvPr>
        <xdr:cNvSpPr/>
      </xdr:nvSpPr>
      <xdr:spPr>
        <a:xfrm>
          <a:off x="9588500" y="1686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152006</xdr:rowOff>
    </xdr:from>
    <xdr:ext cx="59901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9339795" y="16954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49172</xdr:rowOff>
    </xdr:from>
    <xdr:to>
      <xdr:col>46</xdr:col>
      <xdr:colOff>38100</xdr:colOff>
      <xdr:row>98</xdr:row>
      <xdr:rowOff>150772</xdr:rowOff>
    </xdr:to>
    <xdr:sp macro="" textlink="">
      <xdr:nvSpPr>
        <xdr:cNvPr id="481" name="楕円 480">
          <a:extLst>
            <a:ext uri="{FF2B5EF4-FFF2-40B4-BE49-F238E27FC236}">
              <a16:creationId xmlns:a16="http://schemas.microsoft.com/office/drawing/2014/main" xmlns="" id="{00000000-0008-0000-0700-0000E1010000}"/>
            </a:ext>
          </a:extLst>
        </xdr:cNvPr>
        <xdr:cNvSpPr/>
      </xdr:nvSpPr>
      <xdr:spPr>
        <a:xfrm>
          <a:off x="8699500" y="168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141899</xdr:rowOff>
    </xdr:from>
    <xdr:ext cx="59901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8450795" y="1694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58840</xdr:rowOff>
    </xdr:from>
    <xdr:to>
      <xdr:col>41</xdr:col>
      <xdr:colOff>101600</xdr:colOff>
      <xdr:row>98</xdr:row>
      <xdr:rowOff>160440</xdr:rowOff>
    </xdr:to>
    <xdr:sp macro="" textlink="">
      <xdr:nvSpPr>
        <xdr:cNvPr id="483" name="楕円 482">
          <a:extLst>
            <a:ext uri="{FF2B5EF4-FFF2-40B4-BE49-F238E27FC236}">
              <a16:creationId xmlns:a16="http://schemas.microsoft.com/office/drawing/2014/main" xmlns="" id="{00000000-0008-0000-0700-0000E3010000}"/>
            </a:ext>
          </a:extLst>
        </xdr:cNvPr>
        <xdr:cNvSpPr/>
      </xdr:nvSpPr>
      <xdr:spPr>
        <a:xfrm>
          <a:off x="7810500" y="1686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151567</xdr:rowOff>
    </xdr:from>
    <xdr:ext cx="599010"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7561795" y="16953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27034</xdr:rowOff>
    </xdr:from>
    <xdr:to>
      <xdr:col>36</xdr:col>
      <xdr:colOff>165100</xdr:colOff>
      <xdr:row>98</xdr:row>
      <xdr:rowOff>128634</xdr:rowOff>
    </xdr:to>
    <xdr:sp macro="" textlink="">
      <xdr:nvSpPr>
        <xdr:cNvPr id="485" name="楕円 484">
          <a:extLst>
            <a:ext uri="{FF2B5EF4-FFF2-40B4-BE49-F238E27FC236}">
              <a16:creationId xmlns:a16="http://schemas.microsoft.com/office/drawing/2014/main" xmlns="" id="{00000000-0008-0000-0700-0000E5010000}"/>
            </a:ext>
          </a:extLst>
        </xdr:cNvPr>
        <xdr:cNvSpPr/>
      </xdr:nvSpPr>
      <xdr:spPr>
        <a:xfrm>
          <a:off x="6921500" y="1682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145161</xdr:rowOff>
    </xdr:from>
    <xdr:ext cx="599010"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6672795" y="1660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xmlns=""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xmlns=""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xmlns=""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xmlns=""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137821</xdr:rowOff>
    </xdr:from>
    <xdr:to>
      <xdr:col>85</xdr:col>
      <xdr:colOff>127000</xdr:colOff>
      <xdr:row>37</xdr:row>
      <xdr:rowOff>158450</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5481300" y="6481471"/>
          <a:ext cx="838200" cy="2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153012</xdr:rowOff>
    </xdr:from>
    <xdr:ext cx="534377" cy="259045"/>
    <xdr:sp macro="" textlink="">
      <xdr:nvSpPr>
        <xdr:cNvPr id="514" name="消防費平均値テキスト">
          <a:extLst>
            <a:ext uri="{FF2B5EF4-FFF2-40B4-BE49-F238E27FC236}">
              <a16:creationId xmlns:a16="http://schemas.microsoft.com/office/drawing/2014/main" xmlns="" id="{00000000-0008-0000-0700-000002020000}"/>
            </a:ext>
          </a:extLst>
        </xdr:cNvPr>
        <xdr:cNvSpPr txBox="1"/>
      </xdr:nvSpPr>
      <xdr:spPr>
        <a:xfrm>
          <a:off x="16370300" y="6153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xmlns=""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137821</xdr:rowOff>
    </xdr:from>
    <xdr:to>
      <xdr:col>81</xdr:col>
      <xdr:colOff>50800</xdr:colOff>
      <xdr:row>37</xdr:row>
      <xdr:rowOff>159927</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flipV="1">
          <a:off x="14592300" y="6481471"/>
          <a:ext cx="889000" cy="2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xmlns=""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100842</xdr:rowOff>
    </xdr:from>
    <xdr:ext cx="534377" cy="259045"/>
    <xdr:sp macro="" textlink="">
      <xdr:nvSpPr>
        <xdr:cNvPr id="518" name="テキスト ボックス 517">
          <a:extLst>
            <a:ext uri="{FF2B5EF4-FFF2-40B4-BE49-F238E27FC236}">
              <a16:creationId xmlns:a16="http://schemas.microsoft.com/office/drawing/2014/main" xmlns="" id="{00000000-0008-0000-0700-000006020000}"/>
            </a:ext>
          </a:extLst>
        </xdr:cNvPr>
        <xdr:cNvSpPr txBox="1"/>
      </xdr:nvSpPr>
      <xdr:spPr>
        <a:xfrm>
          <a:off x="15214111" y="61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159927</xdr:rowOff>
    </xdr:from>
    <xdr:to>
      <xdr:col>76</xdr:col>
      <xdr:colOff>114300</xdr:colOff>
      <xdr:row>38</xdr:row>
      <xdr:rowOff>23640</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flipV="1">
          <a:off x="13703300" y="6503577"/>
          <a:ext cx="889000" cy="3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xmlns=""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80140</xdr:rowOff>
    </xdr:from>
    <xdr:ext cx="534377" cy="259045"/>
    <xdr:sp macro="" textlink="">
      <xdr:nvSpPr>
        <xdr:cNvPr id="521" name="テキスト ボックス 520">
          <a:extLst>
            <a:ext uri="{FF2B5EF4-FFF2-40B4-BE49-F238E27FC236}">
              <a16:creationId xmlns:a16="http://schemas.microsoft.com/office/drawing/2014/main" xmlns="" id="{00000000-0008-0000-0700-000009020000}"/>
            </a:ext>
          </a:extLst>
        </xdr:cNvPr>
        <xdr:cNvSpPr txBox="1"/>
      </xdr:nvSpPr>
      <xdr:spPr>
        <a:xfrm>
          <a:off x="14325111" y="608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162930</xdr:rowOff>
    </xdr:from>
    <xdr:to>
      <xdr:col>71</xdr:col>
      <xdr:colOff>177800</xdr:colOff>
      <xdr:row>38</xdr:row>
      <xdr:rowOff>23640</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a:off x="12814300" y="6506580"/>
          <a:ext cx="889000" cy="3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86326</xdr:rowOff>
    </xdr:from>
    <xdr:to>
      <xdr:col>72</xdr:col>
      <xdr:colOff>38100</xdr:colOff>
      <xdr:row>37</xdr:row>
      <xdr:rowOff>16476</xdr:rowOff>
    </xdr:to>
    <xdr:sp macro="" textlink="">
      <xdr:nvSpPr>
        <xdr:cNvPr id="523" name="フローチャート: 判断 522">
          <a:extLst>
            <a:ext uri="{FF2B5EF4-FFF2-40B4-BE49-F238E27FC236}">
              <a16:creationId xmlns:a16="http://schemas.microsoft.com/office/drawing/2014/main" xmlns="" id="{00000000-0008-0000-0700-00000B020000}"/>
            </a:ext>
          </a:extLst>
        </xdr:cNvPr>
        <xdr:cNvSpPr/>
      </xdr:nvSpPr>
      <xdr:spPr>
        <a:xfrm>
          <a:off x="13652500" y="62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33003</xdr:rowOff>
    </xdr:from>
    <xdr:ext cx="534377"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3436111" y="603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83116</xdr:rowOff>
    </xdr:from>
    <xdr:to>
      <xdr:col>67</xdr:col>
      <xdr:colOff>101600</xdr:colOff>
      <xdr:row>37</xdr:row>
      <xdr:rowOff>13266</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2763500" y="62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29793</xdr:rowOff>
    </xdr:from>
    <xdr:ext cx="534377"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2547111" y="603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107650</xdr:rowOff>
    </xdr:from>
    <xdr:to>
      <xdr:col>85</xdr:col>
      <xdr:colOff>177800</xdr:colOff>
      <xdr:row>38</xdr:row>
      <xdr:rowOff>37799</xdr:rowOff>
    </xdr:to>
    <xdr:sp macro="" textlink="">
      <xdr:nvSpPr>
        <xdr:cNvPr id="532" name="楕円 531">
          <a:extLst>
            <a:ext uri="{FF2B5EF4-FFF2-40B4-BE49-F238E27FC236}">
              <a16:creationId xmlns:a16="http://schemas.microsoft.com/office/drawing/2014/main" xmlns="" id="{00000000-0008-0000-0700-000014020000}"/>
            </a:ext>
          </a:extLst>
        </xdr:cNvPr>
        <xdr:cNvSpPr/>
      </xdr:nvSpPr>
      <xdr:spPr>
        <a:xfrm>
          <a:off x="16268700" y="64513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22577</xdr:rowOff>
    </xdr:from>
    <xdr:ext cx="534377" cy="259045"/>
    <xdr:sp macro="" textlink="">
      <xdr:nvSpPr>
        <xdr:cNvPr id="533" name="消防費該当値テキスト">
          <a:extLst>
            <a:ext uri="{FF2B5EF4-FFF2-40B4-BE49-F238E27FC236}">
              <a16:creationId xmlns:a16="http://schemas.microsoft.com/office/drawing/2014/main" xmlns="" id="{00000000-0008-0000-0700-000015020000}"/>
            </a:ext>
          </a:extLst>
        </xdr:cNvPr>
        <xdr:cNvSpPr txBox="1"/>
      </xdr:nvSpPr>
      <xdr:spPr>
        <a:xfrm>
          <a:off x="16370300" y="636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87021</xdr:rowOff>
    </xdr:from>
    <xdr:to>
      <xdr:col>81</xdr:col>
      <xdr:colOff>101600</xdr:colOff>
      <xdr:row>38</xdr:row>
      <xdr:rowOff>17171</xdr:rowOff>
    </xdr:to>
    <xdr:sp macro="" textlink="">
      <xdr:nvSpPr>
        <xdr:cNvPr id="534" name="楕円 533">
          <a:extLst>
            <a:ext uri="{FF2B5EF4-FFF2-40B4-BE49-F238E27FC236}">
              <a16:creationId xmlns:a16="http://schemas.microsoft.com/office/drawing/2014/main" xmlns="" id="{00000000-0008-0000-0700-000016020000}"/>
            </a:ext>
          </a:extLst>
        </xdr:cNvPr>
        <xdr:cNvSpPr/>
      </xdr:nvSpPr>
      <xdr:spPr>
        <a:xfrm>
          <a:off x="15430500" y="643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8298</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5214111" y="652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109127</xdr:rowOff>
    </xdr:from>
    <xdr:to>
      <xdr:col>76</xdr:col>
      <xdr:colOff>165100</xdr:colOff>
      <xdr:row>38</xdr:row>
      <xdr:rowOff>39277</xdr:rowOff>
    </xdr:to>
    <xdr:sp macro="" textlink="">
      <xdr:nvSpPr>
        <xdr:cNvPr id="536" name="楕円 535">
          <a:extLst>
            <a:ext uri="{FF2B5EF4-FFF2-40B4-BE49-F238E27FC236}">
              <a16:creationId xmlns:a16="http://schemas.microsoft.com/office/drawing/2014/main" xmlns="" id="{00000000-0008-0000-0700-000018020000}"/>
            </a:ext>
          </a:extLst>
        </xdr:cNvPr>
        <xdr:cNvSpPr/>
      </xdr:nvSpPr>
      <xdr:spPr>
        <a:xfrm>
          <a:off x="14541500" y="645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30404</xdr:rowOff>
    </xdr:from>
    <xdr:ext cx="534377"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4325111" y="654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144290</xdr:rowOff>
    </xdr:from>
    <xdr:to>
      <xdr:col>72</xdr:col>
      <xdr:colOff>38100</xdr:colOff>
      <xdr:row>38</xdr:row>
      <xdr:rowOff>74440</xdr:rowOff>
    </xdr:to>
    <xdr:sp macro="" textlink="">
      <xdr:nvSpPr>
        <xdr:cNvPr id="538" name="楕円 537">
          <a:extLst>
            <a:ext uri="{FF2B5EF4-FFF2-40B4-BE49-F238E27FC236}">
              <a16:creationId xmlns:a16="http://schemas.microsoft.com/office/drawing/2014/main" xmlns="" id="{00000000-0008-0000-0700-00001A020000}"/>
            </a:ext>
          </a:extLst>
        </xdr:cNvPr>
        <xdr:cNvSpPr/>
      </xdr:nvSpPr>
      <xdr:spPr>
        <a:xfrm>
          <a:off x="13652500" y="64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65567</xdr:rowOff>
    </xdr:from>
    <xdr:ext cx="534377"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3436111" y="6580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112130</xdr:rowOff>
    </xdr:from>
    <xdr:to>
      <xdr:col>67</xdr:col>
      <xdr:colOff>101600</xdr:colOff>
      <xdr:row>38</xdr:row>
      <xdr:rowOff>42280</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2763500" y="645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33407</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2547111" y="654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xmlns=""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xmlns=""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xmlns=""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xmlns=""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xmlns=""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xmlns=""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xmlns=""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100812</xdr:rowOff>
    </xdr:from>
    <xdr:to>
      <xdr:col>85</xdr:col>
      <xdr:colOff>127000</xdr:colOff>
      <xdr:row>58</xdr:row>
      <xdr:rowOff>105198</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flipV="1">
          <a:off x="15481300" y="10044912"/>
          <a:ext cx="838200" cy="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62841</xdr:rowOff>
    </xdr:from>
    <xdr:ext cx="599010" cy="259045"/>
    <xdr:sp macro="" textlink="">
      <xdr:nvSpPr>
        <xdr:cNvPr id="571" name="教育費平均値テキスト">
          <a:extLst>
            <a:ext uri="{FF2B5EF4-FFF2-40B4-BE49-F238E27FC236}">
              <a16:creationId xmlns:a16="http://schemas.microsoft.com/office/drawing/2014/main" xmlns="" id="{00000000-0008-0000-0700-00003B020000}"/>
            </a:ext>
          </a:extLst>
        </xdr:cNvPr>
        <xdr:cNvSpPr txBox="1"/>
      </xdr:nvSpPr>
      <xdr:spPr>
        <a:xfrm>
          <a:off x="16370300" y="983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xmlns=""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105198</xdr:rowOff>
    </xdr:from>
    <xdr:to>
      <xdr:col>81</xdr:col>
      <xdr:colOff>50800</xdr:colOff>
      <xdr:row>58</xdr:row>
      <xdr:rowOff>144956</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flipV="1">
          <a:off x="14592300" y="10049298"/>
          <a:ext cx="889000" cy="3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xmlns=""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162820</xdr:rowOff>
    </xdr:from>
    <xdr:ext cx="599010"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5181795" y="976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144956</xdr:rowOff>
    </xdr:from>
    <xdr:to>
      <xdr:col>76</xdr:col>
      <xdr:colOff>114300</xdr:colOff>
      <xdr:row>58</xdr:row>
      <xdr:rowOff>168091</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flipV="1">
          <a:off x="13703300" y="10089056"/>
          <a:ext cx="889000" cy="2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xmlns=""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4636</xdr:rowOff>
    </xdr:from>
    <xdr:ext cx="599010"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4292795" y="977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168091</xdr:rowOff>
    </xdr:from>
    <xdr:to>
      <xdr:col>71</xdr:col>
      <xdr:colOff>177800</xdr:colOff>
      <xdr:row>59</xdr:row>
      <xdr:rowOff>4059</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flipV="1">
          <a:off x="12814300" y="10112191"/>
          <a:ext cx="889000" cy="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64840</xdr:rowOff>
    </xdr:from>
    <xdr:to>
      <xdr:col>72</xdr:col>
      <xdr:colOff>38100</xdr:colOff>
      <xdr:row>58</xdr:row>
      <xdr:rowOff>166440</xdr:rowOff>
    </xdr:to>
    <xdr:sp macro="" textlink="">
      <xdr:nvSpPr>
        <xdr:cNvPr id="580" name="フローチャート: 判断 579">
          <a:extLst>
            <a:ext uri="{FF2B5EF4-FFF2-40B4-BE49-F238E27FC236}">
              <a16:creationId xmlns:a16="http://schemas.microsoft.com/office/drawing/2014/main" xmlns="" id="{00000000-0008-0000-0700-000044020000}"/>
            </a:ext>
          </a:extLst>
        </xdr:cNvPr>
        <xdr:cNvSpPr/>
      </xdr:nvSpPr>
      <xdr:spPr>
        <a:xfrm>
          <a:off x="13652500" y="100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11517</xdr:rowOff>
    </xdr:from>
    <xdr:ext cx="599010"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3403795" y="978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54228</xdr:rowOff>
    </xdr:from>
    <xdr:to>
      <xdr:col>67</xdr:col>
      <xdr:colOff>101600</xdr:colOff>
      <xdr:row>58</xdr:row>
      <xdr:rowOff>155828</xdr:rowOff>
    </xdr:to>
    <xdr:sp macro="" textlink="">
      <xdr:nvSpPr>
        <xdr:cNvPr id="582" name="フローチャート: 判断 581">
          <a:extLst>
            <a:ext uri="{FF2B5EF4-FFF2-40B4-BE49-F238E27FC236}">
              <a16:creationId xmlns:a16="http://schemas.microsoft.com/office/drawing/2014/main" xmlns="" id="{00000000-0008-0000-0700-000046020000}"/>
            </a:ext>
          </a:extLst>
        </xdr:cNvPr>
        <xdr:cNvSpPr/>
      </xdr:nvSpPr>
      <xdr:spPr>
        <a:xfrm>
          <a:off x="12763500" y="99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905</xdr:rowOff>
    </xdr:from>
    <xdr:ext cx="599010"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2514795" y="977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50012</xdr:rowOff>
    </xdr:from>
    <xdr:to>
      <xdr:col>85</xdr:col>
      <xdr:colOff>177800</xdr:colOff>
      <xdr:row>58</xdr:row>
      <xdr:rowOff>151612</xdr:rowOff>
    </xdr:to>
    <xdr:sp macro="" textlink="">
      <xdr:nvSpPr>
        <xdr:cNvPr id="589" name="楕円 588">
          <a:extLst>
            <a:ext uri="{FF2B5EF4-FFF2-40B4-BE49-F238E27FC236}">
              <a16:creationId xmlns:a16="http://schemas.microsoft.com/office/drawing/2014/main" xmlns="" id="{00000000-0008-0000-0700-00004D020000}"/>
            </a:ext>
          </a:extLst>
        </xdr:cNvPr>
        <xdr:cNvSpPr/>
      </xdr:nvSpPr>
      <xdr:spPr>
        <a:xfrm>
          <a:off x="16268700" y="999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18392</xdr:rowOff>
    </xdr:from>
    <xdr:ext cx="599010" cy="259045"/>
    <xdr:sp macro="" textlink="">
      <xdr:nvSpPr>
        <xdr:cNvPr id="590" name="教育費該当値テキスト">
          <a:extLst>
            <a:ext uri="{FF2B5EF4-FFF2-40B4-BE49-F238E27FC236}">
              <a16:creationId xmlns:a16="http://schemas.microsoft.com/office/drawing/2014/main" xmlns="" id="{00000000-0008-0000-0700-00004E020000}"/>
            </a:ext>
          </a:extLst>
        </xdr:cNvPr>
        <xdr:cNvSpPr txBox="1"/>
      </xdr:nvSpPr>
      <xdr:spPr>
        <a:xfrm>
          <a:off x="16370300" y="99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54398</xdr:rowOff>
    </xdr:from>
    <xdr:to>
      <xdr:col>81</xdr:col>
      <xdr:colOff>101600</xdr:colOff>
      <xdr:row>58</xdr:row>
      <xdr:rowOff>155998</xdr:rowOff>
    </xdr:to>
    <xdr:sp macro="" textlink="">
      <xdr:nvSpPr>
        <xdr:cNvPr id="591" name="楕円 590">
          <a:extLst>
            <a:ext uri="{FF2B5EF4-FFF2-40B4-BE49-F238E27FC236}">
              <a16:creationId xmlns:a16="http://schemas.microsoft.com/office/drawing/2014/main" xmlns="" id="{00000000-0008-0000-0700-00004F020000}"/>
            </a:ext>
          </a:extLst>
        </xdr:cNvPr>
        <xdr:cNvSpPr/>
      </xdr:nvSpPr>
      <xdr:spPr>
        <a:xfrm>
          <a:off x="15430500" y="9998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147125</xdr:rowOff>
    </xdr:from>
    <xdr:ext cx="59901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5181795" y="1009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94156</xdr:rowOff>
    </xdr:from>
    <xdr:to>
      <xdr:col>76</xdr:col>
      <xdr:colOff>165100</xdr:colOff>
      <xdr:row>59</xdr:row>
      <xdr:rowOff>24306</xdr:rowOff>
    </xdr:to>
    <xdr:sp macro="" textlink="">
      <xdr:nvSpPr>
        <xdr:cNvPr id="593" name="楕円 592">
          <a:extLst>
            <a:ext uri="{FF2B5EF4-FFF2-40B4-BE49-F238E27FC236}">
              <a16:creationId xmlns:a16="http://schemas.microsoft.com/office/drawing/2014/main" xmlns="" id="{00000000-0008-0000-0700-000051020000}"/>
            </a:ext>
          </a:extLst>
        </xdr:cNvPr>
        <xdr:cNvSpPr/>
      </xdr:nvSpPr>
      <xdr:spPr>
        <a:xfrm>
          <a:off x="14541500" y="1003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15433</xdr:rowOff>
    </xdr:from>
    <xdr:ext cx="534377"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4325111" y="1013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117291</xdr:rowOff>
    </xdr:from>
    <xdr:to>
      <xdr:col>72</xdr:col>
      <xdr:colOff>38100</xdr:colOff>
      <xdr:row>59</xdr:row>
      <xdr:rowOff>47441</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3652500" y="1006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38568</xdr:rowOff>
    </xdr:from>
    <xdr:ext cx="534377"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3436111" y="1015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124709</xdr:rowOff>
    </xdr:from>
    <xdr:to>
      <xdr:col>67</xdr:col>
      <xdr:colOff>101600</xdr:colOff>
      <xdr:row>59</xdr:row>
      <xdr:rowOff>54859</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2763500" y="1006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45986</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2547111" y="1016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xmlns=""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xmlns=""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xmlns=""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xmlns=""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xmlns=""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xmlns=""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xmlns=""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68552</xdr:rowOff>
    </xdr:from>
    <xdr:to>
      <xdr:col>85</xdr:col>
      <xdr:colOff>127000</xdr:colOff>
      <xdr:row>78</xdr:row>
      <xdr:rowOff>121572</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flipV="1">
          <a:off x="15481300" y="13441652"/>
          <a:ext cx="838200" cy="5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68527</xdr:rowOff>
    </xdr:from>
    <xdr:ext cx="534377" cy="259045"/>
    <xdr:sp macro="" textlink="">
      <xdr:nvSpPr>
        <xdr:cNvPr id="628" name="災害復旧費平均値テキスト">
          <a:extLst>
            <a:ext uri="{FF2B5EF4-FFF2-40B4-BE49-F238E27FC236}">
              <a16:creationId xmlns:a16="http://schemas.microsoft.com/office/drawing/2014/main" xmlns="" id="{00000000-0008-0000-0700-000074020000}"/>
            </a:ext>
          </a:extLst>
        </xdr:cNvPr>
        <xdr:cNvSpPr txBox="1"/>
      </xdr:nvSpPr>
      <xdr:spPr>
        <a:xfrm>
          <a:off x="16370300" y="13441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xmlns=""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22360</xdr:rowOff>
    </xdr:from>
    <xdr:to>
      <xdr:col>81</xdr:col>
      <xdr:colOff>50800</xdr:colOff>
      <xdr:row>78</xdr:row>
      <xdr:rowOff>121572</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4592300" y="13395460"/>
          <a:ext cx="889000" cy="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xmlns=""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9422</xdr:rowOff>
    </xdr:from>
    <xdr:ext cx="534377"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5214111" y="1355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22360</xdr:rowOff>
    </xdr:from>
    <xdr:to>
      <xdr:col>76</xdr:col>
      <xdr:colOff>114300</xdr:colOff>
      <xdr:row>78</xdr:row>
      <xdr:rowOff>133600</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flipV="1">
          <a:off x="13703300" y="13395460"/>
          <a:ext cx="889000" cy="1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xmlns=""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5370</xdr:rowOff>
    </xdr:from>
    <xdr:ext cx="534377"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4325111" y="13549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52477</xdr:rowOff>
    </xdr:from>
    <xdr:to>
      <xdr:col>71</xdr:col>
      <xdr:colOff>177800</xdr:colOff>
      <xdr:row>78</xdr:row>
      <xdr:rowOff>133600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2814300" y="13425577"/>
          <a:ext cx="889000" cy="8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66539</xdr:rowOff>
    </xdr:from>
    <xdr:to>
      <xdr:col>72</xdr:col>
      <xdr:colOff>38100</xdr:colOff>
      <xdr:row>78</xdr:row>
      <xdr:rowOff>168139</xdr:rowOff>
    </xdr:to>
    <xdr:sp macro="" textlink="">
      <xdr:nvSpPr>
        <xdr:cNvPr id="637" name="フローチャート: 判断 636">
          <a:extLst>
            <a:ext uri="{FF2B5EF4-FFF2-40B4-BE49-F238E27FC236}">
              <a16:creationId xmlns:a16="http://schemas.microsoft.com/office/drawing/2014/main" xmlns="" id="{00000000-0008-0000-0700-00007D020000}"/>
            </a:ext>
          </a:extLst>
        </xdr:cNvPr>
        <xdr:cNvSpPr/>
      </xdr:nvSpPr>
      <xdr:spPr>
        <a:xfrm>
          <a:off x="13652500" y="1343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13216</xdr:rowOff>
    </xdr:from>
    <xdr:ext cx="534377"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3436111" y="1321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97481</xdr:rowOff>
    </xdr:from>
    <xdr:to>
      <xdr:col>67</xdr:col>
      <xdr:colOff>101600</xdr:colOff>
      <xdr:row>79</xdr:row>
      <xdr:rowOff>27631</xdr:rowOff>
    </xdr:to>
    <xdr:sp macro="" textlink="">
      <xdr:nvSpPr>
        <xdr:cNvPr id="639" name="フローチャート: 判断 638">
          <a:extLst>
            <a:ext uri="{FF2B5EF4-FFF2-40B4-BE49-F238E27FC236}">
              <a16:creationId xmlns:a16="http://schemas.microsoft.com/office/drawing/2014/main" xmlns="" id="{00000000-0008-0000-0700-00007F020000}"/>
            </a:ext>
          </a:extLst>
        </xdr:cNvPr>
        <xdr:cNvSpPr/>
      </xdr:nvSpPr>
      <xdr:spPr>
        <a:xfrm>
          <a:off x="12763500" y="134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18758</xdr:rowOff>
    </xdr:from>
    <xdr:ext cx="534377"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2547111" y="1356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17752</xdr:rowOff>
    </xdr:from>
    <xdr:to>
      <xdr:col>85</xdr:col>
      <xdr:colOff>177800</xdr:colOff>
      <xdr:row>78</xdr:row>
      <xdr:rowOff>119352</xdr:rowOff>
    </xdr:to>
    <xdr:sp macro="" textlink="">
      <xdr:nvSpPr>
        <xdr:cNvPr id="646" name="楕円 645">
          <a:extLst>
            <a:ext uri="{FF2B5EF4-FFF2-40B4-BE49-F238E27FC236}">
              <a16:creationId xmlns:a16="http://schemas.microsoft.com/office/drawing/2014/main" xmlns="" id="{00000000-0008-0000-0700-000086020000}"/>
            </a:ext>
          </a:extLst>
        </xdr:cNvPr>
        <xdr:cNvSpPr/>
      </xdr:nvSpPr>
      <xdr:spPr>
        <a:xfrm>
          <a:off x="16268700" y="133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40629</xdr:rowOff>
    </xdr:from>
    <xdr:ext cx="534377" cy="259045"/>
    <xdr:sp macro="" textlink="">
      <xdr:nvSpPr>
        <xdr:cNvPr id="647" name="災害復旧費該当値テキスト">
          <a:extLst>
            <a:ext uri="{FF2B5EF4-FFF2-40B4-BE49-F238E27FC236}">
              <a16:creationId xmlns:a16="http://schemas.microsoft.com/office/drawing/2014/main" xmlns="" id="{00000000-0008-0000-0700-000087020000}"/>
            </a:ext>
          </a:extLst>
        </xdr:cNvPr>
        <xdr:cNvSpPr txBox="1"/>
      </xdr:nvSpPr>
      <xdr:spPr>
        <a:xfrm>
          <a:off x="16370300" y="13242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70772</xdr:rowOff>
    </xdr:from>
    <xdr:to>
      <xdr:col>81</xdr:col>
      <xdr:colOff>101600</xdr:colOff>
      <xdr:row>79</xdr:row>
      <xdr:rowOff>922</xdr:rowOff>
    </xdr:to>
    <xdr:sp macro="" textlink="">
      <xdr:nvSpPr>
        <xdr:cNvPr id="648" name="楕円 647">
          <a:extLst>
            <a:ext uri="{FF2B5EF4-FFF2-40B4-BE49-F238E27FC236}">
              <a16:creationId xmlns:a16="http://schemas.microsoft.com/office/drawing/2014/main" xmlns="" id="{00000000-0008-0000-0700-000088020000}"/>
            </a:ext>
          </a:extLst>
        </xdr:cNvPr>
        <xdr:cNvSpPr/>
      </xdr:nvSpPr>
      <xdr:spPr>
        <a:xfrm>
          <a:off x="15430500" y="1344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17449</xdr:rowOff>
    </xdr:from>
    <xdr:ext cx="534377"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5214111" y="1321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143010</xdr:rowOff>
    </xdr:from>
    <xdr:to>
      <xdr:col>76</xdr:col>
      <xdr:colOff>165100</xdr:colOff>
      <xdr:row>78</xdr:row>
      <xdr:rowOff>73160</xdr:rowOff>
    </xdr:to>
    <xdr:sp macro="" textlink="">
      <xdr:nvSpPr>
        <xdr:cNvPr id="650" name="楕円 649">
          <a:extLst>
            <a:ext uri="{FF2B5EF4-FFF2-40B4-BE49-F238E27FC236}">
              <a16:creationId xmlns:a16="http://schemas.microsoft.com/office/drawing/2014/main" xmlns="" id="{00000000-0008-0000-0700-00008A020000}"/>
            </a:ext>
          </a:extLst>
        </xdr:cNvPr>
        <xdr:cNvSpPr/>
      </xdr:nvSpPr>
      <xdr:spPr>
        <a:xfrm>
          <a:off x="14541500" y="1334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89687</xdr:rowOff>
    </xdr:from>
    <xdr:ext cx="534377"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4325111" y="1311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82800</xdr:rowOff>
    </xdr:from>
    <xdr:to>
      <xdr:col>72</xdr:col>
      <xdr:colOff>38100</xdr:colOff>
      <xdr:row>79</xdr:row>
      <xdr:rowOff>12950</xdr:rowOff>
    </xdr:to>
    <xdr:sp macro="" textlink="">
      <xdr:nvSpPr>
        <xdr:cNvPr id="652" name="楕円 651">
          <a:extLst>
            <a:ext uri="{FF2B5EF4-FFF2-40B4-BE49-F238E27FC236}">
              <a16:creationId xmlns:a16="http://schemas.microsoft.com/office/drawing/2014/main" xmlns="" id="{00000000-0008-0000-0700-00008C020000}"/>
            </a:ext>
          </a:extLst>
        </xdr:cNvPr>
        <xdr:cNvSpPr/>
      </xdr:nvSpPr>
      <xdr:spPr>
        <a:xfrm>
          <a:off x="13652500" y="1345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4077</xdr:rowOff>
    </xdr:from>
    <xdr:ext cx="534377"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3436111" y="1354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1677</xdr:rowOff>
    </xdr:from>
    <xdr:to>
      <xdr:col>67</xdr:col>
      <xdr:colOff>101600</xdr:colOff>
      <xdr:row>78</xdr:row>
      <xdr:rowOff>103277</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2763500" y="1337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119804</xdr:rowOff>
    </xdr:from>
    <xdr:ext cx="534377"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2547111" y="1315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xmlns=""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xmlns=""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xmlns=""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xmlns=""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xmlns=""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xmlns=""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xmlns=""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157854</xdr:rowOff>
    </xdr:from>
    <xdr:to>
      <xdr:col>85</xdr:col>
      <xdr:colOff>127000</xdr:colOff>
      <xdr:row>98</xdr:row>
      <xdr:rowOff>63291</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5481300" y="16788504"/>
          <a:ext cx="838200" cy="7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14329</xdr:rowOff>
    </xdr:from>
    <xdr:ext cx="599010" cy="259045"/>
    <xdr:sp macro="" textlink="">
      <xdr:nvSpPr>
        <xdr:cNvPr id="685" name="公債費平均値テキスト">
          <a:extLst>
            <a:ext uri="{FF2B5EF4-FFF2-40B4-BE49-F238E27FC236}">
              <a16:creationId xmlns:a16="http://schemas.microsoft.com/office/drawing/2014/main" xmlns="" id="{00000000-0008-0000-0700-0000AD020000}"/>
            </a:ext>
          </a:extLst>
        </xdr:cNvPr>
        <xdr:cNvSpPr txBox="1"/>
      </xdr:nvSpPr>
      <xdr:spPr>
        <a:xfrm>
          <a:off x="16370300" y="16473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xmlns=""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99834</xdr:rowOff>
    </xdr:from>
    <xdr:to>
      <xdr:col>81</xdr:col>
      <xdr:colOff>50800</xdr:colOff>
      <xdr:row>97</xdr:row>
      <xdr:rowOff>157854</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4592300" y="16730484"/>
          <a:ext cx="889000" cy="5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xmlns=""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142332</xdr:rowOff>
    </xdr:from>
    <xdr:ext cx="599010" cy="259045"/>
    <xdr:sp macro="" textlink="">
      <xdr:nvSpPr>
        <xdr:cNvPr id="689" name="テキスト ボックス 688">
          <a:extLst>
            <a:ext uri="{FF2B5EF4-FFF2-40B4-BE49-F238E27FC236}">
              <a16:creationId xmlns:a16="http://schemas.microsoft.com/office/drawing/2014/main" xmlns="" id="{00000000-0008-0000-0700-0000B1020000}"/>
            </a:ext>
          </a:extLst>
        </xdr:cNvPr>
        <xdr:cNvSpPr txBox="1"/>
      </xdr:nvSpPr>
      <xdr:spPr>
        <a:xfrm>
          <a:off x="15181795" y="1643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99834</xdr:rowOff>
    </xdr:from>
    <xdr:to>
      <xdr:col>76</xdr:col>
      <xdr:colOff>114300</xdr:colOff>
      <xdr:row>98</xdr:row>
      <xdr:rowOff>59702</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flipV="1">
          <a:off x="13703300" y="16730484"/>
          <a:ext cx="889000" cy="1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xmlns=""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143932</xdr:rowOff>
    </xdr:from>
    <xdr:ext cx="599010"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4292795" y="1677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59702</xdr:rowOff>
    </xdr:from>
    <xdr:to>
      <xdr:col>71</xdr:col>
      <xdr:colOff>177800</xdr:colOff>
      <xdr:row>98</xdr:row>
      <xdr:rowOff>80592</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flipV="1">
          <a:off x="12814300" y="16861802"/>
          <a:ext cx="889000" cy="2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46146</xdr:rowOff>
    </xdr:from>
    <xdr:to>
      <xdr:col>72</xdr:col>
      <xdr:colOff>38100</xdr:colOff>
      <xdr:row>97</xdr:row>
      <xdr:rowOff>147746</xdr:rowOff>
    </xdr:to>
    <xdr:sp macro="" textlink="">
      <xdr:nvSpPr>
        <xdr:cNvPr id="694" name="フローチャート: 判断 693">
          <a:extLst>
            <a:ext uri="{FF2B5EF4-FFF2-40B4-BE49-F238E27FC236}">
              <a16:creationId xmlns:a16="http://schemas.microsoft.com/office/drawing/2014/main" xmlns="" id="{00000000-0008-0000-0700-0000B6020000}"/>
            </a:ext>
          </a:extLst>
        </xdr:cNvPr>
        <xdr:cNvSpPr/>
      </xdr:nvSpPr>
      <xdr:spPr>
        <a:xfrm>
          <a:off x="13652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164273</xdr:rowOff>
    </xdr:from>
    <xdr:ext cx="599010"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3403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20718</xdr:rowOff>
    </xdr:from>
    <xdr:to>
      <xdr:col>67</xdr:col>
      <xdr:colOff>101600</xdr:colOff>
      <xdr:row>97</xdr:row>
      <xdr:rowOff>122318</xdr:rowOff>
    </xdr:to>
    <xdr:sp macro="" textlink="">
      <xdr:nvSpPr>
        <xdr:cNvPr id="696" name="フローチャート: 判断 695">
          <a:extLst>
            <a:ext uri="{FF2B5EF4-FFF2-40B4-BE49-F238E27FC236}">
              <a16:creationId xmlns:a16="http://schemas.microsoft.com/office/drawing/2014/main" xmlns="" id="{00000000-0008-0000-0700-0000B8020000}"/>
            </a:ext>
          </a:extLst>
        </xdr:cNvPr>
        <xdr:cNvSpPr/>
      </xdr:nvSpPr>
      <xdr:spPr>
        <a:xfrm>
          <a:off x="12763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138845</xdr:rowOff>
    </xdr:from>
    <xdr:ext cx="59901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2514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12491</xdr:rowOff>
    </xdr:from>
    <xdr:to>
      <xdr:col>85</xdr:col>
      <xdr:colOff>177800</xdr:colOff>
      <xdr:row>98</xdr:row>
      <xdr:rowOff>114091</xdr:rowOff>
    </xdr:to>
    <xdr:sp macro="" textlink="">
      <xdr:nvSpPr>
        <xdr:cNvPr id="703" name="楕円 702">
          <a:extLst>
            <a:ext uri="{FF2B5EF4-FFF2-40B4-BE49-F238E27FC236}">
              <a16:creationId xmlns:a16="http://schemas.microsoft.com/office/drawing/2014/main" xmlns="" id="{00000000-0008-0000-0700-0000BF020000}"/>
            </a:ext>
          </a:extLst>
        </xdr:cNvPr>
        <xdr:cNvSpPr/>
      </xdr:nvSpPr>
      <xdr:spPr>
        <a:xfrm>
          <a:off x="16268700" y="1681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162368</xdr:rowOff>
    </xdr:from>
    <xdr:ext cx="534377" cy="259045"/>
    <xdr:sp macro="" textlink="">
      <xdr:nvSpPr>
        <xdr:cNvPr id="704" name="公債費該当値テキスト">
          <a:extLst>
            <a:ext uri="{FF2B5EF4-FFF2-40B4-BE49-F238E27FC236}">
              <a16:creationId xmlns:a16="http://schemas.microsoft.com/office/drawing/2014/main" xmlns="" id="{00000000-0008-0000-0700-0000C0020000}"/>
            </a:ext>
          </a:extLst>
        </xdr:cNvPr>
        <xdr:cNvSpPr txBox="1"/>
      </xdr:nvSpPr>
      <xdr:spPr>
        <a:xfrm>
          <a:off x="16370300" y="1679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107054</xdr:rowOff>
    </xdr:from>
    <xdr:to>
      <xdr:col>81</xdr:col>
      <xdr:colOff>101600</xdr:colOff>
      <xdr:row>98</xdr:row>
      <xdr:rowOff>37204</xdr:rowOff>
    </xdr:to>
    <xdr:sp macro="" textlink="">
      <xdr:nvSpPr>
        <xdr:cNvPr id="705" name="楕円 704">
          <a:extLst>
            <a:ext uri="{FF2B5EF4-FFF2-40B4-BE49-F238E27FC236}">
              <a16:creationId xmlns:a16="http://schemas.microsoft.com/office/drawing/2014/main" xmlns="" id="{00000000-0008-0000-0700-0000C1020000}"/>
            </a:ext>
          </a:extLst>
        </xdr:cNvPr>
        <xdr:cNvSpPr/>
      </xdr:nvSpPr>
      <xdr:spPr>
        <a:xfrm>
          <a:off x="15430500" y="1673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28331</xdr:rowOff>
    </xdr:from>
    <xdr:ext cx="59901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5181795" y="16830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49034</xdr:rowOff>
    </xdr:from>
    <xdr:to>
      <xdr:col>76</xdr:col>
      <xdr:colOff>165100</xdr:colOff>
      <xdr:row>97</xdr:row>
      <xdr:rowOff>150634</xdr:rowOff>
    </xdr:to>
    <xdr:sp macro="" textlink="">
      <xdr:nvSpPr>
        <xdr:cNvPr id="707" name="楕円 706">
          <a:extLst>
            <a:ext uri="{FF2B5EF4-FFF2-40B4-BE49-F238E27FC236}">
              <a16:creationId xmlns:a16="http://schemas.microsoft.com/office/drawing/2014/main" xmlns="" id="{00000000-0008-0000-0700-0000C3020000}"/>
            </a:ext>
          </a:extLst>
        </xdr:cNvPr>
        <xdr:cNvSpPr/>
      </xdr:nvSpPr>
      <xdr:spPr>
        <a:xfrm>
          <a:off x="14541500" y="166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167161</xdr:rowOff>
    </xdr:from>
    <xdr:ext cx="59901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4292795" y="1645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8902</xdr:rowOff>
    </xdr:from>
    <xdr:to>
      <xdr:col>72</xdr:col>
      <xdr:colOff>38100</xdr:colOff>
      <xdr:row>98</xdr:row>
      <xdr:rowOff>110502</xdr:rowOff>
    </xdr:to>
    <xdr:sp macro="" textlink="">
      <xdr:nvSpPr>
        <xdr:cNvPr id="709" name="楕円 708">
          <a:extLst>
            <a:ext uri="{FF2B5EF4-FFF2-40B4-BE49-F238E27FC236}">
              <a16:creationId xmlns:a16="http://schemas.microsoft.com/office/drawing/2014/main" xmlns="" id="{00000000-0008-0000-0700-0000C5020000}"/>
            </a:ext>
          </a:extLst>
        </xdr:cNvPr>
        <xdr:cNvSpPr/>
      </xdr:nvSpPr>
      <xdr:spPr>
        <a:xfrm>
          <a:off x="13652500" y="1681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101629</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3436111" y="1690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29792</xdr:rowOff>
    </xdr:from>
    <xdr:to>
      <xdr:col>67</xdr:col>
      <xdr:colOff>101600</xdr:colOff>
      <xdr:row>98</xdr:row>
      <xdr:rowOff>131392</xdr:rowOff>
    </xdr:to>
    <xdr:sp macro="" textlink="">
      <xdr:nvSpPr>
        <xdr:cNvPr id="711" name="楕円 710">
          <a:extLst>
            <a:ext uri="{FF2B5EF4-FFF2-40B4-BE49-F238E27FC236}">
              <a16:creationId xmlns:a16="http://schemas.microsoft.com/office/drawing/2014/main" xmlns="" id="{00000000-0008-0000-0700-0000C7020000}"/>
            </a:ext>
          </a:extLst>
        </xdr:cNvPr>
        <xdr:cNvSpPr/>
      </xdr:nvSpPr>
      <xdr:spPr>
        <a:xfrm>
          <a:off x="12763500" y="1683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122519</xdr:rowOff>
    </xdr:from>
    <xdr:ext cx="534377"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2547111" y="1692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xmlns=""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xmlns=""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xmlns=""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xmlns=""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xmlns=""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xmlns=""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a:extLst>
            <a:ext uri="{FF2B5EF4-FFF2-40B4-BE49-F238E27FC236}">
              <a16:creationId xmlns:a16="http://schemas.microsoft.com/office/drawing/2014/main" xmlns="" id="{00000000-0008-0000-0700-0000E4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xmlns=""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xmlns=""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xmlns=""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83459</xdr:rowOff>
    </xdr:from>
    <xdr:to>
      <xdr:col>102</xdr:col>
      <xdr:colOff>165100</xdr:colOff>
      <xdr:row>39</xdr:row>
      <xdr:rowOff>13609</xdr:rowOff>
    </xdr:to>
    <xdr:sp macro="" textlink="">
      <xdr:nvSpPr>
        <xdr:cNvPr id="749" name="フローチャート: 判断 748">
          <a:extLst>
            <a:ext uri="{FF2B5EF4-FFF2-40B4-BE49-F238E27FC236}">
              <a16:creationId xmlns:a16="http://schemas.microsoft.com/office/drawing/2014/main" xmlns="" id="{00000000-0008-0000-0700-0000ED020000}"/>
            </a:ext>
          </a:extLst>
        </xdr:cNvPr>
        <xdr:cNvSpPr/>
      </xdr:nvSpPr>
      <xdr:spPr>
        <a:xfrm>
          <a:off x="19494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30136</xdr:rowOff>
    </xdr:from>
    <xdr:ext cx="469744"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19310428" y="637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85677</xdr:rowOff>
    </xdr:from>
    <xdr:to>
      <xdr:col>98</xdr:col>
      <xdr:colOff>38100</xdr:colOff>
      <xdr:row>39</xdr:row>
      <xdr:rowOff>15827</xdr:rowOff>
    </xdr:to>
    <xdr:sp macro="" textlink="">
      <xdr:nvSpPr>
        <xdr:cNvPr id="751" name="フローチャート: 判断 750">
          <a:extLst>
            <a:ext uri="{FF2B5EF4-FFF2-40B4-BE49-F238E27FC236}">
              <a16:creationId xmlns:a16="http://schemas.microsoft.com/office/drawing/2014/main" xmlns="" id="{00000000-0008-0000-0700-0000EF020000}"/>
            </a:ext>
          </a:extLst>
        </xdr:cNvPr>
        <xdr:cNvSpPr/>
      </xdr:nvSpPr>
      <xdr:spPr>
        <a:xfrm>
          <a:off x="18605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32354</xdr:rowOff>
    </xdr:from>
    <xdr:ext cx="378565"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18467017" y="6376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xmlns=""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a:extLst>
            <a:ext uri="{FF2B5EF4-FFF2-40B4-BE49-F238E27FC236}">
              <a16:creationId xmlns:a16="http://schemas.microsoft.com/office/drawing/2014/main" xmlns="" id="{00000000-0008-0000-0700-0000F7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xmlns=""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xmlns=""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xmlns=""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xmlns=""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xmlns=""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xmlns=""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xmlns=""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xmlns=""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xmlns=""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xmlns=""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xmlns=""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xmlns=""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xmlns=""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xmlns=""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xmlns=""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xmlns=""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xmlns=""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xmlns=""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xmlns=""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xmlns=""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xmlns=""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xmlns=""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xmlns=""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xmlns=""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xmlns=""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xmlns=""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総務費が住民一人当たり</a:t>
          </a:r>
          <a:r>
            <a:rPr kumimoji="1" lang="en-US" altLang="ja-JP" sz="1300">
              <a:latin typeface="ＭＳ Ｐゴシック" panose="020B0600070205080204" pitchFamily="50" charset="-128"/>
              <a:ea typeface="ＭＳ Ｐゴシック" panose="020B0600070205080204" pitchFamily="50" charset="-128"/>
            </a:rPr>
            <a:t>653,207</a:t>
          </a:r>
          <a:r>
            <a:rPr kumimoji="1" lang="ja-JP" altLang="en-US" sz="1300">
              <a:latin typeface="ＭＳ Ｐゴシック" panose="020B0600070205080204" pitchFamily="50" charset="-128"/>
              <a:ea typeface="ＭＳ Ｐゴシック" panose="020B0600070205080204" pitchFamily="50" charset="-128"/>
            </a:rPr>
            <a:t>円となっており、類似団体平均と比較して上回っている。これは、ふるさと納税寄附金事業による物件費の増加によるものが主な要因である。農林水産業費が住民一人当たり</a:t>
          </a:r>
          <a:r>
            <a:rPr kumimoji="1" lang="en-US" altLang="ja-JP" sz="1300">
              <a:latin typeface="ＭＳ Ｐゴシック" panose="020B0600070205080204" pitchFamily="50" charset="-128"/>
              <a:ea typeface="ＭＳ Ｐゴシック" panose="020B0600070205080204" pitchFamily="50" charset="-128"/>
            </a:rPr>
            <a:t>123,178</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円となっており、類似団体平均を上回っている。これは、共同育苗施設機器改修工事による増額が主な要因である。公債費が住民一人当たり</a:t>
          </a:r>
          <a:r>
            <a:rPr kumimoji="1" lang="en-US" altLang="ja-JP" sz="1300">
              <a:latin typeface="ＭＳ Ｐゴシック" panose="020B0600070205080204" pitchFamily="50" charset="-128"/>
              <a:ea typeface="ＭＳ Ｐゴシック" panose="020B0600070205080204" pitchFamily="50" charset="-128"/>
            </a:rPr>
            <a:t>80,110</a:t>
          </a:r>
          <a:r>
            <a:rPr kumimoji="1" lang="ja-JP" altLang="en-US" sz="1300">
              <a:latin typeface="ＭＳ Ｐゴシック" panose="020B0600070205080204" pitchFamily="50" charset="-128"/>
              <a:ea typeface="ＭＳ Ｐゴシック" panose="020B0600070205080204" pitchFamily="50" charset="-128"/>
            </a:rPr>
            <a:t>円となっており、類似団体平均を下回っている。これは繰上償還実施額の減額によるものである。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福岡県赤村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財政調整基金残高は、積み増し（利息の増加のみ）は行っていないが、標準財政規模の増減に伴い比率も増減している。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実質収支額は、ふるさと納税寄附金の増加により歳入が増加したため比率が増加している。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実質単年度収支は、過去から繰上償還を実施しているため例年高くなっているが、令和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年度については、繰上償還額が低いため、例年よりも低くなっている。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福岡県赤村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赤字額の要因は、住宅新築資金等貸付事業特別会計の貸付金元利収入の滞納繰越分であるが、これは年々減少しており、今後も継続して徴収を行い、赤字額からの早期脱却を図る。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黒字額に関しては、住宅新築資金等貸付事業特別会計の赤字額を上回っており、全体として黒字とすることができる。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xmlns=""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xmlns=""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福岡県赤村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過去からの起債抑制策、投資事業の財源とした既発債の償還の終了、繰上償還により良好な水準を確保できている。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公営住宅建設事業を行っているため、新規発行の抑制（緊急度・住民ニーズを的確に把握した事業の選択）及び借入金の適正管理を行い、急激な数値上昇を抑えるよう努める。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満期一括償還をしていないため、該当なし。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福岡県赤村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充当可能財源等が将来負担額を上回っているため、将来負担比率は発生していない。この要因としては、繰上償還による地方債現在高の減、減債基金等の積立てによる充当可能基金の増である。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福岡県赤村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公債費の増大を抑えるために繰上償還を実施しており、その財源として減債基金を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百万円任意積立て、将来の庁舎等の建替えに備えるため庁舎等整備基金を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百万円任意積立て、ふるさと納税寄附金を全国から募っていただき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百万円任意積立て、小中一貫型赤小学校・赤中学校建設事業のため教育施設等整備基金を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百万円任意積立てした一方、繰上償還の財源として減債基金を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整備基金については計画的に任意積立てを実施するため増加する見込み。ふるさと納税寄附金基金については今後の政策によって減少していく見込み。その他特定目的基金についても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・ふるさとづくり基金：地域づくり事業、源じいの森整備事業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・土地開発基金：公用等土地取得事業等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・庁舎等整備基金：庁舎等整備基金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・地域振興基金：地域福祉事業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・農山村ふるさと事業基金：農山村地域農林振興事業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・中山間ふるさと・水と土保全基金：集落共同活動強化支援事業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・育英基金：育英資金貸付事業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・自然環境保護対策事業基金：環境保護対策事業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・地域雇用創出推進事業基金：農山村地域における雇用創出推進事業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・防災基盤整備事業基金：防災基盤整備事業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・ふるさと納税寄附金基金：赤村を応援するために寄せられた寄附金をそれぞれの寄附者の思いを実現するための基金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・森林環境譲与税基金；森林整備及び促進事業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・教育施設整備基金：村立小学校、中学校の一貫校建設事業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将来の庁舎等建替えに備えて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百万円、村立小学校、中学校の一貫校建設事業に備えて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百万円の任意積立てを実施。その他特定目的基金として、任意積立て及び利子運用益により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庁舎等整備基金は計画的に任意積立てを実施するため増加し、教育施設整備基金については令和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年度から令和８年度に予定する村立小学校、中学校の一貫校建設事業の財源として取崩予定、ふるさと納税寄附金基金については今後の政策によって減少していく見込み。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任意積立ては行わず、基金運用益のみの増加である。新型コロナウイルス感染症対応地方創生臨時交付金事業等の財源として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税収如何に関わらず、行政改革、経費節減等により捻出した額を不測の事態に備えて積立てを実施しており、今後は利子運用益のみ増加の見込み。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公債費の増大を抑えるため、繰上償還を実施しており、過疎対策事業債等の据置期間終了に伴う償還元金の支払に備え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百万円の積立を行い、繰上償還の財源として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百万円の取崩しを行ったため、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計画的に繰上償還を実施していくため、任意積立てを行っていくが中長期的には減少していく見込み。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0" zoomScaleNormal="80" workbookViewId="0"/>
  </sheetViews>
  <sheetFormatPr defaultColWidth="0" defaultRowHeight="11.25" zeroHeight="1"/>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c r="B2" s="182" t="s">
        <v>77</v>
      </c>
      <c r="C2" s="182"/>
      <c r="D2" s="183"/>
    </row>
    <row r="3" spans="1:119" ht="18.75" customHeight="1" thickBot="1">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4828191</v>
      </c>
      <c r="BO4" s="371"/>
      <c r="BP4" s="371"/>
      <c r="BQ4" s="371"/>
      <c r="BR4" s="371"/>
      <c r="BS4" s="371"/>
      <c r="BT4" s="371"/>
      <c r="BU4" s="372"/>
      <c r="BV4" s="370">
        <v>4015764</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14.9</v>
      </c>
      <c r="CU4" s="377"/>
      <c r="CV4" s="377"/>
      <c r="CW4" s="377"/>
      <c r="CX4" s="377"/>
      <c r="CY4" s="377"/>
      <c r="CZ4" s="377"/>
      <c r="DA4" s="378"/>
      <c r="DB4" s="376">
        <v>5.4</v>
      </c>
      <c r="DC4" s="377"/>
      <c r="DD4" s="377"/>
      <c r="DE4" s="377"/>
      <c r="DF4" s="377"/>
      <c r="DG4" s="377"/>
      <c r="DH4" s="377"/>
      <c r="DI4" s="378"/>
    </row>
    <row r="5" spans="1:119" ht="18.75" customHeight="1">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4587082</v>
      </c>
      <c r="BO5" s="408"/>
      <c r="BP5" s="408"/>
      <c r="BQ5" s="408"/>
      <c r="BR5" s="408"/>
      <c r="BS5" s="408"/>
      <c r="BT5" s="408"/>
      <c r="BU5" s="409"/>
      <c r="BV5" s="407">
        <v>3920129</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86.2</v>
      </c>
      <c r="CU5" s="405"/>
      <c r="CV5" s="405"/>
      <c r="CW5" s="405"/>
      <c r="CX5" s="405"/>
      <c r="CY5" s="405"/>
      <c r="CZ5" s="405"/>
      <c r="DA5" s="406"/>
      <c r="DB5" s="404">
        <v>82.7</v>
      </c>
      <c r="DC5" s="405"/>
      <c r="DD5" s="405"/>
      <c r="DE5" s="405"/>
      <c r="DF5" s="405"/>
      <c r="DG5" s="405"/>
      <c r="DH5" s="405"/>
      <c r="DI5" s="406"/>
    </row>
    <row r="6" spans="1:119" ht="18.75" customHeight="1">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241109</v>
      </c>
      <c r="BO6" s="408"/>
      <c r="BP6" s="408"/>
      <c r="BQ6" s="408"/>
      <c r="BR6" s="408"/>
      <c r="BS6" s="408"/>
      <c r="BT6" s="408"/>
      <c r="BU6" s="409"/>
      <c r="BV6" s="407">
        <v>95635</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86.5</v>
      </c>
      <c r="CU6" s="445"/>
      <c r="CV6" s="445"/>
      <c r="CW6" s="445"/>
      <c r="CX6" s="445"/>
      <c r="CY6" s="445"/>
      <c r="CZ6" s="445"/>
      <c r="DA6" s="446"/>
      <c r="DB6" s="444">
        <v>83.4</v>
      </c>
      <c r="DC6" s="445"/>
      <c r="DD6" s="445"/>
      <c r="DE6" s="445"/>
      <c r="DF6" s="445"/>
      <c r="DG6" s="445"/>
      <c r="DH6" s="445"/>
      <c r="DI6" s="446"/>
    </row>
    <row r="7" spans="1:119" ht="18.75" customHeight="1">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9324</v>
      </c>
      <c r="BO7" s="408"/>
      <c r="BP7" s="408"/>
      <c r="BQ7" s="408"/>
      <c r="BR7" s="408"/>
      <c r="BS7" s="408"/>
      <c r="BT7" s="408"/>
      <c r="BU7" s="409"/>
      <c r="BV7" s="407">
        <v>10186</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1560784</v>
      </c>
      <c r="CU7" s="408"/>
      <c r="CV7" s="408"/>
      <c r="CW7" s="408"/>
      <c r="CX7" s="408"/>
      <c r="CY7" s="408"/>
      <c r="CZ7" s="408"/>
      <c r="DA7" s="409"/>
      <c r="DB7" s="407">
        <v>1582683</v>
      </c>
      <c r="DC7" s="408"/>
      <c r="DD7" s="408"/>
      <c r="DE7" s="408"/>
      <c r="DF7" s="408"/>
      <c r="DG7" s="408"/>
      <c r="DH7" s="408"/>
      <c r="DI7" s="409"/>
    </row>
    <row r="8" spans="1:119" ht="18.75" customHeight="1" thickBot="1">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231785</v>
      </c>
      <c r="BO8" s="408"/>
      <c r="BP8" s="408"/>
      <c r="BQ8" s="408"/>
      <c r="BR8" s="408"/>
      <c r="BS8" s="408"/>
      <c r="BT8" s="408"/>
      <c r="BU8" s="409"/>
      <c r="BV8" s="407">
        <v>85449</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0.15</v>
      </c>
      <c r="CU8" s="448"/>
      <c r="CV8" s="448"/>
      <c r="CW8" s="448"/>
      <c r="CX8" s="448"/>
      <c r="CY8" s="448"/>
      <c r="CZ8" s="448"/>
      <c r="DA8" s="449"/>
      <c r="DB8" s="447">
        <v>0.16</v>
      </c>
      <c r="DC8" s="448"/>
      <c r="DD8" s="448"/>
      <c r="DE8" s="448"/>
      <c r="DF8" s="448"/>
      <c r="DG8" s="448"/>
      <c r="DH8" s="448"/>
      <c r="DI8" s="449"/>
    </row>
    <row r="9" spans="1:119" ht="18.75" customHeight="1" thickBot="1">
      <c r="A9" s="181"/>
      <c r="B9" s="401" t="s">
        <v>106</v>
      </c>
      <c r="C9" s="402"/>
      <c r="D9" s="402"/>
      <c r="E9" s="402"/>
      <c r="F9" s="402"/>
      <c r="G9" s="402"/>
      <c r="H9" s="402"/>
      <c r="I9" s="402"/>
      <c r="J9" s="402"/>
      <c r="K9" s="450"/>
      <c r="L9" s="451" t="s">
        <v>107</v>
      </c>
      <c r="M9" s="452"/>
      <c r="N9" s="452"/>
      <c r="O9" s="452"/>
      <c r="P9" s="452"/>
      <c r="Q9" s="453"/>
      <c r="R9" s="454">
        <v>2774</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146336</v>
      </c>
      <c r="BO9" s="408"/>
      <c r="BP9" s="408"/>
      <c r="BQ9" s="408"/>
      <c r="BR9" s="408"/>
      <c r="BS9" s="408"/>
      <c r="BT9" s="408"/>
      <c r="BU9" s="409"/>
      <c r="BV9" s="407">
        <v>44824</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6.7</v>
      </c>
      <c r="CU9" s="405"/>
      <c r="CV9" s="405"/>
      <c r="CW9" s="405"/>
      <c r="CX9" s="405"/>
      <c r="CY9" s="405"/>
      <c r="CZ9" s="405"/>
      <c r="DA9" s="406"/>
      <c r="DB9" s="404">
        <v>12</v>
      </c>
      <c r="DC9" s="405"/>
      <c r="DD9" s="405"/>
      <c r="DE9" s="405"/>
      <c r="DF9" s="405"/>
      <c r="DG9" s="405"/>
      <c r="DH9" s="405"/>
      <c r="DI9" s="406"/>
    </row>
    <row r="10" spans="1:119" ht="18.75" customHeight="1" thickBot="1">
      <c r="A10" s="181"/>
      <c r="B10" s="401"/>
      <c r="C10" s="402"/>
      <c r="D10" s="402"/>
      <c r="E10" s="402"/>
      <c r="F10" s="402"/>
      <c r="G10" s="402"/>
      <c r="H10" s="402"/>
      <c r="I10" s="402"/>
      <c r="J10" s="402"/>
      <c r="K10" s="450"/>
      <c r="L10" s="457" t="s">
        <v>112</v>
      </c>
      <c r="M10" s="437"/>
      <c r="N10" s="437"/>
      <c r="O10" s="437"/>
      <c r="P10" s="437"/>
      <c r="Q10" s="438"/>
      <c r="R10" s="458">
        <v>3022</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680</v>
      </c>
      <c r="BO10" s="408"/>
      <c r="BP10" s="408"/>
      <c r="BQ10" s="408"/>
      <c r="BR10" s="408"/>
      <c r="BS10" s="408"/>
      <c r="BT10" s="408"/>
      <c r="BU10" s="409"/>
      <c r="BV10" s="407">
        <v>634</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39949</v>
      </c>
      <c r="BO11" s="408"/>
      <c r="BP11" s="408"/>
      <c r="BQ11" s="408"/>
      <c r="BR11" s="408"/>
      <c r="BS11" s="408"/>
      <c r="BT11" s="408"/>
      <c r="BU11" s="409"/>
      <c r="BV11" s="407">
        <v>167793</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c r="A12" s="181"/>
      <c r="B12" s="467" t="s">
        <v>123</v>
      </c>
      <c r="C12" s="468"/>
      <c r="D12" s="468"/>
      <c r="E12" s="468"/>
      <c r="F12" s="468"/>
      <c r="G12" s="468"/>
      <c r="H12" s="468"/>
      <c r="I12" s="468"/>
      <c r="J12" s="468"/>
      <c r="K12" s="469"/>
      <c r="L12" s="476" t="s">
        <v>124</v>
      </c>
      <c r="M12" s="477"/>
      <c r="N12" s="477"/>
      <c r="O12" s="477"/>
      <c r="P12" s="477"/>
      <c r="Q12" s="478"/>
      <c r="R12" s="479">
        <v>2890</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6568</v>
      </c>
      <c r="BO12" s="408"/>
      <c r="BP12" s="408"/>
      <c r="BQ12" s="408"/>
      <c r="BR12" s="408"/>
      <c r="BS12" s="408"/>
      <c r="BT12" s="408"/>
      <c r="BU12" s="409"/>
      <c r="BV12" s="407">
        <v>3608</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c r="A13" s="181"/>
      <c r="B13" s="470"/>
      <c r="C13" s="471"/>
      <c r="D13" s="471"/>
      <c r="E13" s="471"/>
      <c r="F13" s="471"/>
      <c r="G13" s="471"/>
      <c r="H13" s="471"/>
      <c r="I13" s="471"/>
      <c r="J13" s="471"/>
      <c r="K13" s="472"/>
      <c r="L13" s="190"/>
      <c r="M13" s="498" t="s">
        <v>130</v>
      </c>
      <c r="N13" s="499"/>
      <c r="O13" s="499"/>
      <c r="P13" s="499"/>
      <c r="Q13" s="500"/>
      <c r="R13" s="491">
        <v>2886</v>
      </c>
      <c r="S13" s="492"/>
      <c r="T13" s="492"/>
      <c r="U13" s="492"/>
      <c r="V13" s="493"/>
      <c r="W13" s="423" t="s">
        <v>131</v>
      </c>
      <c r="X13" s="424"/>
      <c r="Y13" s="424"/>
      <c r="Z13" s="424"/>
      <c r="AA13" s="424"/>
      <c r="AB13" s="414"/>
      <c r="AC13" s="458">
        <v>135</v>
      </c>
      <c r="AD13" s="459"/>
      <c r="AE13" s="459"/>
      <c r="AF13" s="459"/>
      <c r="AG13" s="501"/>
      <c r="AH13" s="458">
        <v>174</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180397</v>
      </c>
      <c r="BO13" s="408"/>
      <c r="BP13" s="408"/>
      <c r="BQ13" s="408"/>
      <c r="BR13" s="408"/>
      <c r="BS13" s="408"/>
      <c r="BT13" s="408"/>
      <c r="BU13" s="409"/>
      <c r="BV13" s="407">
        <v>209643</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-0.9</v>
      </c>
      <c r="CU13" s="405"/>
      <c r="CV13" s="405"/>
      <c r="CW13" s="405"/>
      <c r="CX13" s="405"/>
      <c r="CY13" s="405"/>
      <c r="CZ13" s="405"/>
      <c r="DA13" s="406"/>
      <c r="DB13" s="404">
        <v>-1.3</v>
      </c>
      <c r="DC13" s="405"/>
      <c r="DD13" s="405"/>
      <c r="DE13" s="405"/>
      <c r="DF13" s="405"/>
      <c r="DG13" s="405"/>
      <c r="DH13" s="405"/>
      <c r="DI13" s="406"/>
    </row>
    <row r="14" spans="1:119" ht="18.75" customHeight="1" thickBot="1">
      <c r="A14" s="181"/>
      <c r="B14" s="470"/>
      <c r="C14" s="471"/>
      <c r="D14" s="471"/>
      <c r="E14" s="471"/>
      <c r="F14" s="471"/>
      <c r="G14" s="471"/>
      <c r="H14" s="471"/>
      <c r="I14" s="471"/>
      <c r="J14" s="471"/>
      <c r="K14" s="472"/>
      <c r="L14" s="488" t="s">
        <v>135</v>
      </c>
      <c r="M14" s="489"/>
      <c r="N14" s="489"/>
      <c r="O14" s="489"/>
      <c r="P14" s="489"/>
      <c r="Q14" s="490"/>
      <c r="R14" s="491">
        <v>2953</v>
      </c>
      <c r="S14" s="492"/>
      <c r="T14" s="492"/>
      <c r="U14" s="492"/>
      <c r="V14" s="493"/>
      <c r="W14" s="397"/>
      <c r="X14" s="398"/>
      <c r="Y14" s="398"/>
      <c r="Z14" s="398"/>
      <c r="AA14" s="398"/>
      <c r="AB14" s="387"/>
      <c r="AC14" s="494">
        <v>10.5</v>
      </c>
      <c r="AD14" s="495"/>
      <c r="AE14" s="495"/>
      <c r="AF14" s="495"/>
      <c r="AG14" s="496"/>
      <c r="AH14" s="494">
        <v>13.2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c r="A15" s="181"/>
      <c r="B15" s="470"/>
      <c r="C15" s="471"/>
      <c r="D15" s="471"/>
      <c r="E15" s="471"/>
      <c r="F15" s="471"/>
      <c r="G15" s="471"/>
      <c r="H15" s="471"/>
      <c r="I15" s="471"/>
      <c r="J15" s="471"/>
      <c r="K15" s="472"/>
      <c r="L15" s="190"/>
      <c r="M15" s="498" t="s">
        <v>130</v>
      </c>
      <c r="N15" s="499"/>
      <c r="O15" s="499"/>
      <c r="P15" s="499"/>
      <c r="Q15" s="500"/>
      <c r="R15" s="491">
        <v>2949</v>
      </c>
      <c r="S15" s="492"/>
      <c r="T15" s="492"/>
      <c r="U15" s="492"/>
      <c r="V15" s="493"/>
      <c r="W15" s="423" t="s">
        <v>137</v>
      </c>
      <c r="X15" s="424"/>
      <c r="Y15" s="424"/>
      <c r="Z15" s="424"/>
      <c r="AA15" s="424"/>
      <c r="AB15" s="414"/>
      <c r="AC15" s="458">
        <v>299</v>
      </c>
      <c r="AD15" s="459"/>
      <c r="AE15" s="459"/>
      <c r="AF15" s="459"/>
      <c r="AG15" s="501"/>
      <c r="AH15" s="458">
        <v>297</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236137</v>
      </c>
      <c r="BO15" s="371"/>
      <c r="BP15" s="371"/>
      <c r="BQ15" s="371"/>
      <c r="BR15" s="371"/>
      <c r="BS15" s="371"/>
      <c r="BT15" s="371"/>
      <c r="BU15" s="372"/>
      <c r="BV15" s="370">
        <v>233046</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23.3</v>
      </c>
      <c r="AD16" s="495"/>
      <c r="AE16" s="495"/>
      <c r="AF16" s="495"/>
      <c r="AG16" s="496"/>
      <c r="AH16" s="494">
        <v>22.6</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1519186</v>
      </c>
      <c r="BO16" s="408"/>
      <c r="BP16" s="408"/>
      <c r="BQ16" s="408"/>
      <c r="BR16" s="408"/>
      <c r="BS16" s="408"/>
      <c r="BT16" s="408"/>
      <c r="BU16" s="409"/>
      <c r="BV16" s="407">
        <v>1519879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c r="A17" s="181"/>
      <c r="B17" s="473"/>
      <c r="C17" s="474"/>
      <c r="D17" s="474"/>
      <c r="E17" s="474"/>
      <c r="F17" s="474"/>
      <c r="G17" s="474"/>
      <c r="H17" s="474"/>
      <c r="I17" s="474"/>
      <c r="J17" s="474"/>
      <c r="K17" s="475"/>
      <c r="L17" s="195"/>
      <c r="M17" s="518" t="s">
        <v>143</v>
      </c>
      <c r="N17" s="519"/>
      <c r="O17" s="519"/>
      <c r="P17" s="519"/>
      <c r="Q17" s="520"/>
      <c r="R17" s="513" t="s">
        <v>141</v>
      </c>
      <c r="S17" s="514"/>
      <c r="T17" s="514"/>
      <c r="U17" s="514"/>
      <c r="V17" s="515"/>
      <c r="W17" s="423" t="s">
        <v>144</v>
      </c>
      <c r="X17" s="424"/>
      <c r="Y17" s="424"/>
      <c r="Z17" s="424"/>
      <c r="AA17" s="424"/>
      <c r="AB17" s="414"/>
      <c r="AC17" s="458">
        <v>849</v>
      </c>
      <c r="AD17" s="459"/>
      <c r="AE17" s="459"/>
      <c r="AF17" s="459"/>
      <c r="AG17" s="501"/>
      <c r="AH17" s="458">
        <v>845</v>
      </c>
      <c r="AI17" s="459"/>
      <c r="AJ17" s="459"/>
      <c r="AK17" s="459"/>
      <c r="AL17" s="460"/>
      <c r="AM17" s="436"/>
      <c r="AN17" s="437"/>
      <c r="AO17" s="437"/>
      <c r="AP17" s="437"/>
      <c r="AQ17" s="437"/>
      <c r="AR17" s="437"/>
      <c r="AS17" s="437"/>
      <c r="AT17" s="438"/>
      <c r="AU17" s="439"/>
      <c r="AV17" s="440"/>
      <c r="AW17" s="440"/>
      <c r="AX17" s="440"/>
      <c r="AY17" s="441" t="s">
        <v>145</v>
      </c>
      <c r="AZ17" s="442"/>
      <c r="BA17" s="442"/>
      <c r="BB17" s="442"/>
      <c r="BC17" s="442"/>
      <c r="BD17" s="442"/>
      <c r="BE17" s="442"/>
      <c r="BF17" s="442"/>
      <c r="BG17" s="442"/>
      <c r="BH17" s="442"/>
      <c r="BI17" s="442"/>
      <c r="BJ17" s="442"/>
      <c r="BK17" s="442"/>
      <c r="BL17" s="442"/>
      <c r="BM17" s="443"/>
      <c r="BN17" s="407">
        <v>286242</v>
      </c>
      <c r="BO17" s="408"/>
      <c r="BP17" s="408"/>
      <c r="BQ17" s="408"/>
      <c r="BR17" s="408"/>
      <c r="BS17" s="408"/>
      <c r="BT17" s="408"/>
      <c r="BU17" s="409"/>
      <c r="BV17" s="407">
        <v>282824</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c r="A18" s="181"/>
      <c r="B18" s="529" t="s">
        <v>146</v>
      </c>
      <c r="C18" s="450"/>
      <c r="D18" s="450"/>
      <c r="E18" s="530"/>
      <c r="F18" s="530"/>
      <c r="G18" s="530"/>
      <c r="H18" s="530"/>
      <c r="I18" s="530"/>
      <c r="J18" s="530"/>
      <c r="K18" s="530"/>
      <c r="L18" s="531">
        <v>31.98</v>
      </c>
      <c r="M18" s="531"/>
      <c r="N18" s="531"/>
      <c r="O18" s="531"/>
      <c r="P18" s="531"/>
      <c r="Q18" s="531"/>
      <c r="R18" s="532"/>
      <c r="S18" s="532"/>
      <c r="T18" s="532"/>
      <c r="U18" s="532"/>
      <c r="V18" s="533"/>
      <c r="W18" s="425"/>
      <c r="X18" s="426"/>
      <c r="Y18" s="426"/>
      <c r="Z18" s="426"/>
      <c r="AA18" s="426"/>
      <c r="AB18" s="417"/>
      <c r="AC18" s="534">
        <v>66.2</v>
      </c>
      <c r="AD18" s="535"/>
      <c r="AE18" s="535"/>
      <c r="AF18" s="535"/>
      <c r="AG18" s="536"/>
      <c r="AH18" s="534">
        <v>64.2</v>
      </c>
      <c r="AI18" s="535"/>
      <c r="AJ18" s="535"/>
      <c r="AK18" s="535"/>
      <c r="AL18" s="537"/>
      <c r="AM18" s="436"/>
      <c r="AN18" s="437"/>
      <c r="AO18" s="437"/>
      <c r="AP18" s="437"/>
      <c r="AQ18" s="437"/>
      <c r="AR18" s="437"/>
      <c r="AS18" s="437"/>
      <c r="AT18" s="438"/>
      <c r="AU18" s="439"/>
      <c r="AV18" s="440"/>
      <c r="AW18" s="440"/>
      <c r="AX18" s="440"/>
      <c r="AY18" s="441" t="s">
        <v>147</v>
      </c>
      <c r="AZ18" s="442"/>
      <c r="BA18" s="442"/>
      <c r="BB18" s="442"/>
      <c r="BC18" s="442"/>
      <c r="BD18" s="442"/>
      <c r="BE18" s="442"/>
      <c r="BF18" s="442"/>
      <c r="BG18" s="442"/>
      <c r="BH18" s="442"/>
      <c r="BI18" s="442"/>
      <c r="BJ18" s="442"/>
      <c r="BK18" s="442"/>
      <c r="BL18" s="442"/>
      <c r="BM18" s="443"/>
      <c r="BN18" s="407">
        <v>1355138</v>
      </c>
      <c r="BO18" s="408"/>
      <c r="BP18" s="408"/>
      <c r="BQ18" s="408"/>
      <c r="BR18" s="408"/>
      <c r="BS18" s="408"/>
      <c r="BT18" s="408"/>
      <c r="BU18" s="409"/>
      <c r="BV18" s="407">
        <v>1319459</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c r="A19" s="181"/>
      <c r="B19" s="529" t="s">
        <v>148</v>
      </c>
      <c r="C19" s="450"/>
      <c r="D19" s="450"/>
      <c r="E19" s="530"/>
      <c r="F19" s="530"/>
      <c r="G19" s="530"/>
      <c r="H19" s="530"/>
      <c r="I19" s="530"/>
      <c r="J19" s="530"/>
      <c r="K19" s="530"/>
      <c r="L19" s="538">
        <v>87</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149</v>
      </c>
      <c r="AZ19" s="442"/>
      <c r="BA19" s="442"/>
      <c r="BB19" s="442"/>
      <c r="BC19" s="442"/>
      <c r="BD19" s="442"/>
      <c r="BE19" s="442"/>
      <c r="BF19" s="442"/>
      <c r="BG19" s="442"/>
      <c r="BH19" s="442"/>
      <c r="BI19" s="442"/>
      <c r="BJ19" s="442"/>
      <c r="BK19" s="442"/>
      <c r="BL19" s="442"/>
      <c r="BM19" s="443"/>
      <c r="BN19" s="407">
        <v>3141620</v>
      </c>
      <c r="BO19" s="408"/>
      <c r="BP19" s="408"/>
      <c r="BQ19" s="408"/>
      <c r="BR19" s="408"/>
      <c r="BS19" s="408"/>
      <c r="BT19" s="408"/>
      <c r="BU19" s="409"/>
      <c r="BV19" s="407">
        <v>2790291</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c r="A20" s="181"/>
      <c r="B20" s="529" t="s">
        <v>150</v>
      </c>
      <c r="C20" s="450"/>
      <c r="D20" s="450"/>
      <c r="E20" s="530"/>
      <c r="F20" s="530"/>
      <c r="G20" s="530"/>
      <c r="H20" s="530"/>
      <c r="I20" s="530"/>
      <c r="J20" s="530"/>
      <c r="K20" s="530"/>
      <c r="L20" s="538">
        <v>1072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c r="A21" s="181"/>
      <c r="B21" s="547" t="s">
        <v>151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c r="A22" s="181"/>
      <c r="B22" s="577" t="s">
        <v>152</v>
      </c>
      <c r="C22" s="551"/>
      <c r="D22" s="552"/>
      <c r="E22" s="419" t="s">
        <v>1</v>
      </c>
      <c r="F22" s="424"/>
      <c r="G22" s="424"/>
      <c r="H22" s="424"/>
      <c r="I22" s="424"/>
      <c r="J22" s="424"/>
      <c r="K22" s="414"/>
      <c r="L22" s="419" t="s">
        <v>153</v>
      </c>
      <c r="M22" s="424"/>
      <c r="N22" s="424"/>
      <c r="O22" s="424"/>
      <c r="P22" s="414"/>
      <c r="Q22" s="582" t="s">
        <v>154</v>
      </c>
      <c r="R22" s="583"/>
      <c r="S22" s="583"/>
      <c r="T22" s="583"/>
      <c r="U22" s="583"/>
      <c r="V22" s="584"/>
      <c r="W22" s="550" t="s">
        <v>155</v>
      </c>
      <c r="X22" s="551"/>
      <c r="Y22" s="552"/>
      <c r="Z22" s="419" t="s">
        <v>1</v>
      </c>
      <c r="AA22" s="424"/>
      <c r="AB22" s="424"/>
      <c r="AC22" s="424"/>
      <c r="AD22" s="424"/>
      <c r="AE22" s="424"/>
      <c r="AF22" s="424"/>
      <c r="AG22" s="414"/>
      <c r="AH22" s="588" t="s">
        <v>156</v>
      </c>
      <c r="AI22" s="424"/>
      <c r="AJ22" s="424"/>
      <c r="AK22" s="424"/>
      <c r="AL22" s="414"/>
      <c r="AM22" s="588" t="s">
        <v>157</v>
      </c>
      <c r="AN22" s="589"/>
      <c r="AO22" s="589"/>
      <c r="AP22" s="589"/>
      <c r="AQ22" s="589"/>
      <c r="AR22" s="590"/>
      <c r="AS22" s="582" t="s">
        <v>154</v>
      </c>
      <c r="AT22" s="583"/>
      <c r="AU22" s="583"/>
      <c r="AV22" s="583"/>
      <c r="AW22" s="583"/>
      <c r="AX22" s="594"/>
      <c r="AY22" s="367" t="s">
        <v>158</v>
      </c>
      <c r="AZ22" s="368"/>
      <c r="BA22" s="368"/>
      <c r="BB22" s="368"/>
      <c r="BC22" s="368"/>
      <c r="BD22" s="368"/>
      <c r="BE22" s="368"/>
      <c r="BF22" s="368"/>
      <c r="BG22" s="368"/>
      <c r="BH22" s="368"/>
      <c r="BI22" s="368"/>
      <c r="BJ22" s="368"/>
      <c r="BK22" s="368"/>
      <c r="BL22" s="368"/>
      <c r="BM22" s="369"/>
      <c r="BN22" s="370">
        <v>3010518</v>
      </c>
      <c r="BO22" s="371"/>
      <c r="BP22" s="371"/>
      <c r="BQ22" s="371"/>
      <c r="BR22" s="371"/>
      <c r="BS22" s="371"/>
      <c r="BT22" s="371"/>
      <c r="BU22" s="372"/>
      <c r="BV22" s="370">
        <v>2800532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159</v>
      </c>
      <c r="AZ23" s="442"/>
      <c r="BA23" s="442"/>
      <c r="BB23" s="442"/>
      <c r="BC23" s="442"/>
      <c r="BD23" s="442"/>
      <c r="BE23" s="442"/>
      <c r="BF23" s="442"/>
      <c r="BG23" s="442"/>
      <c r="BH23" s="442"/>
      <c r="BI23" s="442"/>
      <c r="BJ23" s="442"/>
      <c r="BK23" s="442"/>
      <c r="BL23" s="442"/>
      <c r="BM23" s="443"/>
      <c r="BN23" s="407">
        <v>2676847</v>
      </c>
      <c r="BO23" s="408"/>
      <c r="BP23" s="408"/>
      <c r="BQ23" s="408"/>
      <c r="BR23" s="408"/>
      <c r="BS23" s="408"/>
      <c r="BT23" s="408"/>
      <c r="BU23" s="409"/>
      <c r="BV23" s="407">
        <v>2463439</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c r="A24" s="181"/>
      <c r="B24" s="578"/>
      <c r="C24" s="554"/>
      <c r="D24" s="555"/>
      <c r="E24" s="457" t="s">
        <v>160</v>
      </c>
      <c r="F24" s="437"/>
      <c r="G24" s="437"/>
      <c r="H24" s="437"/>
      <c r="I24" s="437"/>
      <c r="J24" s="437"/>
      <c r="K24" s="438"/>
      <c r="L24" s="458">
        <v>1</v>
      </c>
      <c r="M24" s="459"/>
      <c r="N24" s="459"/>
      <c r="O24" s="459"/>
      <c r="P24" s="501"/>
      <c r="Q24" s="458">
        <v>7700</v>
      </c>
      <c r="R24" s="459"/>
      <c r="S24" s="459"/>
      <c r="T24" s="459"/>
      <c r="U24" s="459"/>
      <c r="V24" s="501"/>
      <c r="W24" s="553"/>
      <c r="X24" s="554"/>
      <c r="Y24" s="555"/>
      <c r="Z24" s="457" t="s">
        <v>161</v>
      </c>
      <c r="AA24" s="437"/>
      <c r="AB24" s="437"/>
      <c r="AC24" s="437"/>
      <c r="AD24" s="437"/>
      <c r="AE24" s="437"/>
      <c r="AF24" s="437"/>
      <c r="AG24" s="438"/>
      <c r="AH24" s="458">
        <v>48</v>
      </c>
      <c r="AI24" s="459"/>
      <c r="AJ24" s="459"/>
      <c r="AK24" s="459"/>
      <c r="AL24" s="501"/>
      <c r="AM24" s="458">
        <v>137232</v>
      </c>
      <c r="AN24" s="459"/>
      <c r="AO24" s="459"/>
      <c r="AP24" s="459"/>
      <c r="AQ24" s="459"/>
      <c r="AR24" s="501"/>
      <c r="AS24" s="458">
        <v>2859</v>
      </c>
      <c r="AT24" s="459"/>
      <c r="AU24" s="459"/>
      <c r="AV24" s="459"/>
      <c r="AW24" s="459"/>
      <c r="AX24" s="460"/>
      <c r="AY24" s="523" t="s">
        <v>162</v>
      </c>
      <c r="AZ24" s="524"/>
      <c r="BA24" s="524"/>
      <c r="BB24" s="524"/>
      <c r="BC24" s="524"/>
      <c r="BD24" s="524"/>
      <c r="BE24" s="524"/>
      <c r="BF24" s="524"/>
      <c r="BG24" s="524"/>
      <c r="BH24" s="524"/>
      <c r="BI24" s="524"/>
      <c r="BJ24" s="524"/>
      <c r="BK24" s="524"/>
      <c r="BL24" s="524"/>
      <c r="BM24" s="525"/>
      <c r="BN24" s="407">
        <v>2940257</v>
      </c>
      <c r="BO24" s="408"/>
      <c r="BP24" s="408"/>
      <c r="BQ24" s="408"/>
      <c r="BR24" s="408"/>
      <c r="BS24" s="408"/>
      <c r="BT24" s="408"/>
      <c r="BU24" s="409"/>
      <c r="BV24" s="407">
        <v>2696252</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c r="A25" s="181"/>
      <c r="B25" s="578"/>
      <c r="C25" s="554"/>
      <c r="D25" s="555"/>
      <c r="E25" s="457" t="s">
        <v>163</v>
      </c>
      <c r="F25" s="437"/>
      <c r="G25" s="437"/>
      <c r="H25" s="437"/>
      <c r="I25" s="437"/>
      <c r="J25" s="437"/>
      <c r="K25" s="438"/>
      <c r="L25" s="458">
        <v>1</v>
      </c>
      <c r="M25" s="459"/>
      <c r="N25" s="459"/>
      <c r="O25" s="459"/>
      <c r="P25" s="501"/>
      <c r="Q25" s="458">
        <v>6000</v>
      </c>
      <c r="R25" s="459"/>
      <c r="S25" s="459"/>
      <c r="T25" s="459"/>
      <c r="U25" s="459"/>
      <c r="V25" s="501"/>
      <c r="W25" s="553"/>
      <c r="X25" s="554"/>
      <c r="Y25" s="555"/>
      <c r="Z25" s="457" t="s">
        <v>164</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v>34273</v>
      </c>
      <c r="BO25" s="371"/>
      <c r="BP25" s="371"/>
      <c r="BQ25" s="371"/>
      <c r="BR25" s="371"/>
      <c r="BS25" s="371"/>
      <c r="BT25" s="371"/>
      <c r="BU25" s="372"/>
      <c r="BV25" s="370">
        <v>41669</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c r="A26" s="181"/>
      <c r="B26" s="578"/>
      <c r="C26" s="554"/>
      <c r="D26" s="555"/>
      <c r="E26" s="457" t="s">
        <v>166</v>
      </c>
      <c r="F26" s="437"/>
      <c r="G26" s="437"/>
      <c r="H26" s="437"/>
      <c r="I26" s="437"/>
      <c r="J26" s="437"/>
      <c r="K26" s="438"/>
      <c r="L26" s="458">
        <v>1</v>
      </c>
      <c r="M26" s="459"/>
      <c r="N26" s="459"/>
      <c r="O26" s="459"/>
      <c r="P26" s="501"/>
      <c r="Q26" s="458">
        <v>5500</v>
      </c>
      <c r="R26" s="459"/>
      <c r="S26" s="459"/>
      <c r="T26" s="459"/>
      <c r="U26" s="459"/>
      <c r="V26" s="501"/>
      <c r="W26" s="553"/>
      <c r="X26" s="554"/>
      <c r="Y26" s="555"/>
      <c r="Z26" s="457" t="s">
        <v>167</v>
      </c>
      <c r="AA26" s="559"/>
      <c r="AB26" s="559"/>
      <c r="AC26" s="559"/>
      <c r="AD26" s="559"/>
      <c r="AE26" s="559"/>
      <c r="AF26" s="559"/>
      <c r="AG26" s="560"/>
      <c r="AH26" s="458" t="s">
        <v>122</v>
      </c>
      <c r="AI26" s="459"/>
      <c r="AJ26" s="459"/>
      <c r="AK26" s="459"/>
      <c r="AL26" s="501"/>
      <c r="AM26" s="458" t="s">
        <v>122</v>
      </c>
      <c r="AN26" s="459"/>
      <c r="AO26" s="459"/>
      <c r="AP26" s="459"/>
      <c r="AQ26" s="459"/>
      <c r="AR26" s="501"/>
      <c r="AS26" s="458" t="s">
        <v>122</v>
      </c>
      <c r="AT26" s="459"/>
      <c r="AU26" s="459"/>
      <c r="AV26" s="459"/>
      <c r="AW26" s="459"/>
      <c r="AX26" s="460"/>
      <c r="AY26" s="410" t="s">
        <v>168</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c r="A27" s="181"/>
      <c r="B27" s="578"/>
      <c r="C27" s="554"/>
      <c r="D27" s="555"/>
      <c r="E27" s="457" t="s">
        <v>169</v>
      </c>
      <c r="F27" s="437"/>
      <c r="G27" s="437"/>
      <c r="H27" s="437"/>
      <c r="I27" s="437"/>
      <c r="J27" s="437"/>
      <c r="K27" s="438"/>
      <c r="L27" s="458">
        <v>1</v>
      </c>
      <c r="M27" s="459"/>
      <c r="N27" s="459"/>
      <c r="O27" s="459"/>
      <c r="P27" s="501"/>
      <c r="Q27" s="458">
        <v>3050</v>
      </c>
      <c r="R27" s="459"/>
      <c r="S27" s="459"/>
      <c r="T27" s="459"/>
      <c r="U27" s="459"/>
      <c r="V27" s="501"/>
      <c r="W27" s="553"/>
      <c r="X27" s="554"/>
      <c r="Y27" s="555"/>
      <c r="Z27" s="457" t="s">
        <v>170</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171</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c r="A28" s="181"/>
      <c r="B28" s="578"/>
      <c r="C28" s="554"/>
      <c r="D28" s="555"/>
      <c r="E28" s="457" t="s">
        <v>172</v>
      </c>
      <c r="F28" s="437"/>
      <c r="G28" s="437"/>
      <c r="H28" s="437"/>
      <c r="I28" s="437"/>
      <c r="J28" s="437"/>
      <c r="K28" s="438"/>
      <c r="L28" s="458">
        <v>1</v>
      </c>
      <c r="M28" s="459"/>
      <c r="N28" s="459"/>
      <c r="O28" s="459"/>
      <c r="P28" s="501"/>
      <c r="Q28" s="458">
        <v>2600</v>
      </c>
      <c r="R28" s="459"/>
      <c r="S28" s="459"/>
      <c r="T28" s="459"/>
      <c r="U28" s="459"/>
      <c r="V28" s="501"/>
      <c r="W28" s="553"/>
      <c r="X28" s="554"/>
      <c r="Y28" s="555"/>
      <c r="Z28" s="457" t="s">
        <v>173</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174</v>
      </c>
      <c r="AZ28" s="562"/>
      <c r="BA28" s="562"/>
      <c r="BB28" s="563"/>
      <c r="BC28" s="367" t="s">
        <v>46</v>
      </c>
      <c r="BD28" s="368"/>
      <c r="BE28" s="368"/>
      <c r="BF28" s="368"/>
      <c r="BG28" s="368"/>
      <c r="BH28" s="368"/>
      <c r="BI28" s="368"/>
      <c r="BJ28" s="368"/>
      <c r="BK28" s="368"/>
      <c r="BL28" s="368"/>
      <c r="BM28" s="369"/>
      <c r="BN28" s="370">
        <v>777509</v>
      </c>
      <c r="BO28" s="371"/>
      <c r="BP28" s="371"/>
      <c r="BQ28" s="371"/>
      <c r="BR28" s="371"/>
      <c r="BS28" s="371"/>
      <c r="BT28" s="371"/>
      <c r="BU28" s="372"/>
      <c r="BV28" s="370">
        <v>783397</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c r="A29" s="181"/>
      <c r="B29" s="578"/>
      <c r="C29" s="554"/>
      <c r="D29" s="555"/>
      <c r="E29" s="457" t="s">
        <v>175</v>
      </c>
      <c r="F29" s="437"/>
      <c r="G29" s="437"/>
      <c r="H29" s="437"/>
      <c r="I29" s="437"/>
      <c r="J29" s="437"/>
      <c r="K29" s="438"/>
      <c r="L29" s="458">
        <v>8</v>
      </c>
      <c r="M29" s="459"/>
      <c r="N29" s="459"/>
      <c r="O29" s="459"/>
      <c r="P29" s="501"/>
      <c r="Q29" s="458">
        <v>2450</v>
      </c>
      <c r="R29" s="459"/>
      <c r="S29" s="459"/>
      <c r="T29" s="459"/>
      <c r="U29" s="459"/>
      <c r="V29" s="501"/>
      <c r="W29" s="556"/>
      <c r="X29" s="557"/>
      <c r="Y29" s="558"/>
      <c r="Z29" s="457" t="s">
        <v>176</v>
      </c>
      <c r="AA29" s="437"/>
      <c r="AB29" s="437"/>
      <c r="AC29" s="437"/>
      <c r="AD29" s="437"/>
      <c r="AE29" s="437"/>
      <c r="AF29" s="437"/>
      <c r="AG29" s="438"/>
      <c r="AH29" s="458">
        <v>48</v>
      </c>
      <c r="AI29" s="459"/>
      <c r="AJ29" s="459"/>
      <c r="AK29" s="459"/>
      <c r="AL29" s="501"/>
      <c r="AM29" s="458">
        <v>137232</v>
      </c>
      <c r="AN29" s="459"/>
      <c r="AO29" s="459"/>
      <c r="AP29" s="459"/>
      <c r="AQ29" s="459"/>
      <c r="AR29" s="501"/>
      <c r="AS29" s="458">
        <v>2859</v>
      </c>
      <c r="AT29" s="459"/>
      <c r="AU29" s="459"/>
      <c r="AV29" s="459"/>
      <c r="AW29" s="459"/>
      <c r="AX29" s="460"/>
      <c r="AY29" s="564"/>
      <c r="AZ29" s="565"/>
      <c r="BA29" s="565"/>
      <c r="BB29" s="566"/>
      <c r="BC29" s="441" t="s">
        <v>177</v>
      </c>
      <c r="BD29" s="442"/>
      <c r="BE29" s="442"/>
      <c r="BF29" s="442"/>
      <c r="BG29" s="442"/>
      <c r="BH29" s="442"/>
      <c r="BI29" s="442"/>
      <c r="BJ29" s="442"/>
      <c r="BK29" s="442"/>
      <c r="BL29" s="442"/>
      <c r="BM29" s="443"/>
      <c r="BN29" s="407">
        <v>1566842</v>
      </c>
      <c r="BO29" s="408"/>
      <c r="BP29" s="408"/>
      <c r="BQ29" s="408"/>
      <c r="BR29" s="408"/>
      <c r="BS29" s="408"/>
      <c r="BT29" s="408"/>
      <c r="BU29" s="409"/>
      <c r="BV29" s="407">
        <v>1592724</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178</v>
      </c>
      <c r="X30" s="575"/>
      <c r="Y30" s="575"/>
      <c r="Z30" s="575"/>
      <c r="AA30" s="575"/>
      <c r="AB30" s="575"/>
      <c r="AC30" s="575"/>
      <c r="AD30" s="575"/>
      <c r="AE30" s="575"/>
      <c r="AF30" s="575"/>
      <c r="AG30" s="576"/>
      <c r="AH30" s="534">
        <v>96.3</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3194316</v>
      </c>
      <c r="BO30" s="527"/>
      <c r="BP30" s="527"/>
      <c r="BQ30" s="527"/>
      <c r="BR30" s="527"/>
      <c r="BS30" s="527"/>
      <c r="BT30" s="527"/>
      <c r="BU30" s="528"/>
      <c r="BV30" s="526">
        <v>2529011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570" t="s">
        <v>179</v>
      </c>
      <c r="D32" s="570"/>
      <c r="E32" s="570"/>
      <c r="F32" s="570"/>
      <c r="G32" s="570"/>
      <c r="H32" s="570"/>
      <c r="I32" s="570"/>
      <c r="J32" s="570"/>
      <c r="K32" s="570"/>
      <c r="L32" s="570"/>
      <c r="M32" s="570"/>
      <c r="N32" s="570"/>
      <c r="O32" s="570"/>
      <c r="P32" s="570"/>
      <c r="Q32" s="570"/>
      <c r="R32" s="570"/>
      <c r="S32" s="570"/>
      <c r="U32" s="411" t="s">
        <v>180</v>
      </c>
      <c r="V32" s="411"/>
      <c r="W32" s="411"/>
      <c r="X32" s="411"/>
      <c r="Y32" s="411"/>
      <c r="Z32" s="411"/>
      <c r="AA32" s="411"/>
      <c r="AB32" s="411"/>
      <c r="AC32" s="411"/>
      <c r="AD32" s="411"/>
      <c r="AE32" s="411"/>
      <c r="AF32" s="411"/>
      <c r="AG32" s="411"/>
      <c r="AH32" s="411"/>
      <c r="AI32" s="411"/>
      <c r="AJ32" s="411"/>
      <c r="AK32" s="411"/>
      <c r="AM32" s="411" t="s">
        <v>181</v>
      </c>
      <c r="AN32" s="411"/>
      <c r="AO32" s="411"/>
      <c r="AP32" s="411"/>
      <c r="AQ32" s="411"/>
      <c r="AR32" s="411"/>
      <c r="AS32" s="411"/>
      <c r="AT32" s="411"/>
      <c r="AU32" s="411"/>
      <c r="AV32" s="411"/>
      <c r="AW32" s="411"/>
      <c r="AX32" s="411"/>
      <c r="AY32" s="411"/>
      <c r="AZ32" s="411"/>
      <c r="BA32" s="411"/>
      <c r="BB32" s="411"/>
      <c r="BC32" s="411"/>
      <c r="BE32" s="411" t="s">
        <v>182</v>
      </c>
      <c r="BF32" s="411"/>
      <c r="BG32" s="411"/>
      <c r="BH32" s="411"/>
      <c r="BI32" s="411"/>
      <c r="BJ32" s="411"/>
      <c r="BK32" s="411"/>
      <c r="BL32" s="411"/>
      <c r="BM32" s="411"/>
      <c r="BN32" s="411"/>
      <c r="BO32" s="411"/>
      <c r="BP32" s="411"/>
      <c r="BQ32" s="411"/>
      <c r="BR32" s="411"/>
      <c r="BS32" s="411"/>
      <c r="BT32" s="411"/>
      <c r="BU32" s="411"/>
      <c r="BW32" s="411" t="s">
        <v>183</v>
      </c>
      <c r="BX32" s="411"/>
      <c r="BY32" s="411"/>
      <c r="BZ32" s="411"/>
      <c r="CA32" s="411"/>
      <c r="CB32" s="411"/>
      <c r="CC32" s="411"/>
      <c r="CD32" s="411"/>
      <c r="CE32" s="411"/>
      <c r="CF32" s="411"/>
      <c r="CG32" s="411"/>
      <c r="CH32" s="411"/>
      <c r="CI32" s="411"/>
      <c r="CJ32" s="411"/>
      <c r="CK32" s="411"/>
      <c r="CL32" s="411"/>
      <c r="CM32" s="411"/>
      <c r="CO32" s="411" t="s">
        <v>184</v>
      </c>
      <c r="CP32" s="411"/>
      <c r="CQ32" s="411"/>
      <c r="CR32" s="411"/>
      <c r="CS32" s="411"/>
      <c r="CT32" s="411"/>
      <c r="CU32" s="411"/>
      <c r="CV32" s="411"/>
      <c r="CW32" s="411"/>
      <c r="CX32" s="411"/>
      <c r="CY32" s="411"/>
      <c r="CZ32" s="411"/>
      <c r="DA32" s="411"/>
      <c r="DB32" s="411"/>
      <c r="DC32" s="411"/>
      <c r="DD32" s="411"/>
      <c r="DE32" s="411"/>
      <c r="DI32" s="204"/>
    </row>
    <row r="33" spans="1:113" ht="13.5" customHeight="1">
      <c r="A33" s="181"/>
      <c r="B33" s="205"/>
      <c r="C33" s="431" t="s">
        <v>185</v>
      </c>
      <c r="D33" s="431"/>
      <c r="E33" s="396" t="s">
        <v>186</v>
      </c>
      <c r="F33" s="396"/>
      <c r="G33" s="396"/>
      <c r="H33" s="396"/>
      <c r="I33" s="396"/>
      <c r="J33" s="396"/>
      <c r="K33" s="396"/>
      <c r="L33" s="396"/>
      <c r="M33" s="396"/>
      <c r="N33" s="396"/>
      <c r="O33" s="396"/>
      <c r="P33" s="396"/>
      <c r="Q33" s="396"/>
      <c r="R33" s="396"/>
      <c r="S33" s="396"/>
      <c r="T33" s="206"/>
      <c r="U33" s="431" t="s">
        <v>185</v>
      </c>
      <c r="V33" s="431"/>
      <c r="W33" s="396" t="s">
        <v>186</v>
      </c>
      <c r="X33" s="396"/>
      <c r="Y33" s="396"/>
      <c r="Z33" s="396"/>
      <c r="AA33" s="396"/>
      <c r="AB33" s="396"/>
      <c r="AC33" s="396"/>
      <c r="AD33" s="396"/>
      <c r="AE33" s="396"/>
      <c r="AF33" s="396"/>
      <c r="AG33" s="396"/>
      <c r="AH33" s="396"/>
      <c r="AI33" s="396"/>
      <c r="AJ33" s="396"/>
      <c r="AK33" s="396"/>
      <c r="AL33" s="206"/>
      <c r="AM33" s="431" t="s">
        <v>185</v>
      </c>
      <c r="AN33" s="431"/>
      <c r="AO33" s="396" t="s">
        <v>186</v>
      </c>
      <c r="AP33" s="396"/>
      <c r="AQ33" s="396"/>
      <c r="AR33" s="396"/>
      <c r="AS33" s="396"/>
      <c r="AT33" s="396"/>
      <c r="AU33" s="396"/>
      <c r="AV33" s="396"/>
      <c r="AW33" s="396"/>
      <c r="AX33" s="396"/>
      <c r="AY33" s="396"/>
      <c r="AZ33" s="396"/>
      <c r="BA33" s="396"/>
      <c r="BB33" s="396"/>
      <c r="BC33" s="396"/>
      <c r="BD33" s="207"/>
      <c r="BE33" s="396" t="s">
        <v>187</v>
      </c>
      <c r="BF33" s="396"/>
      <c r="BG33" s="396" t="s">
        <v>188</v>
      </c>
      <c r="BH33" s="396"/>
      <c r="BI33" s="396"/>
      <c r="BJ33" s="396"/>
      <c r="BK33" s="396"/>
      <c r="BL33" s="396"/>
      <c r="BM33" s="396"/>
      <c r="BN33" s="396"/>
      <c r="BO33" s="396"/>
      <c r="BP33" s="396"/>
      <c r="BQ33" s="396"/>
      <c r="BR33" s="396"/>
      <c r="BS33" s="396"/>
      <c r="BT33" s="396"/>
      <c r="BU33" s="396"/>
      <c r="BV33" s="207"/>
      <c r="BW33" s="431" t="s">
        <v>187</v>
      </c>
      <c r="BX33" s="431"/>
      <c r="BY33" s="396" t="s">
        <v>189</v>
      </c>
      <c r="BZ33" s="396"/>
      <c r="CA33" s="396"/>
      <c r="CB33" s="396"/>
      <c r="CC33" s="396"/>
      <c r="CD33" s="396"/>
      <c r="CE33" s="396"/>
      <c r="CF33" s="396"/>
      <c r="CG33" s="396"/>
      <c r="CH33" s="396"/>
      <c r="CI33" s="396"/>
      <c r="CJ33" s="396"/>
      <c r="CK33" s="396"/>
      <c r="CL33" s="396"/>
      <c r="CM33" s="396"/>
      <c r="CN33" s="206"/>
      <c r="CO33" s="431" t="s">
        <v>185</v>
      </c>
      <c r="CP33" s="431"/>
      <c r="CQ33" s="396" t="s">
        <v>190</v>
      </c>
      <c r="CR33" s="396"/>
      <c r="CS33" s="396"/>
      <c r="CT33" s="396"/>
      <c r="CU33" s="396"/>
      <c r="CV33" s="396"/>
      <c r="CW33" s="396"/>
      <c r="CX33" s="396"/>
      <c r="CY33" s="396"/>
      <c r="CZ33" s="396"/>
      <c r="DA33" s="396"/>
      <c r="DB33" s="396"/>
      <c r="DC33" s="396"/>
      <c r="DD33" s="396"/>
      <c r="DE33" s="396"/>
      <c r="DF33" s="206"/>
      <c r="DG33" s="596" t="s">
        <v>191</v>
      </c>
      <c r="DH33" s="596"/>
      <c r="DI33" s="208"/>
    </row>
    <row r="34" spans="1:113" ht="32.25" customHeight="1">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5</v>
      </c>
      <c r="BF34" s="597"/>
      <c r="BG34" s="598" t="str">
        <f>IF('各会計、関係団体の財政状況及び健全化判断比率'!B30="","",'各会計、関係団体の財政状況及び健全化判断比率'!B30)</f>
        <v>簡易水道特別会計</v>
      </c>
      <c r="BH34" s="598"/>
      <c r="BI34" s="598"/>
      <c r="BJ34" s="598"/>
      <c r="BK34" s="598"/>
      <c r="BL34" s="598"/>
      <c r="BM34" s="598"/>
      <c r="BN34" s="598"/>
      <c r="BO34" s="598"/>
      <c r="BP34" s="598"/>
      <c r="BQ34" s="598"/>
      <c r="BR34" s="598"/>
      <c r="BS34" s="598"/>
      <c r="BT34" s="598"/>
      <c r="BU34" s="598"/>
      <c r="BV34" s="181"/>
      <c r="BW34" s="597">
        <f>IF(BY34="","",MAX(C34:D43,U34:V43,AM34:AN43,BE34:BF43)+1)</f>
        <v>6</v>
      </c>
      <c r="BX34" s="597"/>
      <c r="BY34" s="598" t="str">
        <f>IF('各会計、関係団体の財政状況及び健全化判断比率'!B68="","",'各会計、関係団体の財政状況及び健全化判断比率'!B68)</f>
        <v>福岡県介護保険広域連合（一般会計）</v>
      </c>
      <c r="BZ34" s="598"/>
      <c r="CA34" s="598"/>
      <c r="CB34" s="598"/>
      <c r="CC34" s="598"/>
      <c r="CD34" s="598"/>
      <c r="CE34" s="598"/>
      <c r="CF34" s="598"/>
      <c r="CG34" s="598"/>
      <c r="CH34" s="598"/>
      <c r="CI34" s="598"/>
      <c r="CJ34" s="598"/>
      <c r="CK34" s="598"/>
      <c r="CL34" s="598"/>
      <c r="CM34" s="598"/>
      <c r="CN34" s="181"/>
      <c r="CO34" s="597">
        <f>IF(CQ34="","",MAX(C34:D43,U34:V43,AM34:AN43,BE34:BF43,BW34:BX43)+1)</f>
        <v>16</v>
      </c>
      <c r="CP34" s="597"/>
      <c r="CQ34" s="598" t="str">
        <f>IF('各会計、関係団体の財政状況及び健全化判断比率'!BS7="","",'各会計、関係団体の財政状況及び健全化判断比率'!BS7)</f>
        <v>源じいの森</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c r="A35" s="181"/>
      <c r="B35" s="205"/>
      <c r="C35" s="597">
        <f>IF(E35="","",C34+1)</f>
        <v>2</v>
      </c>
      <c r="D35" s="597"/>
      <c r="E35" s="598" t="str">
        <f>IF('各会計、関係団体の財政状況及び健全化判断比率'!B8="","",'各会計、関係団体の財政状況及び健全化判断比率'!B8)</f>
        <v>住宅新築資金等貸付事業特別会計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後期高齢者特別会計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7</v>
      </c>
      <c r="BX35" s="597"/>
      <c r="BY35" s="598" t="str">
        <f>IF('各会計、関係団体の財政状況及び健全化判断比率'!B69="","",'各会計、関係団体の財政状況及び健全化判断比率'!B69)</f>
        <v>福岡県介護保険広域連合（介護保険事業特別会計）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8</v>
      </c>
      <c r="BX36" s="597"/>
      <c r="BY36" s="598" t="str">
        <f>IF('各会計、関係団体の財政状況及び健全化判断比率'!B70="","",'各会計、関係団体の財政状況及び健全化判断比率'!B70)</f>
        <v>福岡県後期高齢者医療広域連合（一般会計）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9</v>
      </c>
      <c r="BX37" s="597"/>
      <c r="BY37" s="598" t="str">
        <f>IF('各会計、関係団体の財政状況及び健全化判断比率'!B71="","",'各会計、関係団体の財政状況及び健全化判断比率'!B71)</f>
        <v>福岡県後期高齢者医療広域連合（後期高齢者医療特別会計）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10</v>
      </c>
      <c r="BX38" s="597"/>
      <c r="BY38" s="598" t="str">
        <f>IF('各会計、関係団体の財政状況及び健全化判断比率'!B72="","",'各会計、関係団体の財政状況及び健全化判断比率'!B72)</f>
        <v>福岡県市町村職員退職手当組合（一般会計）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11</v>
      </c>
      <c r="BX39" s="597"/>
      <c r="BY39" s="598" t="str">
        <f>IF('各会計、関係団体の財政状況及び健全化判断比率'!B73="","",'各会計、関係団体の財政状況及び健全化判断比率'!B73)</f>
        <v>福岡県市町村職員退職手当組合（退職手当支給準備基金特別会計）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12</v>
      </c>
      <c r="BX40" s="597"/>
      <c r="BY40" s="598" t="str">
        <f>IF('各会計、関係団体の財政状況及び健全化判断比率'!B74="","",'各会計、関係団体の財政状況及び健全化判断比率'!B74)</f>
        <v>田川郡東部環境衛生施設組合（一般会計）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13</v>
      </c>
      <c r="BX41" s="597"/>
      <c r="BY41" s="598" t="str">
        <f>IF('各会計、関係団体の財政状況及び健全化判断比率'!B75="","",'各会計、関係団体の財政状況及び健全化判断比率'!B75)</f>
        <v>田川地区広域環境衛生施設組合（一般会計）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14</v>
      </c>
      <c r="BX42" s="597"/>
      <c r="BY42" s="598" t="str">
        <f>IF('各会計、関係団体の財政状況及び健全化判断比率'!B76="","",'各会計、関係団体の財政状況及び健全化判断比率'!B76)</f>
        <v>福岡県自治振興組合（一般会計）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15</v>
      </c>
      <c r="BX43" s="597"/>
      <c r="BY43" s="598" t="str">
        <f>IF('各会計、関係団体の財政状況及び健全化判断比率'!B77="","",'各会計、関係団体の財政状況及び健全化判断比率'!B77)</f>
        <v>福岡県田川地区消防組合（一般会計）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192</v>
      </c>
      <c r="E46" s="600" t="s">
        <v>193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c r="E47" s="600" t="s">
        <v>194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c r="E48" s="600" t="s">
        <v>195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c r="E49" s="601" t="s">
        <v>196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c r="E50" s="600" t="s">
        <v>197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c r="E51" s="600" t="s">
        <v>198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c r="E52" s="600" t="s">
        <v>199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c r="E53" s="600" t="s">
        <v>200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row r="55" spans="5:113"/>
    <row r="56" spans="5:113"/>
  </sheetData>
  <sheetProtection algorithmName="SHA-512" hashValue="ga6Ob3KG1c9SvaYN84SOKHbrB33HsQwkRbd2V1RK50RnPer9TESA+l8y6K0LohqyHXjHt4Djh/VC2Hy4lQbhgw==" saltValue="SU7viel+YGbt26yLb8ARO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0" zoomScaleNormal="80" workbookViewId="0"/>
  </sheetViews>
  <sheetFormatPr defaultColWidth="0" defaultRowHeight="11.25" customHeight="1" zeroHeight="1"/>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201</v>
      </c>
      <c r="DI1" s="603"/>
      <c r="DJ1" s="603"/>
      <c r="DK1" s="603"/>
      <c r="DL1" s="603"/>
      <c r="DM1" s="603"/>
      <c r="DN1" s="604"/>
      <c r="DO1" s="214"/>
      <c r="DP1" s="602" t="s">
        <v>202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05" t="s">
        <v>204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5" t="s">
        <v>1</v>
      </c>
      <c r="C4" s="606"/>
      <c r="D4" s="606"/>
      <c r="E4" s="606"/>
      <c r="F4" s="606"/>
      <c r="G4" s="606"/>
      <c r="H4" s="606"/>
      <c r="I4" s="606"/>
      <c r="J4" s="606"/>
      <c r="K4" s="606"/>
      <c r="L4" s="606"/>
      <c r="M4" s="606"/>
      <c r="N4" s="606"/>
      <c r="O4" s="606"/>
      <c r="P4" s="606"/>
      <c r="Q4" s="607"/>
      <c r="R4" s="605" t="s">
        <v>207</v>
      </c>
      <c r="S4" s="606"/>
      <c r="T4" s="606"/>
      <c r="U4" s="606"/>
      <c r="V4" s="606"/>
      <c r="W4" s="606"/>
      <c r="X4" s="606"/>
      <c r="Y4" s="607"/>
      <c r="Z4" s="605" t="s">
        <v>208</v>
      </c>
      <c r="AA4" s="606"/>
      <c r="AB4" s="606"/>
      <c r="AC4" s="607"/>
      <c r="AD4" s="605" t="s">
        <v>209</v>
      </c>
      <c r="AE4" s="606"/>
      <c r="AF4" s="606"/>
      <c r="AG4" s="606"/>
      <c r="AH4" s="606"/>
      <c r="AI4" s="606"/>
      <c r="AJ4" s="606"/>
      <c r="AK4" s="607"/>
      <c r="AL4" s="605" t="s">
        <v>208</v>
      </c>
      <c r="AM4" s="606"/>
      <c r="AN4" s="606"/>
      <c r="AO4" s="607"/>
      <c r="AP4" s="608" t="s">
        <v>210</v>
      </c>
      <c r="AQ4" s="608"/>
      <c r="AR4" s="608"/>
      <c r="AS4" s="608"/>
      <c r="AT4" s="608"/>
      <c r="AU4" s="608"/>
      <c r="AV4" s="608"/>
      <c r="AW4" s="608"/>
      <c r="AX4" s="608"/>
      <c r="AY4" s="608"/>
      <c r="AZ4" s="608"/>
      <c r="BA4" s="608"/>
      <c r="BB4" s="608"/>
      <c r="BC4" s="608"/>
      <c r="BD4" s="608"/>
      <c r="BE4" s="608"/>
      <c r="BF4" s="608"/>
      <c r="BG4" s="608" t="s">
        <v>211</v>
      </c>
      <c r="BH4" s="608"/>
      <c r="BI4" s="608"/>
      <c r="BJ4" s="608"/>
      <c r="BK4" s="608"/>
      <c r="BL4" s="608"/>
      <c r="BM4" s="608"/>
      <c r="BN4" s="608"/>
      <c r="BO4" s="608" t="s">
        <v>208</v>
      </c>
      <c r="BP4" s="608"/>
      <c r="BQ4" s="608"/>
      <c r="BR4" s="608"/>
      <c r="BS4" s="608" t="s">
        <v>212</v>
      </c>
      <c r="BT4" s="608"/>
      <c r="BU4" s="608"/>
      <c r="BV4" s="608"/>
      <c r="BW4" s="608"/>
      <c r="BX4" s="608"/>
      <c r="BY4" s="608"/>
      <c r="BZ4" s="608"/>
      <c r="CA4" s="608"/>
      <c r="CB4" s="608"/>
      <c r="CD4" s="605" t="s">
        <v>213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c r="B5" s="609" t="s">
        <v>214</v>
      </c>
      <c r="C5" s="610"/>
      <c r="D5" s="610"/>
      <c r="E5" s="610"/>
      <c r="F5" s="610"/>
      <c r="G5" s="610"/>
      <c r="H5" s="610"/>
      <c r="I5" s="610"/>
      <c r="J5" s="610"/>
      <c r="K5" s="610"/>
      <c r="L5" s="610"/>
      <c r="M5" s="610"/>
      <c r="N5" s="610"/>
      <c r="O5" s="610"/>
      <c r="P5" s="610"/>
      <c r="Q5" s="611"/>
      <c r="R5" s="612">
        <v>198162</v>
      </c>
      <c r="S5" s="613"/>
      <c r="T5" s="613"/>
      <c r="U5" s="613"/>
      <c r="V5" s="613"/>
      <c r="W5" s="613"/>
      <c r="X5" s="613"/>
      <c r="Y5" s="614"/>
      <c r="Z5" s="615">
        <v>4.0999999999999996</v>
      </c>
      <c r="AA5" s="615"/>
      <c r="AB5" s="615"/>
      <c r="AC5" s="615"/>
      <c r="AD5" s="616">
        <v>198162</v>
      </c>
      <c r="AE5" s="616"/>
      <c r="AF5" s="616"/>
      <c r="AG5" s="616"/>
      <c r="AH5" s="616"/>
      <c r="AI5" s="616"/>
      <c r="AJ5" s="616"/>
      <c r="AK5" s="616"/>
      <c r="AL5" s="617">
        <v>12.7</v>
      </c>
      <c r="AM5" s="618"/>
      <c r="AN5" s="618"/>
      <c r="AO5" s="619"/>
      <c r="AP5" s="609" t="s">
        <v>215</v>
      </c>
      <c r="AQ5" s="610"/>
      <c r="AR5" s="610"/>
      <c r="AS5" s="610"/>
      <c r="AT5" s="610"/>
      <c r="AU5" s="610"/>
      <c r="AV5" s="610"/>
      <c r="AW5" s="610"/>
      <c r="AX5" s="610"/>
      <c r="AY5" s="610"/>
      <c r="AZ5" s="610"/>
      <c r="BA5" s="610"/>
      <c r="BB5" s="610"/>
      <c r="BC5" s="610"/>
      <c r="BD5" s="610"/>
      <c r="BE5" s="610"/>
      <c r="BF5" s="611"/>
      <c r="BG5" s="623">
        <v>191836</v>
      </c>
      <c r="BH5" s="624"/>
      <c r="BI5" s="624"/>
      <c r="BJ5" s="624"/>
      <c r="BK5" s="624"/>
      <c r="BL5" s="624"/>
      <c r="BM5" s="624"/>
      <c r="BN5" s="625"/>
      <c r="BO5" s="626">
        <v>96.8</v>
      </c>
      <c r="BP5" s="626"/>
      <c r="BQ5" s="626"/>
      <c r="BR5" s="626"/>
      <c r="BS5" s="627">
        <v>266</v>
      </c>
      <c r="BT5" s="627"/>
      <c r="BU5" s="627"/>
      <c r="BV5" s="627"/>
      <c r="BW5" s="627"/>
      <c r="BX5" s="627"/>
      <c r="BY5" s="627"/>
      <c r="BZ5" s="627"/>
      <c r="CA5" s="627"/>
      <c r="CB5" s="631"/>
      <c r="CD5" s="605" t="s">
        <v>210</v>
      </c>
      <c r="CE5" s="606"/>
      <c r="CF5" s="606"/>
      <c r="CG5" s="606"/>
      <c r="CH5" s="606"/>
      <c r="CI5" s="606"/>
      <c r="CJ5" s="606"/>
      <c r="CK5" s="606"/>
      <c r="CL5" s="606"/>
      <c r="CM5" s="606"/>
      <c r="CN5" s="606"/>
      <c r="CO5" s="606"/>
      <c r="CP5" s="606"/>
      <c r="CQ5" s="607"/>
      <c r="CR5" s="605" t="s">
        <v>216</v>
      </c>
      <c r="CS5" s="606"/>
      <c r="CT5" s="606"/>
      <c r="CU5" s="606"/>
      <c r="CV5" s="606"/>
      <c r="CW5" s="606"/>
      <c r="CX5" s="606"/>
      <c r="CY5" s="607"/>
      <c r="CZ5" s="605" t="s">
        <v>208</v>
      </c>
      <c r="DA5" s="606"/>
      <c r="DB5" s="606"/>
      <c r="DC5" s="607"/>
      <c r="DD5" s="605" t="s">
        <v>217</v>
      </c>
      <c r="DE5" s="606"/>
      <c r="DF5" s="606"/>
      <c r="DG5" s="606"/>
      <c r="DH5" s="606"/>
      <c r="DI5" s="606"/>
      <c r="DJ5" s="606"/>
      <c r="DK5" s="606"/>
      <c r="DL5" s="606"/>
      <c r="DM5" s="606"/>
      <c r="DN5" s="606"/>
      <c r="DO5" s="606"/>
      <c r="DP5" s="607"/>
      <c r="DQ5" s="605" t="s">
        <v>218</v>
      </c>
      <c r="DR5" s="606"/>
      <c r="DS5" s="606"/>
      <c r="DT5" s="606"/>
      <c r="DU5" s="606"/>
      <c r="DV5" s="606"/>
      <c r="DW5" s="606"/>
      <c r="DX5" s="606"/>
      <c r="DY5" s="606"/>
      <c r="DZ5" s="606"/>
      <c r="EA5" s="606"/>
      <c r="EB5" s="606"/>
      <c r="EC5" s="607"/>
    </row>
    <row r="6" spans="2:143" ht="11.25" customHeight="1">
      <c r="B6" s="620" t="s">
        <v>219</v>
      </c>
      <c r="C6" s="621"/>
      <c r="D6" s="621"/>
      <c r="E6" s="621"/>
      <c r="F6" s="621"/>
      <c r="G6" s="621"/>
      <c r="H6" s="621"/>
      <c r="I6" s="621"/>
      <c r="J6" s="621"/>
      <c r="K6" s="621"/>
      <c r="L6" s="621"/>
      <c r="M6" s="621"/>
      <c r="N6" s="621"/>
      <c r="O6" s="621"/>
      <c r="P6" s="621"/>
      <c r="Q6" s="622"/>
      <c r="R6" s="623">
        <v>23337</v>
      </c>
      <c r="S6" s="624"/>
      <c r="T6" s="624"/>
      <c r="U6" s="624"/>
      <c r="V6" s="624"/>
      <c r="W6" s="624"/>
      <c r="X6" s="624"/>
      <c r="Y6" s="625"/>
      <c r="Z6" s="626">
        <v>0.5</v>
      </c>
      <c r="AA6" s="626"/>
      <c r="AB6" s="626"/>
      <c r="AC6" s="626"/>
      <c r="AD6" s="627">
        <v>23337</v>
      </c>
      <c r="AE6" s="627"/>
      <c r="AF6" s="627"/>
      <c r="AG6" s="627"/>
      <c r="AH6" s="627"/>
      <c r="AI6" s="627"/>
      <c r="AJ6" s="627"/>
      <c r="AK6" s="627"/>
      <c r="AL6" s="628">
        <v>1.5</v>
      </c>
      <c r="AM6" s="629"/>
      <c r="AN6" s="629"/>
      <c r="AO6" s="630"/>
      <c r="AP6" s="620" t="s">
        <v>220</v>
      </c>
      <c r="AQ6" s="621"/>
      <c r="AR6" s="621"/>
      <c r="AS6" s="621"/>
      <c r="AT6" s="621"/>
      <c r="AU6" s="621"/>
      <c r="AV6" s="621"/>
      <c r="AW6" s="621"/>
      <c r="AX6" s="621"/>
      <c r="AY6" s="621"/>
      <c r="AZ6" s="621"/>
      <c r="BA6" s="621"/>
      <c r="BB6" s="621"/>
      <c r="BC6" s="621"/>
      <c r="BD6" s="621"/>
      <c r="BE6" s="621"/>
      <c r="BF6" s="622"/>
      <c r="BG6" s="623">
        <v>191836</v>
      </c>
      <c r="BH6" s="624"/>
      <c r="BI6" s="624"/>
      <c r="BJ6" s="624"/>
      <c r="BK6" s="624"/>
      <c r="BL6" s="624"/>
      <c r="BM6" s="624"/>
      <c r="BN6" s="625"/>
      <c r="BO6" s="626">
        <v>96.8</v>
      </c>
      <c r="BP6" s="626"/>
      <c r="BQ6" s="626"/>
      <c r="BR6" s="626"/>
      <c r="BS6" s="627">
        <v>266</v>
      </c>
      <c r="BT6" s="627"/>
      <c r="BU6" s="627"/>
      <c r="BV6" s="627"/>
      <c r="BW6" s="627"/>
      <c r="BX6" s="627"/>
      <c r="BY6" s="627"/>
      <c r="BZ6" s="627"/>
      <c r="CA6" s="627"/>
      <c r="CB6" s="631"/>
      <c r="CD6" s="609" t="s">
        <v>221</v>
      </c>
      <c r="CE6" s="610"/>
      <c r="CF6" s="610"/>
      <c r="CG6" s="610"/>
      <c r="CH6" s="610"/>
      <c r="CI6" s="610"/>
      <c r="CJ6" s="610"/>
      <c r="CK6" s="610"/>
      <c r="CL6" s="610"/>
      <c r="CM6" s="610"/>
      <c r="CN6" s="610"/>
      <c r="CO6" s="610"/>
      <c r="CP6" s="610"/>
      <c r="CQ6" s="611"/>
      <c r="CR6" s="623">
        <v>62169</v>
      </c>
      <c r="CS6" s="624"/>
      <c r="CT6" s="624"/>
      <c r="CU6" s="624"/>
      <c r="CV6" s="624"/>
      <c r="CW6" s="624"/>
      <c r="CX6" s="624"/>
      <c r="CY6" s="625"/>
      <c r="CZ6" s="617">
        <v>1.4</v>
      </c>
      <c r="DA6" s="618"/>
      <c r="DB6" s="618"/>
      <c r="DC6" s="634"/>
      <c r="DD6" s="632" t="s">
        <v>122</v>
      </c>
      <c r="DE6" s="624"/>
      <c r="DF6" s="624"/>
      <c r="DG6" s="624"/>
      <c r="DH6" s="624"/>
      <c r="DI6" s="624"/>
      <c r="DJ6" s="624"/>
      <c r="DK6" s="624"/>
      <c r="DL6" s="624"/>
      <c r="DM6" s="624"/>
      <c r="DN6" s="624"/>
      <c r="DO6" s="624"/>
      <c r="DP6" s="625"/>
      <c r="DQ6" s="632">
        <v>62169</v>
      </c>
      <c r="DR6" s="624"/>
      <c r="DS6" s="624"/>
      <c r="DT6" s="624"/>
      <c r="DU6" s="624"/>
      <c r="DV6" s="624"/>
      <c r="DW6" s="624"/>
      <c r="DX6" s="624"/>
      <c r="DY6" s="624"/>
      <c r="DZ6" s="624"/>
      <c r="EA6" s="624"/>
      <c r="EB6" s="624"/>
      <c r="EC6" s="633"/>
    </row>
    <row r="7" spans="2:143" ht="11.25" customHeight="1">
      <c r="B7" s="620" t="s">
        <v>222</v>
      </c>
      <c r="C7" s="621"/>
      <c r="D7" s="621"/>
      <c r="E7" s="621"/>
      <c r="F7" s="621"/>
      <c r="G7" s="621"/>
      <c r="H7" s="621"/>
      <c r="I7" s="621"/>
      <c r="J7" s="621"/>
      <c r="K7" s="621"/>
      <c r="L7" s="621"/>
      <c r="M7" s="621"/>
      <c r="N7" s="621"/>
      <c r="O7" s="621"/>
      <c r="P7" s="621"/>
      <c r="Q7" s="622"/>
      <c r="R7" s="623">
        <v>51</v>
      </c>
      <c r="S7" s="624"/>
      <c r="T7" s="624"/>
      <c r="U7" s="624"/>
      <c r="V7" s="624"/>
      <c r="W7" s="624"/>
      <c r="X7" s="624"/>
      <c r="Y7" s="625"/>
      <c r="Z7" s="626">
        <v>0</v>
      </c>
      <c r="AA7" s="626"/>
      <c r="AB7" s="626"/>
      <c r="AC7" s="626"/>
      <c r="AD7" s="627">
        <v>51</v>
      </c>
      <c r="AE7" s="627"/>
      <c r="AF7" s="627"/>
      <c r="AG7" s="627"/>
      <c r="AH7" s="627"/>
      <c r="AI7" s="627"/>
      <c r="AJ7" s="627"/>
      <c r="AK7" s="627"/>
      <c r="AL7" s="628">
        <v>0</v>
      </c>
      <c r="AM7" s="629"/>
      <c r="AN7" s="629"/>
      <c r="AO7" s="630"/>
      <c r="AP7" s="620" t="s">
        <v>223</v>
      </c>
      <c r="AQ7" s="621"/>
      <c r="AR7" s="621"/>
      <c r="AS7" s="621"/>
      <c r="AT7" s="621"/>
      <c r="AU7" s="621"/>
      <c r="AV7" s="621"/>
      <c r="AW7" s="621"/>
      <c r="AX7" s="621"/>
      <c r="AY7" s="621"/>
      <c r="AZ7" s="621"/>
      <c r="BA7" s="621"/>
      <c r="BB7" s="621"/>
      <c r="BC7" s="621"/>
      <c r="BD7" s="621"/>
      <c r="BE7" s="621"/>
      <c r="BF7" s="622"/>
      <c r="BG7" s="623">
        <v>82425</v>
      </c>
      <c r="BH7" s="624"/>
      <c r="BI7" s="624"/>
      <c r="BJ7" s="624"/>
      <c r="BK7" s="624"/>
      <c r="BL7" s="624"/>
      <c r="BM7" s="624"/>
      <c r="BN7" s="625"/>
      <c r="BO7" s="626">
        <v>41.6</v>
      </c>
      <c r="BP7" s="626"/>
      <c r="BQ7" s="626"/>
      <c r="BR7" s="626"/>
      <c r="BS7" s="627">
        <v>266</v>
      </c>
      <c r="BT7" s="627"/>
      <c r="BU7" s="627"/>
      <c r="BV7" s="627"/>
      <c r="BW7" s="627"/>
      <c r="BX7" s="627"/>
      <c r="BY7" s="627"/>
      <c r="BZ7" s="627"/>
      <c r="CA7" s="627"/>
      <c r="CB7" s="631"/>
      <c r="CD7" s="620" t="s">
        <v>224</v>
      </c>
      <c r="CE7" s="621"/>
      <c r="CF7" s="621"/>
      <c r="CG7" s="621"/>
      <c r="CH7" s="621"/>
      <c r="CI7" s="621"/>
      <c r="CJ7" s="621"/>
      <c r="CK7" s="621"/>
      <c r="CL7" s="621"/>
      <c r="CM7" s="621"/>
      <c r="CN7" s="621"/>
      <c r="CO7" s="621"/>
      <c r="CP7" s="621"/>
      <c r="CQ7" s="622"/>
      <c r="CR7" s="623">
        <v>1887767</v>
      </c>
      <c r="CS7" s="624"/>
      <c r="CT7" s="624"/>
      <c r="CU7" s="624"/>
      <c r="CV7" s="624"/>
      <c r="CW7" s="624"/>
      <c r="CX7" s="624"/>
      <c r="CY7" s="625"/>
      <c r="CZ7" s="626">
        <v>41.2</v>
      </c>
      <c r="DA7" s="626"/>
      <c r="DB7" s="626"/>
      <c r="DC7" s="626"/>
      <c r="DD7" s="632">
        <v>37987</v>
      </c>
      <c r="DE7" s="624"/>
      <c r="DF7" s="624"/>
      <c r="DG7" s="624"/>
      <c r="DH7" s="624"/>
      <c r="DI7" s="624"/>
      <c r="DJ7" s="624"/>
      <c r="DK7" s="624"/>
      <c r="DL7" s="624"/>
      <c r="DM7" s="624"/>
      <c r="DN7" s="624"/>
      <c r="DO7" s="624"/>
      <c r="DP7" s="625"/>
      <c r="DQ7" s="632">
        <v>1349427</v>
      </c>
      <c r="DR7" s="624"/>
      <c r="DS7" s="624"/>
      <c r="DT7" s="624"/>
      <c r="DU7" s="624"/>
      <c r="DV7" s="624"/>
      <c r="DW7" s="624"/>
      <c r="DX7" s="624"/>
      <c r="DY7" s="624"/>
      <c r="DZ7" s="624"/>
      <c r="EA7" s="624"/>
      <c r="EB7" s="624"/>
      <c r="EC7" s="633"/>
    </row>
    <row r="8" spans="2:143" ht="11.25" customHeight="1">
      <c r="B8" s="620" t="s">
        <v>225</v>
      </c>
      <c r="C8" s="621"/>
      <c r="D8" s="621"/>
      <c r="E8" s="621"/>
      <c r="F8" s="621"/>
      <c r="G8" s="621"/>
      <c r="H8" s="621"/>
      <c r="I8" s="621"/>
      <c r="J8" s="621"/>
      <c r="K8" s="621"/>
      <c r="L8" s="621"/>
      <c r="M8" s="621"/>
      <c r="N8" s="621"/>
      <c r="O8" s="621"/>
      <c r="P8" s="621"/>
      <c r="Q8" s="622"/>
      <c r="R8" s="623">
        <v>1080</v>
      </c>
      <c r="S8" s="624"/>
      <c r="T8" s="624"/>
      <c r="U8" s="624"/>
      <c r="V8" s="624"/>
      <c r="W8" s="624"/>
      <c r="X8" s="624"/>
      <c r="Y8" s="625"/>
      <c r="Z8" s="626">
        <v>0</v>
      </c>
      <c r="AA8" s="626"/>
      <c r="AB8" s="626"/>
      <c r="AC8" s="626"/>
      <c r="AD8" s="627">
        <v>1080</v>
      </c>
      <c r="AE8" s="627"/>
      <c r="AF8" s="627"/>
      <c r="AG8" s="627"/>
      <c r="AH8" s="627"/>
      <c r="AI8" s="627"/>
      <c r="AJ8" s="627"/>
      <c r="AK8" s="627"/>
      <c r="AL8" s="628">
        <v>0.1</v>
      </c>
      <c r="AM8" s="629"/>
      <c r="AN8" s="629"/>
      <c r="AO8" s="630"/>
      <c r="AP8" s="620" t="s">
        <v>226</v>
      </c>
      <c r="AQ8" s="621"/>
      <c r="AR8" s="621"/>
      <c r="AS8" s="621"/>
      <c r="AT8" s="621"/>
      <c r="AU8" s="621"/>
      <c r="AV8" s="621"/>
      <c r="AW8" s="621"/>
      <c r="AX8" s="621"/>
      <c r="AY8" s="621"/>
      <c r="AZ8" s="621"/>
      <c r="BA8" s="621"/>
      <c r="BB8" s="621"/>
      <c r="BC8" s="621"/>
      <c r="BD8" s="621"/>
      <c r="BE8" s="621"/>
      <c r="BF8" s="622"/>
      <c r="BG8" s="623">
        <v>3999</v>
      </c>
      <c r="BH8" s="624"/>
      <c r="BI8" s="624"/>
      <c r="BJ8" s="624"/>
      <c r="BK8" s="624"/>
      <c r="BL8" s="624"/>
      <c r="BM8" s="624"/>
      <c r="BN8" s="625"/>
      <c r="BO8" s="626">
        <v>2</v>
      </c>
      <c r="BP8" s="626"/>
      <c r="BQ8" s="626"/>
      <c r="BR8" s="626"/>
      <c r="BS8" s="627" t="s">
        <v>122</v>
      </c>
      <c r="BT8" s="627"/>
      <c r="BU8" s="627"/>
      <c r="BV8" s="627"/>
      <c r="BW8" s="627"/>
      <c r="BX8" s="627"/>
      <c r="BY8" s="627"/>
      <c r="BZ8" s="627"/>
      <c r="CA8" s="627"/>
      <c r="CB8" s="631"/>
      <c r="CD8" s="620" t="s">
        <v>227</v>
      </c>
      <c r="CE8" s="621"/>
      <c r="CF8" s="621"/>
      <c r="CG8" s="621"/>
      <c r="CH8" s="621"/>
      <c r="CI8" s="621"/>
      <c r="CJ8" s="621"/>
      <c r="CK8" s="621"/>
      <c r="CL8" s="621"/>
      <c r="CM8" s="621"/>
      <c r="CN8" s="621"/>
      <c r="CO8" s="621"/>
      <c r="CP8" s="621"/>
      <c r="CQ8" s="622"/>
      <c r="CR8" s="623">
        <v>774247</v>
      </c>
      <c r="CS8" s="624"/>
      <c r="CT8" s="624"/>
      <c r="CU8" s="624"/>
      <c r="CV8" s="624"/>
      <c r="CW8" s="624"/>
      <c r="CX8" s="624"/>
      <c r="CY8" s="625"/>
      <c r="CZ8" s="626">
        <v>16.899999999999999</v>
      </c>
      <c r="DA8" s="626"/>
      <c r="DB8" s="626"/>
      <c r="DC8" s="626"/>
      <c r="DD8" s="632" t="s">
        <v>122</v>
      </c>
      <c r="DE8" s="624"/>
      <c r="DF8" s="624"/>
      <c r="DG8" s="624"/>
      <c r="DH8" s="624"/>
      <c r="DI8" s="624"/>
      <c r="DJ8" s="624"/>
      <c r="DK8" s="624"/>
      <c r="DL8" s="624"/>
      <c r="DM8" s="624"/>
      <c r="DN8" s="624"/>
      <c r="DO8" s="624"/>
      <c r="DP8" s="625"/>
      <c r="DQ8" s="632">
        <v>421688</v>
      </c>
      <c r="DR8" s="624"/>
      <c r="DS8" s="624"/>
      <c r="DT8" s="624"/>
      <c r="DU8" s="624"/>
      <c r="DV8" s="624"/>
      <c r="DW8" s="624"/>
      <c r="DX8" s="624"/>
      <c r="DY8" s="624"/>
      <c r="DZ8" s="624"/>
      <c r="EA8" s="624"/>
      <c r="EB8" s="624"/>
      <c r="EC8" s="633"/>
    </row>
    <row r="9" spans="2:143" ht="11.25" customHeight="1">
      <c r="B9" s="620" t="s">
        <v>228</v>
      </c>
      <c r="C9" s="621"/>
      <c r="D9" s="621"/>
      <c r="E9" s="621"/>
      <c r="F9" s="621"/>
      <c r="G9" s="621"/>
      <c r="H9" s="621"/>
      <c r="I9" s="621"/>
      <c r="J9" s="621"/>
      <c r="K9" s="621"/>
      <c r="L9" s="621"/>
      <c r="M9" s="621"/>
      <c r="N9" s="621"/>
      <c r="O9" s="621"/>
      <c r="P9" s="621"/>
      <c r="Q9" s="622"/>
      <c r="R9" s="623">
        <v>1334</v>
      </c>
      <c r="S9" s="624"/>
      <c r="T9" s="624"/>
      <c r="U9" s="624"/>
      <c r="V9" s="624"/>
      <c r="W9" s="624"/>
      <c r="X9" s="624"/>
      <c r="Y9" s="625"/>
      <c r="Z9" s="626">
        <v>0</v>
      </c>
      <c r="AA9" s="626"/>
      <c r="AB9" s="626"/>
      <c r="AC9" s="626"/>
      <c r="AD9" s="627">
        <v>1334</v>
      </c>
      <c r="AE9" s="627"/>
      <c r="AF9" s="627"/>
      <c r="AG9" s="627"/>
      <c r="AH9" s="627"/>
      <c r="AI9" s="627"/>
      <c r="AJ9" s="627"/>
      <c r="AK9" s="627"/>
      <c r="AL9" s="628">
        <v>0.1</v>
      </c>
      <c r="AM9" s="629"/>
      <c r="AN9" s="629"/>
      <c r="AO9" s="630"/>
      <c r="AP9" s="620" t="s">
        <v>229</v>
      </c>
      <c r="AQ9" s="621"/>
      <c r="AR9" s="621"/>
      <c r="AS9" s="621"/>
      <c r="AT9" s="621"/>
      <c r="AU9" s="621"/>
      <c r="AV9" s="621"/>
      <c r="AW9" s="621"/>
      <c r="AX9" s="621"/>
      <c r="AY9" s="621"/>
      <c r="AZ9" s="621"/>
      <c r="BA9" s="621"/>
      <c r="BB9" s="621"/>
      <c r="BC9" s="621"/>
      <c r="BD9" s="621"/>
      <c r="BE9" s="621"/>
      <c r="BF9" s="622"/>
      <c r="BG9" s="623">
        <v>74558</v>
      </c>
      <c r="BH9" s="624"/>
      <c r="BI9" s="624"/>
      <c r="BJ9" s="624"/>
      <c r="BK9" s="624"/>
      <c r="BL9" s="624"/>
      <c r="BM9" s="624"/>
      <c r="BN9" s="625"/>
      <c r="BO9" s="626">
        <v>37.6</v>
      </c>
      <c r="BP9" s="626"/>
      <c r="BQ9" s="626"/>
      <c r="BR9" s="626"/>
      <c r="BS9" s="627" t="s">
        <v>122</v>
      </c>
      <c r="BT9" s="627"/>
      <c r="BU9" s="627"/>
      <c r="BV9" s="627"/>
      <c r="BW9" s="627"/>
      <c r="BX9" s="627"/>
      <c r="BY9" s="627"/>
      <c r="BZ9" s="627"/>
      <c r="CA9" s="627"/>
      <c r="CB9" s="631"/>
      <c r="CD9" s="620" t="s">
        <v>230</v>
      </c>
      <c r="CE9" s="621"/>
      <c r="CF9" s="621"/>
      <c r="CG9" s="621"/>
      <c r="CH9" s="621"/>
      <c r="CI9" s="621"/>
      <c r="CJ9" s="621"/>
      <c r="CK9" s="621"/>
      <c r="CL9" s="621"/>
      <c r="CM9" s="621"/>
      <c r="CN9" s="621"/>
      <c r="CO9" s="621"/>
      <c r="CP9" s="621"/>
      <c r="CQ9" s="622"/>
      <c r="CR9" s="623">
        <v>174964</v>
      </c>
      <c r="CS9" s="624"/>
      <c r="CT9" s="624"/>
      <c r="CU9" s="624"/>
      <c r="CV9" s="624"/>
      <c r="CW9" s="624"/>
      <c r="CX9" s="624"/>
      <c r="CY9" s="625"/>
      <c r="CZ9" s="626">
        <v>3.8</v>
      </c>
      <c r="DA9" s="626"/>
      <c r="DB9" s="626"/>
      <c r="DC9" s="626"/>
      <c r="DD9" s="632">
        <v>25799</v>
      </c>
      <c r="DE9" s="624"/>
      <c r="DF9" s="624"/>
      <c r="DG9" s="624"/>
      <c r="DH9" s="624"/>
      <c r="DI9" s="624"/>
      <c r="DJ9" s="624"/>
      <c r="DK9" s="624"/>
      <c r="DL9" s="624"/>
      <c r="DM9" s="624"/>
      <c r="DN9" s="624"/>
      <c r="DO9" s="624"/>
      <c r="DP9" s="625"/>
      <c r="DQ9" s="632">
        <v>115990</v>
      </c>
      <c r="DR9" s="624"/>
      <c r="DS9" s="624"/>
      <c r="DT9" s="624"/>
      <c r="DU9" s="624"/>
      <c r="DV9" s="624"/>
      <c r="DW9" s="624"/>
      <c r="DX9" s="624"/>
      <c r="DY9" s="624"/>
      <c r="DZ9" s="624"/>
      <c r="EA9" s="624"/>
      <c r="EB9" s="624"/>
      <c r="EC9" s="633"/>
    </row>
    <row r="10" spans="2:143" ht="11.25" customHeight="1">
      <c r="B10" s="620" t="s">
        <v>231</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232</v>
      </c>
      <c r="AQ10" s="621"/>
      <c r="AR10" s="621"/>
      <c r="AS10" s="621"/>
      <c r="AT10" s="621"/>
      <c r="AU10" s="621"/>
      <c r="AV10" s="621"/>
      <c r="AW10" s="621"/>
      <c r="AX10" s="621"/>
      <c r="AY10" s="621"/>
      <c r="AZ10" s="621"/>
      <c r="BA10" s="621"/>
      <c r="BB10" s="621"/>
      <c r="BC10" s="621"/>
      <c r="BD10" s="621"/>
      <c r="BE10" s="621"/>
      <c r="BF10" s="622"/>
      <c r="BG10" s="623">
        <v>2936</v>
      </c>
      <c r="BH10" s="624"/>
      <c r="BI10" s="624"/>
      <c r="BJ10" s="624"/>
      <c r="BK10" s="624"/>
      <c r="BL10" s="624"/>
      <c r="BM10" s="624"/>
      <c r="BN10" s="625"/>
      <c r="BO10" s="626">
        <v>1.5</v>
      </c>
      <c r="BP10" s="626"/>
      <c r="BQ10" s="626"/>
      <c r="BR10" s="626"/>
      <c r="BS10" s="627" t="s">
        <v>122</v>
      </c>
      <c r="BT10" s="627"/>
      <c r="BU10" s="627"/>
      <c r="BV10" s="627"/>
      <c r="BW10" s="627"/>
      <c r="BX10" s="627"/>
      <c r="BY10" s="627"/>
      <c r="BZ10" s="627"/>
      <c r="CA10" s="627"/>
      <c r="CB10" s="631"/>
      <c r="CD10" s="620" t="s">
        <v>233</v>
      </c>
      <c r="CE10" s="621"/>
      <c r="CF10" s="621"/>
      <c r="CG10" s="621"/>
      <c r="CH10" s="621"/>
      <c r="CI10" s="621"/>
      <c r="CJ10" s="621"/>
      <c r="CK10" s="621"/>
      <c r="CL10" s="621"/>
      <c r="CM10" s="621"/>
      <c r="CN10" s="621"/>
      <c r="CO10" s="621"/>
      <c r="CP10" s="621"/>
      <c r="CQ10" s="622"/>
      <c r="CR10" s="623">
        <v>455</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455</v>
      </c>
      <c r="DR10" s="624"/>
      <c r="DS10" s="624"/>
      <c r="DT10" s="624"/>
      <c r="DU10" s="624"/>
      <c r="DV10" s="624"/>
      <c r="DW10" s="624"/>
      <c r="DX10" s="624"/>
      <c r="DY10" s="624"/>
      <c r="DZ10" s="624"/>
      <c r="EA10" s="624"/>
      <c r="EB10" s="624"/>
      <c r="EC10" s="633"/>
    </row>
    <row r="11" spans="2:143" ht="11.25" customHeight="1">
      <c r="B11" s="620" t="s">
        <v>234</v>
      </c>
      <c r="C11" s="621"/>
      <c r="D11" s="621"/>
      <c r="E11" s="621"/>
      <c r="F11" s="621"/>
      <c r="G11" s="621"/>
      <c r="H11" s="621"/>
      <c r="I11" s="621"/>
      <c r="J11" s="621"/>
      <c r="K11" s="621"/>
      <c r="L11" s="621"/>
      <c r="M11" s="621"/>
      <c r="N11" s="621"/>
      <c r="O11" s="621"/>
      <c r="P11" s="621"/>
      <c r="Q11" s="622"/>
      <c r="R11" s="623">
        <v>61881</v>
      </c>
      <c r="S11" s="624"/>
      <c r="T11" s="624"/>
      <c r="U11" s="624"/>
      <c r="V11" s="624"/>
      <c r="W11" s="624"/>
      <c r="X11" s="624"/>
      <c r="Y11" s="625"/>
      <c r="Z11" s="628">
        <v>1.3</v>
      </c>
      <c r="AA11" s="629"/>
      <c r="AB11" s="629"/>
      <c r="AC11" s="635"/>
      <c r="AD11" s="632">
        <v>61881</v>
      </c>
      <c r="AE11" s="624"/>
      <c r="AF11" s="624"/>
      <c r="AG11" s="624"/>
      <c r="AH11" s="624"/>
      <c r="AI11" s="624"/>
      <c r="AJ11" s="624"/>
      <c r="AK11" s="625"/>
      <c r="AL11" s="628">
        <v>4</v>
      </c>
      <c r="AM11" s="629"/>
      <c r="AN11" s="629"/>
      <c r="AO11" s="630"/>
      <c r="AP11" s="620" t="s">
        <v>235</v>
      </c>
      <c r="AQ11" s="621"/>
      <c r="AR11" s="621"/>
      <c r="AS11" s="621"/>
      <c r="AT11" s="621"/>
      <c r="AU11" s="621"/>
      <c r="AV11" s="621"/>
      <c r="AW11" s="621"/>
      <c r="AX11" s="621"/>
      <c r="AY11" s="621"/>
      <c r="AZ11" s="621"/>
      <c r="BA11" s="621"/>
      <c r="BB11" s="621"/>
      <c r="BC11" s="621"/>
      <c r="BD11" s="621"/>
      <c r="BE11" s="621"/>
      <c r="BF11" s="622"/>
      <c r="BG11" s="623">
        <v>932</v>
      </c>
      <c r="BH11" s="624"/>
      <c r="BI11" s="624"/>
      <c r="BJ11" s="624"/>
      <c r="BK11" s="624"/>
      <c r="BL11" s="624"/>
      <c r="BM11" s="624"/>
      <c r="BN11" s="625"/>
      <c r="BO11" s="626">
        <v>0.5</v>
      </c>
      <c r="BP11" s="626"/>
      <c r="BQ11" s="626"/>
      <c r="BR11" s="626"/>
      <c r="BS11" s="627">
        <v>266</v>
      </c>
      <c r="BT11" s="627"/>
      <c r="BU11" s="627"/>
      <c r="BV11" s="627"/>
      <c r="BW11" s="627"/>
      <c r="BX11" s="627"/>
      <c r="BY11" s="627"/>
      <c r="BZ11" s="627"/>
      <c r="CA11" s="627"/>
      <c r="CB11" s="631"/>
      <c r="CD11" s="620" t="s">
        <v>236</v>
      </c>
      <c r="CE11" s="621"/>
      <c r="CF11" s="621"/>
      <c r="CG11" s="621"/>
      <c r="CH11" s="621"/>
      <c r="CI11" s="621"/>
      <c r="CJ11" s="621"/>
      <c r="CK11" s="621"/>
      <c r="CL11" s="621"/>
      <c r="CM11" s="621"/>
      <c r="CN11" s="621"/>
      <c r="CO11" s="621"/>
      <c r="CP11" s="621"/>
      <c r="CQ11" s="622"/>
      <c r="CR11" s="623">
        <v>355984</v>
      </c>
      <c r="CS11" s="624"/>
      <c r="CT11" s="624"/>
      <c r="CU11" s="624"/>
      <c r="CV11" s="624"/>
      <c r="CW11" s="624"/>
      <c r="CX11" s="624"/>
      <c r="CY11" s="625"/>
      <c r="CZ11" s="626">
        <v>7.8</v>
      </c>
      <c r="DA11" s="626"/>
      <c r="DB11" s="626"/>
      <c r="DC11" s="626"/>
      <c r="DD11" s="632">
        <v>187154</v>
      </c>
      <c r="DE11" s="624"/>
      <c r="DF11" s="624"/>
      <c r="DG11" s="624"/>
      <c r="DH11" s="624"/>
      <c r="DI11" s="624"/>
      <c r="DJ11" s="624"/>
      <c r="DK11" s="624"/>
      <c r="DL11" s="624"/>
      <c r="DM11" s="624"/>
      <c r="DN11" s="624"/>
      <c r="DO11" s="624"/>
      <c r="DP11" s="625"/>
      <c r="DQ11" s="632">
        <v>138151</v>
      </c>
      <c r="DR11" s="624"/>
      <c r="DS11" s="624"/>
      <c r="DT11" s="624"/>
      <c r="DU11" s="624"/>
      <c r="DV11" s="624"/>
      <c r="DW11" s="624"/>
      <c r="DX11" s="624"/>
      <c r="DY11" s="624"/>
      <c r="DZ11" s="624"/>
      <c r="EA11" s="624"/>
      <c r="EB11" s="624"/>
      <c r="EC11" s="633"/>
    </row>
    <row r="12" spans="2:143" ht="11.25" customHeight="1">
      <c r="B12" s="620" t="s">
        <v>237</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238</v>
      </c>
      <c r="AQ12" s="621"/>
      <c r="AR12" s="621"/>
      <c r="AS12" s="621"/>
      <c r="AT12" s="621"/>
      <c r="AU12" s="621"/>
      <c r="AV12" s="621"/>
      <c r="AW12" s="621"/>
      <c r="AX12" s="621"/>
      <c r="AY12" s="621"/>
      <c r="AZ12" s="621"/>
      <c r="BA12" s="621"/>
      <c r="BB12" s="621"/>
      <c r="BC12" s="621"/>
      <c r="BD12" s="621"/>
      <c r="BE12" s="621"/>
      <c r="BF12" s="622"/>
      <c r="BG12" s="623">
        <v>91237</v>
      </c>
      <c r="BH12" s="624"/>
      <c r="BI12" s="624"/>
      <c r="BJ12" s="624"/>
      <c r="BK12" s="624"/>
      <c r="BL12" s="624"/>
      <c r="BM12" s="624"/>
      <c r="BN12" s="625"/>
      <c r="BO12" s="626">
        <v>46</v>
      </c>
      <c r="BP12" s="626"/>
      <c r="BQ12" s="626"/>
      <c r="BR12" s="626"/>
      <c r="BS12" s="627" t="s">
        <v>122</v>
      </c>
      <c r="BT12" s="627"/>
      <c r="BU12" s="627"/>
      <c r="BV12" s="627"/>
      <c r="BW12" s="627"/>
      <c r="BX12" s="627"/>
      <c r="BY12" s="627"/>
      <c r="BZ12" s="627"/>
      <c r="CA12" s="627"/>
      <c r="CB12" s="631"/>
      <c r="CD12" s="620" t="s">
        <v>239</v>
      </c>
      <c r="CE12" s="621"/>
      <c r="CF12" s="621"/>
      <c r="CG12" s="621"/>
      <c r="CH12" s="621"/>
      <c r="CI12" s="621"/>
      <c r="CJ12" s="621"/>
      <c r="CK12" s="621"/>
      <c r="CL12" s="621"/>
      <c r="CM12" s="621"/>
      <c r="CN12" s="621"/>
      <c r="CO12" s="621"/>
      <c r="CP12" s="621"/>
      <c r="CQ12" s="622"/>
      <c r="CR12" s="623">
        <v>9678</v>
      </c>
      <c r="CS12" s="624"/>
      <c r="CT12" s="624"/>
      <c r="CU12" s="624"/>
      <c r="CV12" s="624"/>
      <c r="CW12" s="624"/>
      <c r="CX12" s="624"/>
      <c r="CY12" s="625"/>
      <c r="CZ12" s="626">
        <v>0.2</v>
      </c>
      <c r="DA12" s="626"/>
      <c r="DB12" s="626"/>
      <c r="DC12" s="626"/>
      <c r="DD12" s="632" t="s">
        <v>122</v>
      </c>
      <c r="DE12" s="624"/>
      <c r="DF12" s="624"/>
      <c r="DG12" s="624"/>
      <c r="DH12" s="624"/>
      <c r="DI12" s="624"/>
      <c r="DJ12" s="624"/>
      <c r="DK12" s="624"/>
      <c r="DL12" s="624"/>
      <c r="DM12" s="624"/>
      <c r="DN12" s="624"/>
      <c r="DO12" s="624"/>
      <c r="DP12" s="625"/>
      <c r="DQ12" s="632">
        <v>6144</v>
      </c>
      <c r="DR12" s="624"/>
      <c r="DS12" s="624"/>
      <c r="DT12" s="624"/>
      <c r="DU12" s="624"/>
      <c r="DV12" s="624"/>
      <c r="DW12" s="624"/>
      <c r="DX12" s="624"/>
      <c r="DY12" s="624"/>
      <c r="DZ12" s="624"/>
      <c r="EA12" s="624"/>
      <c r="EB12" s="624"/>
      <c r="EC12" s="633"/>
    </row>
    <row r="13" spans="2:143" ht="11.25" customHeight="1">
      <c r="B13" s="620" t="s">
        <v>240</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241</v>
      </c>
      <c r="AQ13" s="621"/>
      <c r="AR13" s="621"/>
      <c r="AS13" s="621"/>
      <c r="AT13" s="621"/>
      <c r="AU13" s="621"/>
      <c r="AV13" s="621"/>
      <c r="AW13" s="621"/>
      <c r="AX13" s="621"/>
      <c r="AY13" s="621"/>
      <c r="AZ13" s="621"/>
      <c r="BA13" s="621"/>
      <c r="BB13" s="621"/>
      <c r="BC13" s="621"/>
      <c r="BD13" s="621"/>
      <c r="BE13" s="621"/>
      <c r="BF13" s="622"/>
      <c r="BG13" s="623">
        <v>89923</v>
      </c>
      <c r="BH13" s="624"/>
      <c r="BI13" s="624"/>
      <c r="BJ13" s="624"/>
      <c r="BK13" s="624"/>
      <c r="BL13" s="624"/>
      <c r="BM13" s="624"/>
      <c r="BN13" s="625"/>
      <c r="BO13" s="626">
        <v>45.4</v>
      </c>
      <c r="BP13" s="626"/>
      <c r="BQ13" s="626"/>
      <c r="BR13" s="626"/>
      <c r="BS13" s="627" t="s">
        <v>122</v>
      </c>
      <c r="BT13" s="627"/>
      <c r="BU13" s="627"/>
      <c r="BV13" s="627"/>
      <c r="BW13" s="627"/>
      <c r="BX13" s="627"/>
      <c r="BY13" s="627"/>
      <c r="BZ13" s="627"/>
      <c r="CA13" s="627"/>
      <c r="CB13" s="631"/>
      <c r="CD13" s="620" t="s">
        <v>242</v>
      </c>
      <c r="CE13" s="621"/>
      <c r="CF13" s="621"/>
      <c r="CG13" s="621"/>
      <c r="CH13" s="621"/>
      <c r="CI13" s="621"/>
      <c r="CJ13" s="621"/>
      <c r="CK13" s="621"/>
      <c r="CL13" s="621"/>
      <c r="CM13" s="621"/>
      <c r="CN13" s="621"/>
      <c r="CO13" s="621"/>
      <c r="CP13" s="621"/>
      <c r="CQ13" s="622"/>
      <c r="CR13" s="623">
        <v>445520</v>
      </c>
      <c r="CS13" s="624"/>
      <c r="CT13" s="624"/>
      <c r="CU13" s="624"/>
      <c r="CV13" s="624"/>
      <c r="CW13" s="624"/>
      <c r="CX13" s="624"/>
      <c r="CY13" s="625"/>
      <c r="CZ13" s="626">
        <v>9.6999999999999993</v>
      </c>
      <c r="DA13" s="626"/>
      <c r="DB13" s="626"/>
      <c r="DC13" s="626"/>
      <c r="DD13" s="632">
        <v>395325</v>
      </c>
      <c r="DE13" s="624"/>
      <c r="DF13" s="624"/>
      <c r="DG13" s="624"/>
      <c r="DH13" s="624"/>
      <c r="DI13" s="624"/>
      <c r="DJ13" s="624"/>
      <c r="DK13" s="624"/>
      <c r="DL13" s="624"/>
      <c r="DM13" s="624"/>
      <c r="DN13" s="624"/>
      <c r="DO13" s="624"/>
      <c r="DP13" s="625"/>
      <c r="DQ13" s="632">
        <v>96917</v>
      </c>
      <c r="DR13" s="624"/>
      <c r="DS13" s="624"/>
      <c r="DT13" s="624"/>
      <c r="DU13" s="624"/>
      <c r="DV13" s="624"/>
      <c r="DW13" s="624"/>
      <c r="DX13" s="624"/>
      <c r="DY13" s="624"/>
      <c r="DZ13" s="624"/>
      <c r="EA13" s="624"/>
      <c r="EB13" s="624"/>
      <c r="EC13" s="633"/>
    </row>
    <row r="14" spans="2:143" ht="11.25" customHeight="1">
      <c r="B14" s="620" t="s">
        <v>243</v>
      </c>
      <c r="C14" s="621"/>
      <c r="D14" s="621"/>
      <c r="E14" s="621"/>
      <c r="F14" s="621"/>
      <c r="G14" s="621"/>
      <c r="H14" s="621"/>
      <c r="I14" s="621"/>
      <c r="J14" s="621"/>
      <c r="K14" s="621"/>
      <c r="L14" s="621"/>
      <c r="M14" s="621"/>
      <c r="N14" s="621"/>
      <c r="O14" s="621"/>
      <c r="P14" s="621"/>
      <c r="Q14" s="622"/>
      <c r="R14" s="623">
        <v>197</v>
      </c>
      <c r="S14" s="624"/>
      <c r="T14" s="624"/>
      <c r="U14" s="624"/>
      <c r="V14" s="624"/>
      <c r="W14" s="624"/>
      <c r="X14" s="624"/>
      <c r="Y14" s="625"/>
      <c r="Z14" s="626">
        <v>0</v>
      </c>
      <c r="AA14" s="626"/>
      <c r="AB14" s="626"/>
      <c r="AC14" s="626"/>
      <c r="AD14" s="627">
        <v>197</v>
      </c>
      <c r="AE14" s="627"/>
      <c r="AF14" s="627"/>
      <c r="AG14" s="627"/>
      <c r="AH14" s="627"/>
      <c r="AI14" s="627"/>
      <c r="AJ14" s="627"/>
      <c r="AK14" s="627"/>
      <c r="AL14" s="628">
        <v>0</v>
      </c>
      <c r="AM14" s="629"/>
      <c r="AN14" s="629"/>
      <c r="AO14" s="630"/>
      <c r="AP14" s="620" t="s">
        <v>244</v>
      </c>
      <c r="AQ14" s="621"/>
      <c r="AR14" s="621"/>
      <c r="AS14" s="621"/>
      <c r="AT14" s="621"/>
      <c r="AU14" s="621"/>
      <c r="AV14" s="621"/>
      <c r="AW14" s="621"/>
      <c r="AX14" s="621"/>
      <c r="AY14" s="621"/>
      <c r="AZ14" s="621"/>
      <c r="BA14" s="621"/>
      <c r="BB14" s="621"/>
      <c r="BC14" s="621"/>
      <c r="BD14" s="621"/>
      <c r="BE14" s="621"/>
      <c r="BF14" s="622"/>
      <c r="BG14" s="623">
        <v>13650</v>
      </c>
      <c r="BH14" s="624"/>
      <c r="BI14" s="624"/>
      <c r="BJ14" s="624"/>
      <c r="BK14" s="624"/>
      <c r="BL14" s="624"/>
      <c r="BM14" s="624"/>
      <c r="BN14" s="625"/>
      <c r="BO14" s="626">
        <v>6.9</v>
      </c>
      <c r="BP14" s="626"/>
      <c r="BQ14" s="626"/>
      <c r="BR14" s="626"/>
      <c r="BS14" s="627" t="s">
        <v>122</v>
      </c>
      <c r="BT14" s="627"/>
      <c r="BU14" s="627"/>
      <c r="BV14" s="627"/>
      <c r="BW14" s="627"/>
      <c r="BX14" s="627"/>
      <c r="BY14" s="627"/>
      <c r="BZ14" s="627"/>
      <c r="CA14" s="627"/>
      <c r="CB14" s="631"/>
      <c r="CD14" s="620" t="s">
        <v>245</v>
      </c>
      <c r="CE14" s="621"/>
      <c r="CF14" s="621"/>
      <c r="CG14" s="621"/>
      <c r="CH14" s="621"/>
      <c r="CI14" s="621"/>
      <c r="CJ14" s="621"/>
      <c r="CK14" s="621"/>
      <c r="CL14" s="621"/>
      <c r="CM14" s="621"/>
      <c r="CN14" s="621"/>
      <c r="CO14" s="621"/>
      <c r="CP14" s="621"/>
      <c r="CQ14" s="622"/>
      <c r="CR14" s="623">
        <v>96522</v>
      </c>
      <c r="CS14" s="624"/>
      <c r="CT14" s="624"/>
      <c r="CU14" s="624"/>
      <c r="CV14" s="624"/>
      <c r="CW14" s="624"/>
      <c r="CX14" s="624"/>
      <c r="CY14" s="625"/>
      <c r="CZ14" s="626">
        <v>2.1</v>
      </c>
      <c r="DA14" s="626"/>
      <c r="DB14" s="626"/>
      <c r="DC14" s="626"/>
      <c r="DD14" s="632">
        <v>5355</v>
      </c>
      <c r="DE14" s="624"/>
      <c r="DF14" s="624"/>
      <c r="DG14" s="624"/>
      <c r="DH14" s="624"/>
      <c r="DI14" s="624"/>
      <c r="DJ14" s="624"/>
      <c r="DK14" s="624"/>
      <c r="DL14" s="624"/>
      <c r="DM14" s="624"/>
      <c r="DN14" s="624"/>
      <c r="DO14" s="624"/>
      <c r="DP14" s="625"/>
      <c r="DQ14" s="632">
        <v>91100</v>
      </c>
      <c r="DR14" s="624"/>
      <c r="DS14" s="624"/>
      <c r="DT14" s="624"/>
      <c r="DU14" s="624"/>
      <c r="DV14" s="624"/>
      <c r="DW14" s="624"/>
      <c r="DX14" s="624"/>
      <c r="DY14" s="624"/>
      <c r="DZ14" s="624"/>
      <c r="EA14" s="624"/>
      <c r="EB14" s="624"/>
      <c r="EC14" s="633"/>
    </row>
    <row r="15" spans="2:143" ht="11.25" customHeight="1">
      <c r="B15" s="620" t="s">
        <v>246</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247</v>
      </c>
      <c r="AQ15" s="621"/>
      <c r="AR15" s="621"/>
      <c r="AS15" s="621"/>
      <c r="AT15" s="621"/>
      <c r="AU15" s="621"/>
      <c r="AV15" s="621"/>
      <c r="AW15" s="621"/>
      <c r="AX15" s="621"/>
      <c r="AY15" s="621"/>
      <c r="AZ15" s="621"/>
      <c r="BA15" s="621"/>
      <c r="BB15" s="621"/>
      <c r="BC15" s="621"/>
      <c r="BD15" s="621"/>
      <c r="BE15" s="621"/>
      <c r="BF15" s="622"/>
      <c r="BG15" s="623">
        <v>4524</v>
      </c>
      <c r="BH15" s="624"/>
      <c r="BI15" s="624"/>
      <c r="BJ15" s="624"/>
      <c r="BK15" s="624"/>
      <c r="BL15" s="624"/>
      <c r="BM15" s="624"/>
      <c r="BN15" s="625"/>
      <c r="BO15" s="626">
        <v>2.2999999999999998</v>
      </c>
      <c r="BP15" s="626"/>
      <c r="BQ15" s="626"/>
      <c r="BR15" s="626"/>
      <c r="BS15" s="627" t="s">
        <v>122</v>
      </c>
      <c r="BT15" s="627"/>
      <c r="BU15" s="627"/>
      <c r="BV15" s="627"/>
      <c r="BW15" s="627"/>
      <c r="BX15" s="627"/>
      <c r="BY15" s="627"/>
      <c r="BZ15" s="627"/>
      <c r="CA15" s="627"/>
      <c r="CB15" s="631"/>
      <c r="CD15" s="620" t="s">
        <v>248</v>
      </c>
      <c r="CE15" s="621"/>
      <c r="CF15" s="621"/>
      <c r="CG15" s="621"/>
      <c r="CH15" s="621"/>
      <c r="CI15" s="621"/>
      <c r="CJ15" s="621"/>
      <c r="CK15" s="621"/>
      <c r="CL15" s="621"/>
      <c r="CM15" s="621"/>
      <c r="CN15" s="621"/>
      <c r="CO15" s="621"/>
      <c r="CP15" s="621"/>
      <c r="CQ15" s="622"/>
      <c r="CR15" s="623">
        <v>436490</v>
      </c>
      <c r="CS15" s="624"/>
      <c r="CT15" s="624"/>
      <c r="CU15" s="624"/>
      <c r="CV15" s="624"/>
      <c r="CW15" s="624"/>
      <c r="CX15" s="624"/>
      <c r="CY15" s="625"/>
      <c r="CZ15" s="626">
        <v>9.5</v>
      </c>
      <c r="DA15" s="626"/>
      <c r="DB15" s="626"/>
      <c r="DC15" s="626"/>
      <c r="DD15" s="632">
        <v>41891</v>
      </c>
      <c r="DE15" s="624"/>
      <c r="DF15" s="624"/>
      <c r="DG15" s="624"/>
      <c r="DH15" s="624"/>
      <c r="DI15" s="624"/>
      <c r="DJ15" s="624"/>
      <c r="DK15" s="624"/>
      <c r="DL15" s="624"/>
      <c r="DM15" s="624"/>
      <c r="DN15" s="624"/>
      <c r="DO15" s="624"/>
      <c r="DP15" s="625"/>
      <c r="DQ15" s="632">
        <v>378280</v>
      </c>
      <c r="DR15" s="624"/>
      <c r="DS15" s="624"/>
      <c r="DT15" s="624"/>
      <c r="DU15" s="624"/>
      <c r="DV15" s="624"/>
      <c r="DW15" s="624"/>
      <c r="DX15" s="624"/>
      <c r="DY15" s="624"/>
      <c r="DZ15" s="624"/>
      <c r="EA15" s="624"/>
      <c r="EB15" s="624"/>
      <c r="EC15" s="633"/>
    </row>
    <row r="16" spans="2:143" ht="11.25" customHeight="1">
      <c r="B16" s="620" t="s">
        <v>249</v>
      </c>
      <c r="C16" s="621"/>
      <c r="D16" s="621"/>
      <c r="E16" s="621"/>
      <c r="F16" s="621"/>
      <c r="G16" s="621"/>
      <c r="H16" s="621"/>
      <c r="I16" s="621"/>
      <c r="J16" s="621"/>
      <c r="K16" s="621"/>
      <c r="L16" s="621"/>
      <c r="M16" s="621"/>
      <c r="N16" s="621"/>
      <c r="O16" s="621"/>
      <c r="P16" s="621"/>
      <c r="Q16" s="622"/>
      <c r="R16" s="623">
        <v>3508</v>
      </c>
      <c r="S16" s="624"/>
      <c r="T16" s="624"/>
      <c r="U16" s="624"/>
      <c r="V16" s="624"/>
      <c r="W16" s="624"/>
      <c r="X16" s="624"/>
      <c r="Y16" s="625"/>
      <c r="Z16" s="626">
        <v>0.1</v>
      </c>
      <c r="AA16" s="626"/>
      <c r="AB16" s="626"/>
      <c r="AC16" s="626"/>
      <c r="AD16" s="627">
        <v>3508</v>
      </c>
      <c r="AE16" s="627"/>
      <c r="AF16" s="627"/>
      <c r="AG16" s="627"/>
      <c r="AH16" s="627"/>
      <c r="AI16" s="627"/>
      <c r="AJ16" s="627"/>
      <c r="AK16" s="627"/>
      <c r="AL16" s="628">
        <v>0.2</v>
      </c>
      <c r="AM16" s="629"/>
      <c r="AN16" s="629"/>
      <c r="AO16" s="630"/>
      <c r="AP16" s="620" t="s">
        <v>250</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251</v>
      </c>
      <c r="CE16" s="621"/>
      <c r="CF16" s="621"/>
      <c r="CG16" s="621"/>
      <c r="CH16" s="621"/>
      <c r="CI16" s="621"/>
      <c r="CJ16" s="621"/>
      <c r="CK16" s="621"/>
      <c r="CL16" s="621"/>
      <c r="CM16" s="621"/>
      <c r="CN16" s="621"/>
      <c r="CO16" s="621"/>
      <c r="CP16" s="621"/>
      <c r="CQ16" s="622"/>
      <c r="CR16" s="623">
        <v>111768</v>
      </c>
      <c r="CS16" s="624"/>
      <c r="CT16" s="624"/>
      <c r="CU16" s="624"/>
      <c r="CV16" s="624"/>
      <c r="CW16" s="624"/>
      <c r="CX16" s="624"/>
      <c r="CY16" s="625"/>
      <c r="CZ16" s="626">
        <v>2.4</v>
      </c>
      <c r="DA16" s="626"/>
      <c r="DB16" s="626"/>
      <c r="DC16" s="626"/>
      <c r="DD16" s="632" t="s">
        <v>122</v>
      </c>
      <c r="DE16" s="624"/>
      <c r="DF16" s="624"/>
      <c r="DG16" s="624"/>
      <c r="DH16" s="624"/>
      <c r="DI16" s="624"/>
      <c r="DJ16" s="624"/>
      <c r="DK16" s="624"/>
      <c r="DL16" s="624"/>
      <c r="DM16" s="624"/>
      <c r="DN16" s="624"/>
      <c r="DO16" s="624"/>
      <c r="DP16" s="625"/>
      <c r="DQ16" s="632">
        <v>29892</v>
      </c>
      <c r="DR16" s="624"/>
      <c r="DS16" s="624"/>
      <c r="DT16" s="624"/>
      <c r="DU16" s="624"/>
      <c r="DV16" s="624"/>
      <c r="DW16" s="624"/>
      <c r="DX16" s="624"/>
      <c r="DY16" s="624"/>
      <c r="DZ16" s="624"/>
      <c r="EA16" s="624"/>
      <c r="EB16" s="624"/>
      <c r="EC16" s="633"/>
    </row>
    <row r="17" spans="2:133" ht="11.25" customHeight="1">
      <c r="B17" s="620" t="s">
        <v>252</v>
      </c>
      <c r="C17" s="621"/>
      <c r="D17" s="621"/>
      <c r="E17" s="621"/>
      <c r="F17" s="621"/>
      <c r="G17" s="621"/>
      <c r="H17" s="621"/>
      <c r="I17" s="621"/>
      <c r="J17" s="621"/>
      <c r="K17" s="621"/>
      <c r="L17" s="621"/>
      <c r="M17" s="621"/>
      <c r="N17" s="621"/>
      <c r="O17" s="621"/>
      <c r="P17" s="621"/>
      <c r="Q17" s="622"/>
      <c r="R17" s="623">
        <v>4334</v>
      </c>
      <c r="S17" s="624"/>
      <c r="T17" s="624"/>
      <c r="U17" s="624"/>
      <c r="V17" s="624"/>
      <c r="W17" s="624"/>
      <c r="X17" s="624"/>
      <c r="Y17" s="625"/>
      <c r="Z17" s="626">
        <v>0.1</v>
      </c>
      <c r="AA17" s="626"/>
      <c r="AB17" s="626"/>
      <c r="AC17" s="626"/>
      <c r="AD17" s="627">
        <v>4334</v>
      </c>
      <c r="AE17" s="627"/>
      <c r="AF17" s="627"/>
      <c r="AG17" s="627"/>
      <c r="AH17" s="627"/>
      <c r="AI17" s="627"/>
      <c r="AJ17" s="627"/>
      <c r="AK17" s="627"/>
      <c r="AL17" s="628">
        <v>0.3</v>
      </c>
      <c r="AM17" s="629"/>
      <c r="AN17" s="629"/>
      <c r="AO17" s="630"/>
      <c r="AP17" s="620" t="s">
        <v>253</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254</v>
      </c>
      <c r="CE17" s="621"/>
      <c r="CF17" s="621"/>
      <c r="CG17" s="621"/>
      <c r="CH17" s="621"/>
      <c r="CI17" s="621"/>
      <c r="CJ17" s="621"/>
      <c r="CK17" s="621"/>
      <c r="CL17" s="621"/>
      <c r="CM17" s="621"/>
      <c r="CN17" s="621"/>
      <c r="CO17" s="621"/>
      <c r="CP17" s="621"/>
      <c r="CQ17" s="622"/>
      <c r="CR17" s="623">
        <v>231518</v>
      </c>
      <c r="CS17" s="624"/>
      <c r="CT17" s="624"/>
      <c r="CU17" s="624"/>
      <c r="CV17" s="624"/>
      <c r="CW17" s="624"/>
      <c r="CX17" s="624"/>
      <c r="CY17" s="625"/>
      <c r="CZ17" s="626">
        <v>5</v>
      </c>
      <c r="DA17" s="626"/>
      <c r="DB17" s="626"/>
      <c r="DC17" s="626"/>
      <c r="DD17" s="632" t="s">
        <v>122</v>
      </c>
      <c r="DE17" s="624"/>
      <c r="DF17" s="624"/>
      <c r="DG17" s="624"/>
      <c r="DH17" s="624"/>
      <c r="DI17" s="624"/>
      <c r="DJ17" s="624"/>
      <c r="DK17" s="624"/>
      <c r="DL17" s="624"/>
      <c r="DM17" s="624"/>
      <c r="DN17" s="624"/>
      <c r="DO17" s="624"/>
      <c r="DP17" s="625"/>
      <c r="DQ17" s="632">
        <v>210374</v>
      </c>
      <c r="DR17" s="624"/>
      <c r="DS17" s="624"/>
      <c r="DT17" s="624"/>
      <c r="DU17" s="624"/>
      <c r="DV17" s="624"/>
      <c r="DW17" s="624"/>
      <c r="DX17" s="624"/>
      <c r="DY17" s="624"/>
      <c r="DZ17" s="624"/>
      <c r="EA17" s="624"/>
      <c r="EB17" s="624"/>
      <c r="EC17" s="633"/>
    </row>
    <row r="18" spans="2:133" ht="11.25" customHeight="1">
      <c r="B18" s="620" t="s">
        <v>255</v>
      </c>
      <c r="C18" s="621"/>
      <c r="D18" s="621"/>
      <c r="E18" s="621"/>
      <c r="F18" s="621"/>
      <c r="G18" s="621"/>
      <c r="H18" s="621"/>
      <c r="I18" s="621"/>
      <c r="J18" s="621"/>
      <c r="K18" s="621"/>
      <c r="L18" s="621"/>
      <c r="M18" s="621"/>
      <c r="N18" s="621"/>
      <c r="O18" s="621"/>
      <c r="P18" s="621"/>
      <c r="Q18" s="622"/>
      <c r="R18" s="623">
        <v>1423</v>
      </c>
      <c r="S18" s="624"/>
      <c r="T18" s="624"/>
      <c r="U18" s="624"/>
      <c r="V18" s="624"/>
      <c r="W18" s="624"/>
      <c r="X18" s="624"/>
      <c r="Y18" s="625"/>
      <c r="Z18" s="626">
        <v>0</v>
      </c>
      <c r="AA18" s="626"/>
      <c r="AB18" s="626"/>
      <c r="AC18" s="626"/>
      <c r="AD18" s="627">
        <v>1423</v>
      </c>
      <c r="AE18" s="627"/>
      <c r="AF18" s="627"/>
      <c r="AG18" s="627"/>
      <c r="AH18" s="627"/>
      <c r="AI18" s="627"/>
      <c r="AJ18" s="627"/>
      <c r="AK18" s="627"/>
      <c r="AL18" s="628">
        <v>0.1</v>
      </c>
      <c r="AM18" s="629"/>
      <c r="AN18" s="629"/>
      <c r="AO18" s="630"/>
      <c r="AP18" s="620" t="s">
        <v>256</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257</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c r="B19" s="620" t="s">
        <v>258</v>
      </c>
      <c r="C19" s="621"/>
      <c r="D19" s="621"/>
      <c r="E19" s="621"/>
      <c r="F19" s="621"/>
      <c r="G19" s="621"/>
      <c r="H19" s="621"/>
      <c r="I19" s="621"/>
      <c r="J19" s="621"/>
      <c r="K19" s="621"/>
      <c r="L19" s="621"/>
      <c r="M19" s="621"/>
      <c r="N19" s="621"/>
      <c r="O19" s="621"/>
      <c r="P19" s="621"/>
      <c r="Q19" s="622"/>
      <c r="R19" s="623">
        <v>1423</v>
      </c>
      <c r="S19" s="624"/>
      <c r="T19" s="624"/>
      <c r="U19" s="624"/>
      <c r="V19" s="624"/>
      <c r="W19" s="624"/>
      <c r="X19" s="624"/>
      <c r="Y19" s="625"/>
      <c r="Z19" s="626">
        <v>0</v>
      </c>
      <c r="AA19" s="626"/>
      <c r="AB19" s="626"/>
      <c r="AC19" s="626"/>
      <c r="AD19" s="627">
        <v>1423</v>
      </c>
      <c r="AE19" s="627"/>
      <c r="AF19" s="627"/>
      <c r="AG19" s="627"/>
      <c r="AH19" s="627"/>
      <c r="AI19" s="627"/>
      <c r="AJ19" s="627"/>
      <c r="AK19" s="627"/>
      <c r="AL19" s="628">
        <v>0.1</v>
      </c>
      <c r="AM19" s="629"/>
      <c r="AN19" s="629"/>
      <c r="AO19" s="630"/>
      <c r="AP19" s="620" t="s">
        <v>259</v>
      </c>
      <c r="AQ19" s="621"/>
      <c r="AR19" s="621"/>
      <c r="AS19" s="621"/>
      <c r="AT19" s="621"/>
      <c r="AU19" s="621"/>
      <c r="AV19" s="621"/>
      <c r="AW19" s="621"/>
      <c r="AX19" s="621"/>
      <c r="AY19" s="621"/>
      <c r="AZ19" s="621"/>
      <c r="BA19" s="621"/>
      <c r="BB19" s="621"/>
      <c r="BC19" s="621"/>
      <c r="BD19" s="621"/>
      <c r="BE19" s="621"/>
      <c r="BF19" s="622"/>
      <c r="BG19" s="623">
        <v>6326</v>
      </c>
      <c r="BH19" s="624"/>
      <c r="BI19" s="624"/>
      <c r="BJ19" s="624"/>
      <c r="BK19" s="624"/>
      <c r="BL19" s="624"/>
      <c r="BM19" s="624"/>
      <c r="BN19" s="625"/>
      <c r="BO19" s="626">
        <v>3.2</v>
      </c>
      <c r="BP19" s="626"/>
      <c r="BQ19" s="626"/>
      <c r="BR19" s="626"/>
      <c r="BS19" s="627" t="s">
        <v>122</v>
      </c>
      <c r="BT19" s="627"/>
      <c r="BU19" s="627"/>
      <c r="BV19" s="627"/>
      <c r="BW19" s="627"/>
      <c r="BX19" s="627"/>
      <c r="BY19" s="627"/>
      <c r="BZ19" s="627"/>
      <c r="CA19" s="627"/>
      <c r="CB19" s="631"/>
      <c r="CD19" s="620" t="s">
        <v>260</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c r="B20" s="636" t="s">
        <v>261</v>
      </c>
      <c r="C20" s="637"/>
      <c r="D20" s="637"/>
      <c r="E20" s="637"/>
      <c r="F20" s="637"/>
      <c r="G20" s="637"/>
      <c r="H20" s="637"/>
      <c r="I20" s="637"/>
      <c r="J20" s="637"/>
      <c r="K20" s="637"/>
      <c r="L20" s="637"/>
      <c r="M20" s="637"/>
      <c r="N20" s="637"/>
      <c r="O20" s="637"/>
      <c r="P20" s="637"/>
      <c r="Q20" s="638"/>
      <c r="R20" s="623" t="s">
        <v>122</v>
      </c>
      <c r="S20" s="624"/>
      <c r="T20" s="624"/>
      <c r="U20" s="624"/>
      <c r="V20" s="624"/>
      <c r="W20" s="624"/>
      <c r="X20" s="624"/>
      <c r="Y20" s="625"/>
      <c r="Z20" s="626" t="s">
        <v>122</v>
      </c>
      <c r="AA20" s="626"/>
      <c r="AB20" s="626"/>
      <c r="AC20" s="626"/>
      <c r="AD20" s="627" t="s">
        <v>122</v>
      </c>
      <c r="AE20" s="627"/>
      <c r="AF20" s="627"/>
      <c r="AG20" s="627"/>
      <c r="AH20" s="627"/>
      <c r="AI20" s="627"/>
      <c r="AJ20" s="627"/>
      <c r="AK20" s="627"/>
      <c r="AL20" s="628" t="s">
        <v>122</v>
      </c>
      <c r="AM20" s="629"/>
      <c r="AN20" s="629"/>
      <c r="AO20" s="630"/>
      <c r="AP20" s="620" t="s">
        <v>262</v>
      </c>
      <c r="AQ20" s="621"/>
      <c r="AR20" s="621"/>
      <c r="AS20" s="621"/>
      <c r="AT20" s="621"/>
      <c r="AU20" s="621"/>
      <c r="AV20" s="621"/>
      <c r="AW20" s="621"/>
      <c r="AX20" s="621"/>
      <c r="AY20" s="621"/>
      <c r="AZ20" s="621"/>
      <c r="BA20" s="621"/>
      <c r="BB20" s="621"/>
      <c r="BC20" s="621"/>
      <c r="BD20" s="621"/>
      <c r="BE20" s="621"/>
      <c r="BF20" s="622"/>
      <c r="BG20" s="623">
        <v>6326</v>
      </c>
      <c r="BH20" s="624"/>
      <c r="BI20" s="624"/>
      <c r="BJ20" s="624"/>
      <c r="BK20" s="624"/>
      <c r="BL20" s="624"/>
      <c r="BM20" s="624"/>
      <c r="BN20" s="625"/>
      <c r="BO20" s="626">
        <v>3.2</v>
      </c>
      <c r="BP20" s="626"/>
      <c r="BQ20" s="626"/>
      <c r="BR20" s="626"/>
      <c r="BS20" s="627" t="s">
        <v>122</v>
      </c>
      <c r="BT20" s="627"/>
      <c r="BU20" s="627"/>
      <c r="BV20" s="627"/>
      <c r="BW20" s="627"/>
      <c r="BX20" s="627"/>
      <c r="BY20" s="627"/>
      <c r="BZ20" s="627"/>
      <c r="CA20" s="627"/>
      <c r="CB20" s="631"/>
      <c r="CD20" s="620" t="s">
        <v>263</v>
      </c>
      <c r="CE20" s="621"/>
      <c r="CF20" s="621"/>
      <c r="CG20" s="621"/>
      <c r="CH20" s="621"/>
      <c r="CI20" s="621"/>
      <c r="CJ20" s="621"/>
      <c r="CK20" s="621"/>
      <c r="CL20" s="621"/>
      <c r="CM20" s="621"/>
      <c r="CN20" s="621"/>
      <c r="CO20" s="621"/>
      <c r="CP20" s="621"/>
      <c r="CQ20" s="622"/>
      <c r="CR20" s="623">
        <v>4587082</v>
      </c>
      <c r="CS20" s="624"/>
      <c r="CT20" s="624"/>
      <c r="CU20" s="624"/>
      <c r="CV20" s="624"/>
      <c r="CW20" s="624"/>
      <c r="CX20" s="624"/>
      <c r="CY20" s="625"/>
      <c r="CZ20" s="626">
        <v>100</v>
      </c>
      <c r="DA20" s="626"/>
      <c r="DB20" s="626"/>
      <c r="DC20" s="626"/>
      <c r="DD20" s="632">
        <v>693511</v>
      </c>
      <c r="DE20" s="624"/>
      <c r="DF20" s="624"/>
      <c r="DG20" s="624"/>
      <c r="DH20" s="624"/>
      <c r="DI20" s="624"/>
      <c r="DJ20" s="624"/>
      <c r="DK20" s="624"/>
      <c r="DL20" s="624"/>
      <c r="DM20" s="624"/>
      <c r="DN20" s="624"/>
      <c r="DO20" s="624"/>
      <c r="DP20" s="625"/>
      <c r="DQ20" s="632">
        <v>2900587</v>
      </c>
      <c r="DR20" s="624"/>
      <c r="DS20" s="624"/>
      <c r="DT20" s="624"/>
      <c r="DU20" s="624"/>
      <c r="DV20" s="624"/>
      <c r="DW20" s="624"/>
      <c r="DX20" s="624"/>
      <c r="DY20" s="624"/>
      <c r="DZ20" s="624"/>
      <c r="EA20" s="624"/>
      <c r="EB20" s="624"/>
      <c r="EC20" s="633"/>
    </row>
    <row r="21" spans="2:133" ht="11.25" customHeight="1">
      <c r="B21" s="620" t="s">
        <v>264</v>
      </c>
      <c r="C21" s="621"/>
      <c r="D21" s="621"/>
      <c r="E21" s="621"/>
      <c r="F21" s="621"/>
      <c r="G21" s="621"/>
      <c r="H21" s="621"/>
      <c r="I21" s="621"/>
      <c r="J21" s="621"/>
      <c r="K21" s="621"/>
      <c r="L21" s="621"/>
      <c r="M21" s="621"/>
      <c r="N21" s="621"/>
      <c r="O21" s="621"/>
      <c r="P21" s="621"/>
      <c r="Q21" s="622"/>
      <c r="R21" s="623">
        <v>1517888</v>
      </c>
      <c r="S21" s="624"/>
      <c r="T21" s="624"/>
      <c r="U21" s="624"/>
      <c r="V21" s="624"/>
      <c r="W21" s="624"/>
      <c r="X21" s="624"/>
      <c r="Y21" s="625"/>
      <c r="Z21" s="626">
        <v>31.4</v>
      </c>
      <c r="AA21" s="626"/>
      <c r="AB21" s="626"/>
      <c r="AC21" s="626"/>
      <c r="AD21" s="627">
        <v>1268612</v>
      </c>
      <c r="AE21" s="627"/>
      <c r="AF21" s="627"/>
      <c r="AG21" s="627"/>
      <c r="AH21" s="627"/>
      <c r="AI21" s="627"/>
      <c r="AJ21" s="627"/>
      <c r="AK21" s="627"/>
      <c r="AL21" s="628">
        <v>81</v>
      </c>
      <c r="AM21" s="629"/>
      <c r="AN21" s="629"/>
      <c r="AO21" s="630"/>
      <c r="AP21" s="620" t="s">
        <v>265</v>
      </c>
      <c r="AQ21" s="639"/>
      <c r="AR21" s="639"/>
      <c r="AS21" s="639"/>
      <c r="AT21" s="639"/>
      <c r="AU21" s="639"/>
      <c r="AV21" s="639"/>
      <c r="AW21" s="639"/>
      <c r="AX21" s="639"/>
      <c r="AY21" s="639"/>
      <c r="AZ21" s="639"/>
      <c r="BA21" s="639"/>
      <c r="BB21" s="639"/>
      <c r="BC21" s="639"/>
      <c r="BD21" s="639"/>
      <c r="BE21" s="639"/>
      <c r="BF21" s="640"/>
      <c r="BG21" s="623">
        <v>6326</v>
      </c>
      <c r="BH21" s="624"/>
      <c r="BI21" s="624"/>
      <c r="BJ21" s="624"/>
      <c r="BK21" s="624"/>
      <c r="BL21" s="624"/>
      <c r="BM21" s="624"/>
      <c r="BN21" s="625"/>
      <c r="BO21" s="626">
        <v>3.2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c r="B22" s="620" t="s">
        <v>266</v>
      </c>
      <c r="C22" s="621"/>
      <c r="D22" s="621"/>
      <c r="E22" s="621"/>
      <c r="F22" s="621"/>
      <c r="G22" s="621"/>
      <c r="H22" s="621"/>
      <c r="I22" s="621"/>
      <c r="J22" s="621"/>
      <c r="K22" s="621"/>
      <c r="L22" s="621"/>
      <c r="M22" s="621"/>
      <c r="N22" s="621"/>
      <c r="O22" s="621"/>
      <c r="P22" s="621"/>
      <c r="Q22" s="622"/>
      <c r="R22" s="623">
        <v>1268612</v>
      </c>
      <c r="S22" s="624"/>
      <c r="T22" s="624"/>
      <c r="U22" s="624"/>
      <c r="V22" s="624"/>
      <c r="W22" s="624"/>
      <c r="X22" s="624"/>
      <c r="Y22" s="625"/>
      <c r="Z22" s="626">
        <v>26.3</v>
      </c>
      <c r="AA22" s="626"/>
      <c r="AB22" s="626"/>
      <c r="AC22" s="626"/>
      <c r="AD22" s="627">
        <v>1268612</v>
      </c>
      <c r="AE22" s="627"/>
      <c r="AF22" s="627"/>
      <c r="AG22" s="627"/>
      <c r="AH22" s="627"/>
      <c r="AI22" s="627"/>
      <c r="AJ22" s="627"/>
      <c r="AK22" s="627"/>
      <c r="AL22" s="628">
        <v>81</v>
      </c>
      <c r="AM22" s="629"/>
      <c r="AN22" s="629"/>
      <c r="AO22" s="630"/>
      <c r="AP22" s="620" t="s">
        <v>267</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269</v>
      </c>
      <c r="C23" s="621"/>
      <c r="D23" s="621"/>
      <c r="E23" s="621"/>
      <c r="F23" s="621"/>
      <c r="G23" s="621"/>
      <c r="H23" s="621"/>
      <c r="I23" s="621"/>
      <c r="J23" s="621"/>
      <c r="K23" s="621"/>
      <c r="L23" s="621"/>
      <c r="M23" s="621"/>
      <c r="N23" s="621"/>
      <c r="O23" s="621"/>
      <c r="P23" s="621"/>
      <c r="Q23" s="622"/>
      <c r="R23" s="623">
        <v>249276</v>
      </c>
      <c r="S23" s="624"/>
      <c r="T23" s="624"/>
      <c r="U23" s="624"/>
      <c r="V23" s="624"/>
      <c r="W23" s="624"/>
      <c r="X23" s="624"/>
      <c r="Y23" s="625"/>
      <c r="Z23" s="626">
        <v>5.2</v>
      </c>
      <c r="AA23" s="626"/>
      <c r="AB23" s="626"/>
      <c r="AC23" s="626"/>
      <c r="AD23" s="627" t="s">
        <v>122</v>
      </c>
      <c r="AE23" s="627"/>
      <c r="AF23" s="627"/>
      <c r="AG23" s="627"/>
      <c r="AH23" s="627"/>
      <c r="AI23" s="627"/>
      <c r="AJ23" s="627"/>
      <c r="AK23" s="627"/>
      <c r="AL23" s="628" t="s">
        <v>122</v>
      </c>
      <c r="AM23" s="629"/>
      <c r="AN23" s="629"/>
      <c r="AO23" s="630"/>
      <c r="AP23" s="620" t="s">
        <v>270</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210</v>
      </c>
      <c r="CE23" s="606"/>
      <c r="CF23" s="606"/>
      <c r="CG23" s="606"/>
      <c r="CH23" s="606"/>
      <c r="CI23" s="606"/>
      <c r="CJ23" s="606"/>
      <c r="CK23" s="606"/>
      <c r="CL23" s="606"/>
      <c r="CM23" s="606"/>
      <c r="CN23" s="606"/>
      <c r="CO23" s="606"/>
      <c r="CP23" s="606"/>
      <c r="CQ23" s="607"/>
      <c r="CR23" s="605" t="s">
        <v>271</v>
      </c>
      <c r="CS23" s="606"/>
      <c r="CT23" s="606"/>
      <c r="CU23" s="606"/>
      <c r="CV23" s="606"/>
      <c r="CW23" s="606"/>
      <c r="CX23" s="606"/>
      <c r="CY23" s="607"/>
      <c r="CZ23" s="605" t="s">
        <v>272</v>
      </c>
      <c r="DA23" s="606"/>
      <c r="DB23" s="606"/>
      <c r="DC23" s="607"/>
      <c r="DD23" s="605" t="s">
        <v>273</v>
      </c>
      <c r="DE23" s="606"/>
      <c r="DF23" s="606"/>
      <c r="DG23" s="606"/>
      <c r="DH23" s="606"/>
      <c r="DI23" s="606"/>
      <c r="DJ23" s="606"/>
      <c r="DK23" s="607"/>
      <c r="DL23" s="650" t="s">
        <v>274</v>
      </c>
      <c r="DM23" s="651"/>
      <c r="DN23" s="651"/>
      <c r="DO23" s="651"/>
      <c r="DP23" s="651"/>
      <c r="DQ23" s="651"/>
      <c r="DR23" s="651"/>
      <c r="DS23" s="651"/>
      <c r="DT23" s="651"/>
      <c r="DU23" s="651"/>
      <c r="DV23" s="652"/>
      <c r="DW23" s="605" t="s">
        <v>275</v>
      </c>
      <c r="DX23" s="606"/>
      <c r="DY23" s="606"/>
      <c r="DZ23" s="606"/>
      <c r="EA23" s="606"/>
      <c r="EB23" s="606"/>
      <c r="EC23" s="607"/>
    </row>
    <row r="24" spans="2:133" ht="11.25" customHeight="1">
      <c r="B24" s="620" t="s">
        <v>276</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277</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278</v>
      </c>
      <c r="CE24" s="610"/>
      <c r="CF24" s="610"/>
      <c r="CG24" s="610"/>
      <c r="CH24" s="610"/>
      <c r="CI24" s="610"/>
      <c r="CJ24" s="610"/>
      <c r="CK24" s="610"/>
      <c r="CL24" s="610"/>
      <c r="CM24" s="610"/>
      <c r="CN24" s="610"/>
      <c r="CO24" s="610"/>
      <c r="CP24" s="610"/>
      <c r="CQ24" s="611"/>
      <c r="CR24" s="612">
        <v>1235679</v>
      </c>
      <c r="CS24" s="613"/>
      <c r="CT24" s="613"/>
      <c r="CU24" s="613"/>
      <c r="CV24" s="613"/>
      <c r="CW24" s="613"/>
      <c r="CX24" s="613"/>
      <c r="CY24" s="614"/>
      <c r="CZ24" s="617">
        <v>26.9</v>
      </c>
      <c r="DA24" s="618"/>
      <c r="DB24" s="618"/>
      <c r="DC24" s="634"/>
      <c r="DD24" s="658">
        <v>873342</v>
      </c>
      <c r="DE24" s="613"/>
      <c r="DF24" s="613"/>
      <c r="DG24" s="613"/>
      <c r="DH24" s="613"/>
      <c r="DI24" s="613"/>
      <c r="DJ24" s="613"/>
      <c r="DK24" s="614"/>
      <c r="DL24" s="658">
        <v>748102</v>
      </c>
      <c r="DM24" s="613"/>
      <c r="DN24" s="613"/>
      <c r="DO24" s="613"/>
      <c r="DP24" s="613"/>
      <c r="DQ24" s="613"/>
      <c r="DR24" s="613"/>
      <c r="DS24" s="613"/>
      <c r="DT24" s="613"/>
      <c r="DU24" s="613"/>
      <c r="DV24" s="614"/>
      <c r="DW24" s="617">
        <v>47.6</v>
      </c>
      <c r="DX24" s="618"/>
      <c r="DY24" s="618"/>
      <c r="DZ24" s="618"/>
      <c r="EA24" s="618"/>
      <c r="EB24" s="618"/>
      <c r="EC24" s="619"/>
    </row>
    <row r="25" spans="2:133" ht="11.25" customHeight="1">
      <c r="B25" s="620" t="s">
        <v>279</v>
      </c>
      <c r="C25" s="621"/>
      <c r="D25" s="621"/>
      <c r="E25" s="621"/>
      <c r="F25" s="621"/>
      <c r="G25" s="621"/>
      <c r="H25" s="621"/>
      <c r="I25" s="621"/>
      <c r="J25" s="621"/>
      <c r="K25" s="621"/>
      <c r="L25" s="621"/>
      <c r="M25" s="621"/>
      <c r="N25" s="621"/>
      <c r="O25" s="621"/>
      <c r="P25" s="621"/>
      <c r="Q25" s="622"/>
      <c r="R25" s="623">
        <v>1813195</v>
      </c>
      <c r="S25" s="624"/>
      <c r="T25" s="624"/>
      <c r="U25" s="624"/>
      <c r="V25" s="624"/>
      <c r="W25" s="624"/>
      <c r="X25" s="624"/>
      <c r="Y25" s="625"/>
      <c r="Z25" s="626">
        <v>37.6</v>
      </c>
      <c r="AA25" s="626"/>
      <c r="AB25" s="626"/>
      <c r="AC25" s="626"/>
      <c r="AD25" s="627">
        <v>1563919</v>
      </c>
      <c r="AE25" s="627"/>
      <c r="AF25" s="627"/>
      <c r="AG25" s="627"/>
      <c r="AH25" s="627"/>
      <c r="AI25" s="627"/>
      <c r="AJ25" s="627"/>
      <c r="AK25" s="627"/>
      <c r="AL25" s="628">
        <v>99.9</v>
      </c>
      <c r="AM25" s="629"/>
      <c r="AN25" s="629"/>
      <c r="AO25" s="630"/>
      <c r="AP25" s="620" t="s">
        <v>280</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281</v>
      </c>
      <c r="CE25" s="621"/>
      <c r="CF25" s="621"/>
      <c r="CG25" s="621"/>
      <c r="CH25" s="621"/>
      <c r="CI25" s="621"/>
      <c r="CJ25" s="621"/>
      <c r="CK25" s="621"/>
      <c r="CL25" s="621"/>
      <c r="CM25" s="621"/>
      <c r="CN25" s="621"/>
      <c r="CO25" s="621"/>
      <c r="CP25" s="621"/>
      <c r="CQ25" s="622"/>
      <c r="CR25" s="623">
        <v>536010</v>
      </c>
      <c r="CS25" s="655"/>
      <c r="CT25" s="655"/>
      <c r="CU25" s="655"/>
      <c r="CV25" s="655"/>
      <c r="CW25" s="655"/>
      <c r="CX25" s="655"/>
      <c r="CY25" s="656"/>
      <c r="CZ25" s="628">
        <v>11.7</v>
      </c>
      <c r="DA25" s="653"/>
      <c r="DB25" s="653"/>
      <c r="DC25" s="657"/>
      <c r="DD25" s="632">
        <v>477336</v>
      </c>
      <c r="DE25" s="655"/>
      <c r="DF25" s="655"/>
      <c r="DG25" s="655"/>
      <c r="DH25" s="655"/>
      <c r="DI25" s="655"/>
      <c r="DJ25" s="655"/>
      <c r="DK25" s="656"/>
      <c r="DL25" s="632">
        <v>458960</v>
      </c>
      <c r="DM25" s="655"/>
      <c r="DN25" s="655"/>
      <c r="DO25" s="655"/>
      <c r="DP25" s="655"/>
      <c r="DQ25" s="655"/>
      <c r="DR25" s="655"/>
      <c r="DS25" s="655"/>
      <c r="DT25" s="655"/>
      <c r="DU25" s="655"/>
      <c r="DV25" s="656"/>
      <c r="DW25" s="628">
        <v>29.2</v>
      </c>
      <c r="DX25" s="653"/>
      <c r="DY25" s="653"/>
      <c r="DZ25" s="653"/>
      <c r="EA25" s="653"/>
      <c r="EB25" s="653"/>
      <c r="EC25" s="654"/>
    </row>
    <row r="26" spans="2:133" ht="11.25" customHeight="1">
      <c r="B26" s="620" t="s">
        <v>282</v>
      </c>
      <c r="C26" s="621"/>
      <c r="D26" s="621"/>
      <c r="E26" s="621"/>
      <c r="F26" s="621"/>
      <c r="G26" s="621"/>
      <c r="H26" s="621"/>
      <c r="I26" s="621"/>
      <c r="J26" s="621"/>
      <c r="K26" s="621"/>
      <c r="L26" s="621"/>
      <c r="M26" s="621"/>
      <c r="N26" s="621"/>
      <c r="O26" s="621"/>
      <c r="P26" s="621"/>
      <c r="Q26" s="622"/>
      <c r="R26" s="623" t="s">
        <v>122</v>
      </c>
      <c r="S26" s="624"/>
      <c r="T26" s="624"/>
      <c r="U26" s="624"/>
      <c r="V26" s="624"/>
      <c r="W26" s="624"/>
      <c r="X26" s="624"/>
      <c r="Y26" s="625"/>
      <c r="Z26" s="626" t="s">
        <v>122</v>
      </c>
      <c r="AA26" s="626"/>
      <c r="AB26" s="626"/>
      <c r="AC26" s="626"/>
      <c r="AD26" s="627" t="s">
        <v>122</v>
      </c>
      <c r="AE26" s="627"/>
      <c r="AF26" s="627"/>
      <c r="AG26" s="627"/>
      <c r="AH26" s="627"/>
      <c r="AI26" s="627"/>
      <c r="AJ26" s="627"/>
      <c r="AK26" s="627"/>
      <c r="AL26" s="628" t="s">
        <v>122</v>
      </c>
      <c r="AM26" s="629"/>
      <c r="AN26" s="629"/>
      <c r="AO26" s="630"/>
      <c r="AP26" s="620" t="s">
        <v>283</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284</v>
      </c>
      <c r="CE26" s="621"/>
      <c r="CF26" s="621"/>
      <c r="CG26" s="621"/>
      <c r="CH26" s="621"/>
      <c r="CI26" s="621"/>
      <c r="CJ26" s="621"/>
      <c r="CK26" s="621"/>
      <c r="CL26" s="621"/>
      <c r="CM26" s="621"/>
      <c r="CN26" s="621"/>
      <c r="CO26" s="621"/>
      <c r="CP26" s="621"/>
      <c r="CQ26" s="622"/>
      <c r="CR26" s="623">
        <v>261687</v>
      </c>
      <c r="CS26" s="624"/>
      <c r="CT26" s="624"/>
      <c r="CU26" s="624"/>
      <c r="CV26" s="624"/>
      <c r="CW26" s="624"/>
      <c r="CX26" s="624"/>
      <c r="CY26" s="625"/>
      <c r="CZ26" s="628">
        <v>5.7</v>
      </c>
      <c r="DA26" s="653"/>
      <c r="DB26" s="653"/>
      <c r="DC26" s="657"/>
      <c r="DD26" s="632">
        <v>236193</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c r="B27" s="620" t="s">
        <v>285</v>
      </c>
      <c r="C27" s="621"/>
      <c r="D27" s="621"/>
      <c r="E27" s="621"/>
      <c r="F27" s="621"/>
      <c r="G27" s="621"/>
      <c r="H27" s="621"/>
      <c r="I27" s="621"/>
      <c r="J27" s="621"/>
      <c r="K27" s="621"/>
      <c r="L27" s="621"/>
      <c r="M27" s="621"/>
      <c r="N27" s="621"/>
      <c r="O27" s="621"/>
      <c r="P27" s="621"/>
      <c r="Q27" s="622"/>
      <c r="R27" s="623">
        <v>14486</v>
      </c>
      <c r="S27" s="624"/>
      <c r="T27" s="624"/>
      <c r="U27" s="624"/>
      <c r="V27" s="624"/>
      <c r="W27" s="624"/>
      <c r="X27" s="624"/>
      <c r="Y27" s="625"/>
      <c r="Z27" s="626">
        <v>0.3</v>
      </c>
      <c r="AA27" s="626"/>
      <c r="AB27" s="626"/>
      <c r="AC27" s="626"/>
      <c r="AD27" s="627" t="s">
        <v>122</v>
      </c>
      <c r="AE27" s="627"/>
      <c r="AF27" s="627"/>
      <c r="AG27" s="627"/>
      <c r="AH27" s="627"/>
      <c r="AI27" s="627"/>
      <c r="AJ27" s="627"/>
      <c r="AK27" s="627"/>
      <c r="AL27" s="628" t="s">
        <v>122</v>
      </c>
      <c r="AM27" s="629"/>
      <c r="AN27" s="629"/>
      <c r="AO27" s="630"/>
      <c r="AP27" s="620" t="s">
        <v>286</v>
      </c>
      <c r="AQ27" s="621"/>
      <c r="AR27" s="621"/>
      <c r="AS27" s="621"/>
      <c r="AT27" s="621"/>
      <c r="AU27" s="621"/>
      <c r="AV27" s="621"/>
      <c r="AW27" s="621"/>
      <c r="AX27" s="621"/>
      <c r="AY27" s="621"/>
      <c r="AZ27" s="621"/>
      <c r="BA27" s="621"/>
      <c r="BB27" s="621"/>
      <c r="BC27" s="621"/>
      <c r="BD27" s="621"/>
      <c r="BE27" s="621"/>
      <c r="BF27" s="622"/>
      <c r="BG27" s="623">
        <v>198162</v>
      </c>
      <c r="BH27" s="624"/>
      <c r="BI27" s="624"/>
      <c r="BJ27" s="624"/>
      <c r="BK27" s="624"/>
      <c r="BL27" s="624"/>
      <c r="BM27" s="624"/>
      <c r="BN27" s="625"/>
      <c r="BO27" s="626">
        <v>100</v>
      </c>
      <c r="BP27" s="626"/>
      <c r="BQ27" s="626"/>
      <c r="BR27" s="626"/>
      <c r="BS27" s="627">
        <v>266</v>
      </c>
      <c r="BT27" s="627"/>
      <c r="BU27" s="627"/>
      <c r="BV27" s="627"/>
      <c r="BW27" s="627"/>
      <c r="BX27" s="627"/>
      <c r="BY27" s="627"/>
      <c r="BZ27" s="627"/>
      <c r="CA27" s="627"/>
      <c r="CB27" s="631"/>
      <c r="CD27" s="620" t="s">
        <v>287</v>
      </c>
      <c r="CE27" s="621"/>
      <c r="CF27" s="621"/>
      <c r="CG27" s="621"/>
      <c r="CH27" s="621"/>
      <c r="CI27" s="621"/>
      <c r="CJ27" s="621"/>
      <c r="CK27" s="621"/>
      <c r="CL27" s="621"/>
      <c r="CM27" s="621"/>
      <c r="CN27" s="621"/>
      <c r="CO27" s="621"/>
      <c r="CP27" s="621"/>
      <c r="CQ27" s="622"/>
      <c r="CR27" s="623">
        <v>468151</v>
      </c>
      <c r="CS27" s="655"/>
      <c r="CT27" s="655"/>
      <c r="CU27" s="655"/>
      <c r="CV27" s="655"/>
      <c r="CW27" s="655"/>
      <c r="CX27" s="655"/>
      <c r="CY27" s="656"/>
      <c r="CZ27" s="628">
        <v>10.199999999999999</v>
      </c>
      <c r="DA27" s="653"/>
      <c r="DB27" s="653"/>
      <c r="DC27" s="657"/>
      <c r="DD27" s="632">
        <v>185632</v>
      </c>
      <c r="DE27" s="655"/>
      <c r="DF27" s="655"/>
      <c r="DG27" s="655"/>
      <c r="DH27" s="655"/>
      <c r="DI27" s="655"/>
      <c r="DJ27" s="655"/>
      <c r="DK27" s="656"/>
      <c r="DL27" s="632">
        <v>118717</v>
      </c>
      <c r="DM27" s="655"/>
      <c r="DN27" s="655"/>
      <c r="DO27" s="655"/>
      <c r="DP27" s="655"/>
      <c r="DQ27" s="655"/>
      <c r="DR27" s="655"/>
      <c r="DS27" s="655"/>
      <c r="DT27" s="655"/>
      <c r="DU27" s="655"/>
      <c r="DV27" s="656"/>
      <c r="DW27" s="628">
        <v>7.6</v>
      </c>
      <c r="DX27" s="653"/>
      <c r="DY27" s="653"/>
      <c r="DZ27" s="653"/>
      <c r="EA27" s="653"/>
      <c r="EB27" s="653"/>
      <c r="EC27" s="654"/>
    </row>
    <row r="28" spans="2:133" ht="11.25" customHeight="1">
      <c r="B28" s="620" t="s">
        <v>288</v>
      </c>
      <c r="C28" s="621"/>
      <c r="D28" s="621"/>
      <c r="E28" s="621"/>
      <c r="F28" s="621"/>
      <c r="G28" s="621"/>
      <c r="H28" s="621"/>
      <c r="I28" s="621"/>
      <c r="J28" s="621"/>
      <c r="K28" s="621"/>
      <c r="L28" s="621"/>
      <c r="M28" s="621"/>
      <c r="N28" s="621"/>
      <c r="O28" s="621"/>
      <c r="P28" s="621"/>
      <c r="Q28" s="622"/>
      <c r="R28" s="623">
        <v>30035</v>
      </c>
      <c r="S28" s="624"/>
      <c r="T28" s="624"/>
      <c r="U28" s="624"/>
      <c r="V28" s="624"/>
      <c r="W28" s="624"/>
      <c r="X28" s="624"/>
      <c r="Y28" s="625"/>
      <c r="Z28" s="626">
        <v>0.6</v>
      </c>
      <c r="AA28" s="626"/>
      <c r="AB28" s="626"/>
      <c r="AC28" s="626"/>
      <c r="AD28" s="627">
        <v>1751</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289</v>
      </c>
      <c r="CE28" s="621"/>
      <c r="CF28" s="621"/>
      <c r="CG28" s="621"/>
      <c r="CH28" s="621"/>
      <c r="CI28" s="621"/>
      <c r="CJ28" s="621"/>
      <c r="CK28" s="621"/>
      <c r="CL28" s="621"/>
      <c r="CM28" s="621"/>
      <c r="CN28" s="621"/>
      <c r="CO28" s="621"/>
      <c r="CP28" s="621"/>
      <c r="CQ28" s="622"/>
      <c r="CR28" s="623">
        <v>231518</v>
      </c>
      <c r="CS28" s="624"/>
      <c r="CT28" s="624"/>
      <c r="CU28" s="624"/>
      <c r="CV28" s="624"/>
      <c r="CW28" s="624"/>
      <c r="CX28" s="624"/>
      <c r="CY28" s="625"/>
      <c r="CZ28" s="628">
        <v>5</v>
      </c>
      <c r="DA28" s="653"/>
      <c r="DB28" s="653"/>
      <c r="DC28" s="657"/>
      <c r="DD28" s="632">
        <v>210374</v>
      </c>
      <c r="DE28" s="624"/>
      <c r="DF28" s="624"/>
      <c r="DG28" s="624"/>
      <c r="DH28" s="624"/>
      <c r="DI28" s="624"/>
      <c r="DJ28" s="624"/>
      <c r="DK28" s="625"/>
      <c r="DL28" s="632">
        <v>170425</v>
      </c>
      <c r="DM28" s="624"/>
      <c r="DN28" s="624"/>
      <c r="DO28" s="624"/>
      <c r="DP28" s="624"/>
      <c r="DQ28" s="624"/>
      <c r="DR28" s="624"/>
      <c r="DS28" s="624"/>
      <c r="DT28" s="624"/>
      <c r="DU28" s="624"/>
      <c r="DV28" s="625"/>
      <c r="DW28" s="628">
        <v>10.8</v>
      </c>
      <c r="DX28" s="653"/>
      <c r="DY28" s="653"/>
      <c r="DZ28" s="653"/>
      <c r="EA28" s="653"/>
      <c r="EB28" s="653"/>
      <c r="EC28" s="654"/>
    </row>
    <row r="29" spans="2:133" ht="11.25" customHeight="1">
      <c r="B29" s="620" t="s">
        <v>290</v>
      </c>
      <c r="C29" s="621"/>
      <c r="D29" s="621"/>
      <c r="E29" s="621"/>
      <c r="F29" s="621"/>
      <c r="G29" s="621"/>
      <c r="H29" s="621"/>
      <c r="I29" s="621"/>
      <c r="J29" s="621"/>
      <c r="K29" s="621"/>
      <c r="L29" s="621"/>
      <c r="M29" s="621"/>
      <c r="N29" s="621"/>
      <c r="O29" s="621"/>
      <c r="P29" s="621"/>
      <c r="Q29" s="622"/>
      <c r="R29" s="623">
        <v>7256</v>
      </c>
      <c r="S29" s="624"/>
      <c r="T29" s="624"/>
      <c r="U29" s="624"/>
      <c r="V29" s="624"/>
      <c r="W29" s="624"/>
      <c r="X29" s="624"/>
      <c r="Y29" s="625"/>
      <c r="Z29" s="626">
        <v>0.2</v>
      </c>
      <c r="AA29" s="626"/>
      <c r="AB29" s="626"/>
      <c r="AC29" s="626"/>
      <c r="AD29" s="627">
        <v>2</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291</v>
      </c>
      <c r="CE29" s="660"/>
      <c r="CF29" s="620" t="s">
        <v>66</v>
      </c>
      <c r="CG29" s="621"/>
      <c r="CH29" s="621"/>
      <c r="CI29" s="621"/>
      <c r="CJ29" s="621"/>
      <c r="CK29" s="621"/>
      <c r="CL29" s="621"/>
      <c r="CM29" s="621"/>
      <c r="CN29" s="621"/>
      <c r="CO29" s="621"/>
      <c r="CP29" s="621"/>
      <c r="CQ29" s="622"/>
      <c r="CR29" s="623">
        <v>231518</v>
      </c>
      <c r="CS29" s="655"/>
      <c r="CT29" s="655"/>
      <c r="CU29" s="655"/>
      <c r="CV29" s="655"/>
      <c r="CW29" s="655"/>
      <c r="CX29" s="655"/>
      <c r="CY29" s="656"/>
      <c r="CZ29" s="628">
        <v>5</v>
      </c>
      <c r="DA29" s="653"/>
      <c r="DB29" s="653"/>
      <c r="DC29" s="657"/>
      <c r="DD29" s="632">
        <v>210374</v>
      </c>
      <c r="DE29" s="655"/>
      <c r="DF29" s="655"/>
      <c r="DG29" s="655"/>
      <c r="DH29" s="655"/>
      <c r="DI29" s="655"/>
      <c r="DJ29" s="655"/>
      <c r="DK29" s="656"/>
      <c r="DL29" s="632">
        <v>170425</v>
      </c>
      <c r="DM29" s="655"/>
      <c r="DN29" s="655"/>
      <c r="DO29" s="655"/>
      <c r="DP29" s="655"/>
      <c r="DQ29" s="655"/>
      <c r="DR29" s="655"/>
      <c r="DS29" s="655"/>
      <c r="DT29" s="655"/>
      <c r="DU29" s="655"/>
      <c r="DV29" s="656"/>
      <c r="DW29" s="628">
        <v>10.8</v>
      </c>
      <c r="DX29" s="653"/>
      <c r="DY29" s="653"/>
      <c r="DZ29" s="653"/>
      <c r="EA29" s="653"/>
      <c r="EB29" s="653"/>
      <c r="EC29" s="654"/>
    </row>
    <row r="30" spans="2:133" ht="11.25" customHeight="1">
      <c r="B30" s="620" t="s">
        <v>292</v>
      </c>
      <c r="C30" s="621"/>
      <c r="D30" s="621"/>
      <c r="E30" s="621"/>
      <c r="F30" s="621"/>
      <c r="G30" s="621"/>
      <c r="H30" s="621"/>
      <c r="I30" s="621"/>
      <c r="J30" s="621"/>
      <c r="K30" s="621"/>
      <c r="L30" s="621"/>
      <c r="M30" s="621"/>
      <c r="N30" s="621"/>
      <c r="O30" s="621"/>
      <c r="P30" s="621"/>
      <c r="Q30" s="622"/>
      <c r="R30" s="623">
        <v>545909</v>
      </c>
      <c r="S30" s="624"/>
      <c r="T30" s="624"/>
      <c r="U30" s="624"/>
      <c r="V30" s="624"/>
      <c r="W30" s="624"/>
      <c r="X30" s="624"/>
      <c r="Y30" s="625"/>
      <c r="Z30" s="626">
        <v>11.3</v>
      </c>
      <c r="AA30" s="626"/>
      <c r="AB30" s="626"/>
      <c r="AC30" s="626"/>
      <c r="AD30" s="627" t="s">
        <v>122</v>
      </c>
      <c r="AE30" s="627"/>
      <c r="AF30" s="627"/>
      <c r="AG30" s="627"/>
      <c r="AH30" s="627"/>
      <c r="AI30" s="627"/>
      <c r="AJ30" s="627"/>
      <c r="AK30" s="627"/>
      <c r="AL30" s="628" t="s">
        <v>122</v>
      </c>
      <c r="AM30" s="629"/>
      <c r="AN30" s="629"/>
      <c r="AO30" s="630"/>
      <c r="AP30" s="605" t="s">
        <v>210</v>
      </c>
      <c r="AQ30" s="606"/>
      <c r="AR30" s="606"/>
      <c r="AS30" s="606"/>
      <c r="AT30" s="606"/>
      <c r="AU30" s="606"/>
      <c r="AV30" s="606"/>
      <c r="AW30" s="606"/>
      <c r="AX30" s="606"/>
      <c r="AY30" s="606"/>
      <c r="AZ30" s="606"/>
      <c r="BA30" s="606"/>
      <c r="BB30" s="606"/>
      <c r="BC30" s="606"/>
      <c r="BD30" s="606"/>
      <c r="BE30" s="606"/>
      <c r="BF30" s="607"/>
      <c r="BG30" s="605" t="s">
        <v>293</v>
      </c>
      <c r="BH30" s="665"/>
      <c r="BI30" s="665"/>
      <c r="BJ30" s="665"/>
      <c r="BK30" s="665"/>
      <c r="BL30" s="665"/>
      <c r="BM30" s="665"/>
      <c r="BN30" s="665"/>
      <c r="BO30" s="665"/>
      <c r="BP30" s="665"/>
      <c r="BQ30" s="666"/>
      <c r="BR30" s="605" t="s">
        <v>294</v>
      </c>
      <c r="BS30" s="665"/>
      <c r="BT30" s="665"/>
      <c r="BU30" s="665"/>
      <c r="BV30" s="665"/>
      <c r="BW30" s="665"/>
      <c r="BX30" s="665"/>
      <c r="BY30" s="665"/>
      <c r="BZ30" s="665"/>
      <c r="CA30" s="665"/>
      <c r="CB30" s="666"/>
      <c r="CD30" s="661"/>
      <c r="CE30" s="662"/>
      <c r="CF30" s="620" t="s">
        <v>295</v>
      </c>
      <c r="CG30" s="621"/>
      <c r="CH30" s="621"/>
      <c r="CI30" s="621"/>
      <c r="CJ30" s="621"/>
      <c r="CK30" s="621"/>
      <c r="CL30" s="621"/>
      <c r="CM30" s="621"/>
      <c r="CN30" s="621"/>
      <c r="CO30" s="621"/>
      <c r="CP30" s="621"/>
      <c r="CQ30" s="622"/>
      <c r="CR30" s="623">
        <v>222644</v>
      </c>
      <c r="CS30" s="624"/>
      <c r="CT30" s="624"/>
      <c r="CU30" s="624"/>
      <c r="CV30" s="624"/>
      <c r="CW30" s="624"/>
      <c r="CX30" s="624"/>
      <c r="CY30" s="625"/>
      <c r="CZ30" s="628">
        <v>4.9000000000000004</v>
      </c>
      <c r="DA30" s="653"/>
      <c r="DB30" s="653"/>
      <c r="DC30" s="657"/>
      <c r="DD30" s="632">
        <v>201600</v>
      </c>
      <c r="DE30" s="624"/>
      <c r="DF30" s="624"/>
      <c r="DG30" s="624"/>
      <c r="DH30" s="624"/>
      <c r="DI30" s="624"/>
      <c r="DJ30" s="624"/>
      <c r="DK30" s="625"/>
      <c r="DL30" s="632">
        <v>161651</v>
      </c>
      <c r="DM30" s="624"/>
      <c r="DN30" s="624"/>
      <c r="DO30" s="624"/>
      <c r="DP30" s="624"/>
      <c r="DQ30" s="624"/>
      <c r="DR30" s="624"/>
      <c r="DS30" s="624"/>
      <c r="DT30" s="624"/>
      <c r="DU30" s="624"/>
      <c r="DV30" s="625"/>
      <c r="DW30" s="628">
        <v>10.3</v>
      </c>
      <c r="DX30" s="653"/>
      <c r="DY30" s="653"/>
      <c r="DZ30" s="653"/>
      <c r="EA30" s="653"/>
      <c r="EB30" s="653"/>
      <c r="EC30" s="654"/>
    </row>
    <row r="31" spans="2:133" ht="11.25" customHeight="1">
      <c r="B31" s="636" t="s">
        <v>296</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297</v>
      </c>
      <c r="AQ31" s="670"/>
      <c r="AR31" s="670"/>
      <c r="AS31" s="670"/>
      <c r="AT31" s="675" t="s">
        <v>298</v>
      </c>
      <c r="AU31" s="218"/>
      <c r="AV31" s="218"/>
      <c r="AW31" s="218"/>
      <c r="AX31" s="609" t="s">
        <v>176</v>
      </c>
      <c r="AY31" s="610"/>
      <c r="AZ31" s="610"/>
      <c r="BA31" s="610"/>
      <c r="BB31" s="610"/>
      <c r="BC31" s="610"/>
      <c r="BD31" s="610"/>
      <c r="BE31" s="610"/>
      <c r="BF31" s="611"/>
      <c r="BG31" s="679">
        <v>98.9</v>
      </c>
      <c r="BH31" s="667"/>
      <c r="BI31" s="667"/>
      <c r="BJ31" s="667"/>
      <c r="BK31" s="667"/>
      <c r="BL31" s="667"/>
      <c r="BM31" s="618">
        <v>95.2</v>
      </c>
      <c r="BN31" s="667"/>
      <c r="BO31" s="667"/>
      <c r="BP31" s="667"/>
      <c r="BQ31" s="668"/>
      <c r="BR31" s="679">
        <v>98.4</v>
      </c>
      <c r="BS31" s="667"/>
      <c r="BT31" s="667"/>
      <c r="BU31" s="667"/>
      <c r="BV31" s="667"/>
      <c r="BW31" s="667"/>
      <c r="BX31" s="618">
        <v>94.5</v>
      </c>
      <c r="BY31" s="667"/>
      <c r="BZ31" s="667"/>
      <c r="CA31" s="667"/>
      <c r="CB31" s="668"/>
      <c r="CD31" s="661"/>
      <c r="CE31" s="662"/>
      <c r="CF31" s="620" t="s">
        <v>299</v>
      </c>
      <c r="CG31" s="621"/>
      <c r="CH31" s="621"/>
      <c r="CI31" s="621"/>
      <c r="CJ31" s="621"/>
      <c r="CK31" s="621"/>
      <c r="CL31" s="621"/>
      <c r="CM31" s="621"/>
      <c r="CN31" s="621"/>
      <c r="CO31" s="621"/>
      <c r="CP31" s="621"/>
      <c r="CQ31" s="622"/>
      <c r="CR31" s="623">
        <v>8874</v>
      </c>
      <c r="CS31" s="655"/>
      <c r="CT31" s="655"/>
      <c r="CU31" s="655"/>
      <c r="CV31" s="655"/>
      <c r="CW31" s="655"/>
      <c r="CX31" s="655"/>
      <c r="CY31" s="656"/>
      <c r="CZ31" s="628">
        <v>0.2</v>
      </c>
      <c r="DA31" s="653"/>
      <c r="DB31" s="653"/>
      <c r="DC31" s="657"/>
      <c r="DD31" s="632">
        <v>8774</v>
      </c>
      <c r="DE31" s="655"/>
      <c r="DF31" s="655"/>
      <c r="DG31" s="655"/>
      <c r="DH31" s="655"/>
      <c r="DI31" s="655"/>
      <c r="DJ31" s="655"/>
      <c r="DK31" s="656"/>
      <c r="DL31" s="632">
        <v>8774</v>
      </c>
      <c r="DM31" s="655"/>
      <c r="DN31" s="655"/>
      <c r="DO31" s="655"/>
      <c r="DP31" s="655"/>
      <c r="DQ31" s="655"/>
      <c r="DR31" s="655"/>
      <c r="DS31" s="655"/>
      <c r="DT31" s="655"/>
      <c r="DU31" s="655"/>
      <c r="DV31" s="656"/>
      <c r="DW31" s="628">
        <v>0.6</v>
      </c>
      <c r="DX31" s="653"/>
      <c r="DY31" s="653"/>
      <c r="DZ31" s="653"/>
      <c r="EA31" s="653"/>
      <c r="EB31" s="653"/>
      <c r="EC31" s="654"/>
    </row>
    <row r="32" spans="2:133" ht="11.25" customHeight="1">
      <c r="B32" s="620" t="s">
        <v>300</v>
      </c>
      <c r="C32" s="621"/>
      <c r="D32" s="621"/>
      <c r="E32" s="621"/>
      <c r="F32" s="621"/>
      <c r="G32" s="621"/>
      <c r="H32" s="621"/>
      <c r="I32" s="621"/>
      <c r="J32" s="621"/>
      <c r="K32" s="621"/>
      <c r="L32" s="621"/>
      <c r="M32" s="621"/>
      <c r="N32" s="621"/>
      <c r="O32" s="621"/>
      <c r="P32" s="621"/>
      <c r="Q32" s="622"/>
      <c r="R32" s="623">
        <v>208254</v>
      </c>
      <c r="S32" s="624"/>
      <c r="T32" s="624"/>
      <c r="U32" s="624"/>
      <c r="V32" s="624"/>
      <c r="W32" s="624"/>
      <c r="X32" s="624"/>
      <c r="Y32" s="625"/>
      <c r="Z32" s="626">
        <v>4.3</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301</v>
      </c>
      <c r="AX32" s="620" t="s">
        <v>302</v>
      </c>
      <c r="AY32" s="621"/>
      <c r="AZ32" s="621"/>
      <c r="BA32" s="621"/>
      <c r="BB32" s="621"/>
      <c r="BC32" s="621"/>
      <c r="BD32" s="621"/>
      <c r="BE32" s="621"/>
      <c r="BF32" s="622"/>
      <c r="BG32" s="680">
        <v>98.9</v>
      </c>
      <c r="BH32" s="655"/>
      <c r="BI32" s="655"/>
      <c r="BJ32" s="655"/>
      <c r="BK32" s="655"/>
      <c r="BL32" s="655"/>
      <c r="BM32" s="629">
        <v>95.7</v>
      </c>
      <c r="BN32" s="655"/>
      <c r="BO32" s="655"/>
      <c r="BP32" s="655"/>
      <c r="BQ32" s="678"/>
      <c r="BR32" s="680">
        <v>98.6</v>
      </c>
      <c r="BS32" s="655"/>
      <c r="BT32" s="655"/>
      <c r="BU32" s="655"/>
      <c r="BV32" s="655"/>
      <c r="BW32" s="655"/>
      <c r="BX32" s="629">
        <v>94.9</v>
      </c>
      <c r="BY32" s="655"/>
      <c r="BZ32" s="655"/>
      <c r="CA32" s="655"/>
      <c r="CB32" s="678"/>
      <c r="CD32" s="663"/>
      <c r="CE32" s="664"/>
      <c r="CF32" s="620" t="s">
        <v>303</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c r="B33" s="620" t="s">
        <v>304</v>
      </c>
      <c r="C33" s="621"/>
      <c r="D33" s="621"/>
      <c r="E33" s="621"/>
      <c r="F33" s="621"/>
      <c r="G33" s="621"/>
      <c r="H33" s="621"/>
      <c r="I33" s="621"/>
      <c r="J33" s="621"/>
      <c r="K33" s="621"/>
      <c r="L33" s="621"/>
      <c r="M33" s="621"/>
      <c r="N33" s="621"/>
      <c r="O33" s="621"/>
      <c r="P33" s="621"/>
      <c r="Q33" s="622"/>
      <c r="R33" s="623">
        <v>21293</v>
      </c>
      <c r="S33" s="624"/>
      <c r="T33" s="624"/>
      <c r="U33" s="624"/>
      <c r="V33" s="624"/>
      <c r="W33" s="624"/>
      <c r="X33" s="624"/>
      <c r="Y33" s="625"/>
      <c r="Z33" s="626">
        <v>0.4</v>
      </c>
      <c r="AA33" s="626"/>
      <c r="AB33" s="626"/>
      <c r="AC33" s="626"/>
      <c r="AD33" s="627">
        <v>64</v>
      </c>
      <c r="AE33" s="627"/>
      <c r="AF33" s="627"/>
      <c r="AG33" s="627"/>
      <c r="AH33" s="627"/>
      <c r="AI33" s="627"/>
      <c r="AJ33" s="627"/>
      <c r="AK33" s="627"/>
      <c r="AL33" s="628">
        <v>0</v>
      </c>
      <c r="AM33" s="629"/>
      <c r="AN33" s="629"/>
      <c r="AO33" s="630"/>
      <c r="AP33" s="673"/>
      <c r="AQ33" s="674"/>
      <c r="AR33" s="674"/>
      <c r="AS33" s="674"/>
      <c r="AT33" s="677"/>
      <c r="AU33" s="219"/>
      <c r="AV33" s="219"/>
      <c r="AW33" s="219"/>
      <c r="AX33" s="644" t="s">
        <v>305</v>
      </c>
      <c r="AY33" s="645"/>
      <c r="AZ33" s="645"/>
      <c r="BA33" s="645"/>
      <c r="BB33" s="645"/>
      <c r="BC33" s="645"/>
      <c r="BD33" s="645"/>
      <c r="BE33" s="645"/>
      <c r="BF33" s="646"/>
      <c r="BG33" s="681">
        <v>99</v>
      </c>
      <c r="BH33" s="682"/>
      <c r="BI33" s="682"/>
      <c r="BJ33" s="682"/>
      <c r="BK33" s="682"/>
      <c r="BL33" s="682"/>
      <c r="BM33" s="683">
        <v>94.8</v>
      </c>
      <c r="BN33" s="682"/>
      <c r="BO33" s="682"/>
      <c r="BP33" s="682"/>
      <c r="BQ33" s="684"/>
      <c r="BR33" s="681">
        <v>98.3</v>
      </c>
      <c r="BS33" s="682"/>
      <c r="BT33" s="682"/>
      <c r="BU33" s="682"/>
      <c r="BV33" s="682"/>
      <c r="BW33" s="682"/>
      <c r="BX33" s="683">
        <v>94</v>
      </c>
      <c r="BY33" s="682"/>
      <c r="BZ33" s="682"/>
      <c r="CA33" s="682"/>
      <c r="CB33" s="684"/>
      <c r="CD33" s="620" t="s">
        <v>306</v>
      </c>
      <c r="CE33" s="621"/>
      <c r="CF33" s="621"/>
      <c r="CG33" s="621"/>
      <c r="CH33" s="621"/>
      <c r="CI33" s="621"/>
      <c r="CJ33" s="621"/>
      <c r="CK33" s="621"/>
      <c r="CL33" s="621"/>
      <c r="CM33" s="621"/>
      <c r="CN33" s="621"/>
      <c r="CO33" s="621"/>
      <c r="CP33" s="621"/>
      <c r="CQ33" s="622"/>
      <c r="CR33" s="623">
        <v>2546124</v>
      </c>
      <c r="CS33" s="655"/>
      <c r="CT33" s="655"/>
      <c r="CU33" s="655"/>
      <c r="CV33" s="655"/>
      <c r="CW33" s="655"/>
      <c r="CX33" s="655"/>
      <c r="CY33" s="656"/>
      <c r="CZ33" s="628">
        <v>55.5</v>
      </c>
      <c r="DA33" s="653"/>
      <c r="DB33" s="653"/>
      <c r="DC33" s="657"/>
      <c r="DD33" s="632">
        <v>1831016</v>
      </c>
      <c r="DE33" s="655"/>
      <c r="DF33" s="655"/>
      <c r="DG33" s="655"/>
      <c r="DH33" s="655"/>
      <c r="DI33" s="655"/>
      <c r="DJ33" s="655"/>
      <c r="DK33" s="656"/>
      <c r="DL33" s="632">
        <v>607036</v>
      </c>
      <c r="DM33" s="655"/>
      <c r="DN33" s="655"/>
      <c r="DO33" s="655"/>
      <c r="DP33" s="655"/>
      <c r="DQ33" s="655"/>
      <c r="DR33" s="655"/>
      <c r="DS33" s="655"/>
      <c r="DT33" s="655"/>
      <c r="DU33" s="655"/>
      <c r="DV33" s="656"/>
      <c r="DW33" s="628">
        <v>38.6</v>
      </c>
      <c r="DX33" s="653"/>
      <c r="DY33" s="653"/>
      <c r="DZ33" s="653"/>
      <c r="EA33" s="653"/>
      <c r="EB33" s="653"/>
      <c r="EC33" s="654"/>
    </row>
    <row r="34" spans="2:133" ht="11.25" customHeight="1">
      <c r="B34" s="620" t="s">
        <v>307</v>
      </c>
      <c r="C34" s="621"/>
      <c r="D34" s="621"/>
      <c r="E34" s="621"/>
      <c r="F34" s="621"/>
      <c r="G34" s="621"/>
      <c r="H34" s="621"/>
      <c r="I34" s="621"/>
      <c r="J34" s="621"/>
      <c r="K34" s="621"/>
      <c r="L34" s="621"/>
      <c r="M34" s="621"/>
      <c r="N34" s="621"/>
      <c r="O34" s="621"/>
      <c r="P34" s="621"/>
      <c r="Q34" s="622"/>
      <c r="R34" s="623">
        <v>1532471</v>
      </c>
      <c r="S34" s="624"/>
      <c r="T34" s="624"/>
      <c r="U34" s="624"/>
      <c r="V34" s="624"/>
      <c r="W34" s="624"/>
      <c r="X34" s="624"/>
      <c r="Y34" s="625"/>
      <c r="Z34" s="626">
        <v>31.7</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308</v>
      </c>
      <c r="CE34" s="621"/>
      <c r="CF34" s="621"/>
      <c r="CG34" s="621"/>
      <c r="CH34" s="621"/>
      <c r="CI34" s="621"/>
      <c r="CJ34" s="621"/>
      <c r="CK34" s="621"/>
      <c r="CL34" s="621"/>
      <c r="CM34" s="621"/>
      <c r="CN34" s="621"/>
      <c r="CO34" s="621"/>
      <c r="CP34" s="621"/>
      <c r="CQ34" s="622"/>
      <c r="CR34" s="623">
        <v>957109</v>
      </c>
      <c r="CS34" s="624"/>
      <c r="CT34" s="624"/>
      <c r="CU34" s="624"/>
      <c r="CV34" s="624"/>
      <c r="CW34" s="624"/>
      <c r="CX34" s="624"/>
      <c r="CY34" s="625"/>
      <c r="CZ34" s="628">
        <v>20.9</v>
      </c>
      <c r="DA34" s="653"/>
      <c r="DB34" s="653"/>
      <c r="DC34" s="657"/>
      <c r="DD34" s="632">
        <v>842544</v>
      </c>
      <c r="DE34" s="624"/>
      <c r="DF34" s="624"/>
      <c r="DG34" s="624"/>
      <c r="DH34" s="624"/>
      <c r="DI34" s="624"/>
      <c r="DJ34" s="624"/>
      <c r="DK34" s="625"/>
      <c r="DL34" s="632">
        <v>237566</v>
      </c>
      <c r="DM34" s="624"/>
      <c r="DN34" s="624"/>
      <c r="DO34" s="624"/>
      <c r="DP34" s="624"/>
      <c r="DQ34" s="624"/>
      <c r="DR34" s="624"/>
      <c r="DS34" s="624"/>
      <c r="DT34" s="624"/>
      <c r="DU34" s="624"/>
      <c r="DV34" s="625"/>
      <c r="DW34" s="628">
        <v>15.1</v>
      </c>
      <c r="DX34" s="653"/>
      <c r="DY34" s="653"/>
      <c r="DZ34" s="653"/>
      <c r="EA34" s="653"/>
      <c r="EB34" s="653"/>
      <c r="EC34" s="654"/>
    </row>
    <row r="35" spans="2:133" ht="11.25" customHeight="1">
      <c r="B35" s="620" t="s">
        <v>309</v>
      </c>
      <c r="C35" s="621"/>
      <c r="D35" s="621"/>
      <c r="E35" s="621"/>
      <c r="F35" s="621"/>
      <c r="G35" s="621"/>
      <c r="H35" s="621"/>
      <c r="I35" s="621"/>
      <c r="J35" s="621"/>
      <c r="K35" s="621"/>
      <c r="L35" s="621"/>
      <c r="M35" s="621"/>
      <c r="N35" s="621"/>
      <c r="O35" s="621"/>
      <c r="P35" s="621"/>
      <c r="Q35" s="622"/>
      <c r="R35" s="623">
        <v>73141</v>
      </c>
      <c r="S35" s="624"/>
      <c r="T35" s="624"/>
      <c r="U35" s="624"/>
      <c r="V35" s="624"/>
      <c r="W35" s="624"/>
      <c r="X35" s="624"/>
      <c r="Y35" s="625"/>
      <c r="Z35" s="626">
        <v>1.5</v>
      </c>
      <c r="AA35" s="626"/>
      <c r="AB35" s="626"/>
      <c r="AC35" s="626"/>
      <c r="AD35" s="627" t="s">
        <v>122</v>
      </c>
      <c r="AE35" s="627"/>
      <c r="AF35" s="627"/>
      <c r="AG35" s="627"/>
      <c r="AH35" s="627"/>
      <c r="AI35" s="627"/>
      <c r="AJ35" s="627"/>
      <c r="AK35" s="627"/>
      <c r="AL35" s="628" t="s">
        <v>122</v>
      </c>
      <c r="AM35" s="629"/>
      <c r="AN35" s="629"/>
      <c r="AO35" s="630"/>
      <c r="AP35" s="222"/>
      <c r="AQ35" s="605" t="s">
        <v>310</v>
      </c>
      <c r="AR35" s="606"/>
      <c r="AS35" s="606"/>
      <c r="AT35" s="606"/>
      <c r="AU35" s="606"/>
      <c r="AV35" s="606"/>
      <c r="AW35" s="606"/>
      <c r="AX35" s="606"/>
      <c r="AY35" s="606"/>
      <c r="AZ35" s="606"/>
      <c r="BA35" s="606"/>
      <c r="BB35" s="606"/>
      <c r="BC35" s="606"/>
      <c r="BD35" s="606"/>
      <c r="BE35" s="606"/>
      <c r="BF35" s="607"/>
      <c r="BG35" s="605" t="s">
        <v>311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312</v>
      </c>
      <c r="CE35" s="621"/>
      <c r="CF35" s="621"/>
      <c r="CG35" s="621"/>
      <c r="CH35" s="621"/>
      <c r="CI35" s="621"/>
      <c r="CJ35" s="621"/>
      <c r="CK35" s="621"/>
      <c r="CL35" s="621"/>
      <c r="CM35" s="621"/>
      <c r="CN35" s="621"/>
      <c r="CO35" s="621"/>
      <c r="CP35" s="621"/>
      <c r="CQ35" s="622"/>
      <c r="CR35" s="623">
        <v>14903</v>
      </c>
      <c r="CS35" s="655"/>
      <c r="CT35" s="655"/>
      <c r="CU35" s="655"/>
      <c r="CV35" s="655"/>
      <c r="CW35" s="655"/>
      <c r="CX35" s="655"/>
      <c r="CY35" s="656"/>
      <c r="CZ35" s="628">
        <v>0.3</v>
      </c>
      <c r="DA35" s="653"/>
      <c r="DB35" s="653"/>
      <c r="DC35" s="657"/>
      <c r="DD35" s="632">
        <v>11766</v>
      </c>
      <c r="DE35" s="655"/>
      <c r="DF35" s="655"/>
      <c r="DG35" s="655"/>
      <c r="DH35" s="655"/>
      <c r="DI35" s="655"/>
      <c r="DJ35" s="655"/>
      <c r="DK35" s="656"/>
      <c r="DL35" s="632">
        <v>8291</v>
      </c>
      <c r="DM35" s="655"/>
      <c r="DN35" s="655"/>
      <c r="DO35" s="655"/>
      <c r="DP35" s="655"/>
      <c r="DQ35" s="655"/>
      <c r="DR35" s="655"/>
      <c r="DS35" s="655"/>
      <c r="DT35" s="655"/>
      <c r="DU35" s="655"/>
      <c r="DV35" s="656"/>
      <c r="DW35" s="628">
        <v>0.5</v>
      </c>
      <c r="DX35" s="653"/>
      <c r="DY35" s="653"/>
      <c r="DZ35" s="653"/>
      <c r="EA35" s="653"/>
      <c r="EB35" s="653"/>
      <c r="EC35" s="654"/>
    </row>
    <row r="36" spans="2:133" ht="11.25" customHeight="1">
      <c r="B36" s="620" t="s">
        <v>313</v>
      </c>
      <c r="C36" s="621"/>
      <c r="D36" s="621"/>
      <c r="E36" s="621"/>
      <c r="F36" s="621"/>
      <c r="G36" s="621"/>
      <c r="H36" s="621"/>
      <c r="I36" s="621"/>
      <c r="J36" s="621"/>
      <c r="K36" s="621"/>
      <c r="L36" s="621"/>
      <c r="M36" s="621"/>
      <c r="N36" s="621"/>
      <c r="O36" s="621"/>
      <c r="P36" s="621"/>
      <c r="Q36" s="622"/>
      <c r="R36" s="623">
        <v>95635</v>
      </c>
      <c r="S36" s="624"/>
      <c r="T36" s="624"/>
      <c r="U36" s="624"/>
      <c r="V36" s="624"/>
      <c r="W36" s="624"/>
      <c r="X36" s="624"/>
      <c r="Y36" s="625"/>
      <c r="Z36" s="626">
        <v>2</v>
      </c>
      <c r="AA36" s="626"/>
      <c r="AB36" s="626"/>
      <c r="AC36" s="626"/>
      <c r="AD36" s="627" t="s">
        <v>122</v>
      </c>
      <c r="AE36" s="627"/>
      <c r="AF36" s="627"/>
      <c r="AG36" s="627"/>
      <c r="AH36" s="627"/>
      <c r="AI36" s="627"/>
      <c r="AJ36" s="627"/>
      <c r="AK36" s="627"/>
      <c r="AL36" s="628" t="s">
        <v>122</v>
      </c>
      <c r="AM36" s="629"/>
      <c r="AN36" s="629"/>
      <c r="AO36" s="630"/>
      <c r="AP36" s="222"/>
      <c r="AQ36" s="689" t="s">
        <v>314</v>
      </c>
      <c r="AR36" s="690"/>
      <c r="AS36" s="690"/>
      <c r="AT36" s="690"/>
      <c r="AU36" s="690"/>
      <c r="AV36" s="690"/>
      <c r="AW36" s="690"/>
      <c r="AX36" s="690"/>
      <c r="AY36" s="691"/>
      <c r="AZ36" s="612">
        <v>179453</v>
      </c>
      <c r="BA36" s="613"/>
      <c r="BB36" s="613"/>
      <c r="BC36" s="613"/>
      <c r="BD36" s="613"/>
      <c r="BE36" s="613"/>
      <c r="BF36" s="685"/>
      <c r="BG36" s="609" t="s">
        <v>315</v>
      </c>
      <c r="BH36" s="610"/>
      <c r="BI36" s="610"/>
      <c r="BJ36" s="610"/>
      <c r="BK36" s="610"/>
      <c r="BL36" s="610"/>
      <c r="BM36" s="610"/>
      <c r="BN36" s="610"/>
      <c r="BO36" s="610"/>
      <c r="BP36" s="610"/>
      <c r="BQ36" s="610"/>
      <c r="BR36" s="610"/>
      <c r="BS36" s="610"/>
      <c r="BT36" s="610"/>
      <c r="BU36" s="611"/>
      <c r="BV36" s="612">
        <v>17181</v>
      </c>
      <c r="BW36" s="613"/>
      <c r="BX36" s="613"/>
      <c r="BY36" s="613"/>
      <c r="BZ36" s="613"/>
      <c r="CA36" s="613"/>
      <c r="CB36" s="685"/>
      <c r="CD36" s="620" t="s">
        <v>316</v>
      </c>
      <c r="CE36" s="621"/>
      <c r="CF36" s="621"/>
      <c r="CG36" s="621"/>
      <c r="CH36" s="621"/>
      <c r="CI36" s="621"/>
      <c r="CJ36" s="621"/>
      <c r="CK36" s="621"/>
      <c r="CL36" s="621"/>
      <c r="CM36" s="621"/>
      <c r="CN36" s="621"/>
      <c r="CO36" s="621"/>
      <c r="CP36" s="621"/>
      <c r="CQ36" s="622"/>
      <c r="CR36" s="623">
        <v>687983</v>
      </c>
      <c r="CS36" s="624"/>
      <c r="CT36" s="624"/>
      <c r="CU36" s="624"/>
      <c r="CV36" s="624"/>
      <c r="CW36" s="624"/>
      <c r="CX36" s="624"/>
      <c r="CY36" s="625"/>
      <c r="CZ36" s="628">
        <v>15</v>
      </c>
      <c r="DA36" s="653"/>
      <c r="DB36" s="653"/>
      <c r="DC36" s="657"/>
      <c r="DD36" s="632">
        <v>602452</v>
      </c>
      <c r="DE36" s="624"/>
      <c r="DF36" s="624"/>
      <c r="DG36" s="624"/>
      <c r="DH36" s="624"/>
      <c r="DI36" s="624"/>
      <c r="DJ36" s="624"/>
      <c r="DK36" s="625"/>
      <c r="DL36" s="632">
        <v>221751</v>
      </c>
      <c r="DM36" s="624"/>
      <c r="DN36" s="624"/>
      <c r="DO36" s="624"/>
      <c r="DP36" s="624"/>
      <c r="DQ36" s="624"/>
      <c r="DR36" s="624"/>
      <c r="DS36" s="624"/>
      <c r="DT36" s="624"/>
      <c r="DU36" s="624"/>
      <c r="DV36" s="625"/>
      <c r="DW36" s="628">
        <v>14.1</v>
      </c>
      <c r="DX36" s="653"/>
      <c r="DY36" s="653"/>
      <c r="DZ36" s="653"/>
      <c r="EA36" s="653"/>
      <c r="EB36" s="653"/>
      <c r="EC36" s="654"/>
    </row>
    <row r="37" spans="2:133" ht="11.25" customHeight="1">
      <c r="B37" s="620" t="s">
        <v>317</v>
      </c>
      <c r="C37" s="621"/>
      <c r="D37" s="621"/>
      <c r="E37" s="621"/>
      <c r="F37" s="621"/>
      <c r="G37" s="621"/>
      <c r="H37" s="621"/>
      <c r="I37" s="621"/>
      <c r="J37" s="621"/>
      <c r="K37" s="621"/>
      <c r="L37" s="621"/>
      <c r="M37" s="621"/>
      <c r="N37" s="621"/>
      <c r="O37" s="621"/>
      <c r="P37" s="621"/>
      <c r="Q37" s="622"/>
      <c r="R37" s="623">
        <v>53886</v>
      </c>
      <c r="S37" s="624"/>
      <c r="T37" s="624"/>
      <c r="U37" s="624"/>
      <c r="V37" s="624"/>
      <c r="W37" s="624"/>
      <c r="X37" s="624"/>
      <c r="Y37" s="625"/>
      <c r="Z37" s="626">
        <v>1.1000000000000001</v>
      </c>
      <c r="AA37" s="626"/>
      <c r="AB37" s="626"/>
      <c r="AC37" s="626"/>
      <c r="AD37" s="627">
        <v>415</v>
      </c>
      <c r="AE37" s="627"/>
      <c r="AF37" s="627"/>
      <c r="AG37" s="627"/>
      <c r="AH37" s="627"/>
      <c r="AI37" s="627"/>
      <c r="AJ37" s="627"/>
      <c r="AK37" s="627"/>
      <c r="AL37" s="628">
        <v>0</v>
      </c>
      <c r="AM37" s="629"/>
      <c r="AN37" s="629"/>
      <c r="AO37" s="630"/>
      <c r="AQ37" s="686" t="s">
        <v>318</v>
      </c>
      <c r="AR37" s="687"/>
      <c r="AS37" s="687"/>
      <c r="AT37" s="687"/>
      <c r="AU37" s="687"/>
      <c r="AV37" s="687"/>
      <c r="AW37" s="687"/>
      <c r="AX37" s="687"/>
      <c r="AY37" s="688"/>
      <c r="AZ37" s="623">
        <v>500</v>
      </c>
      <c r="BA37" s="624"/>
      <c r="BB37" s="624"/>
      <c r="BC37" s="624"/>
      <c r="BD37" s="655"/>
      <c r="BE37" s="655"/>
      <c r="BF37" s="678"/>
      <c r="BG37" s="620" t="s">
        <v>319</v>
      </c>
      <c r="BH37" s="621"/>
      <c r="BI37" s="621"/>
      <c r="BJ37" s="621"/>
      <c r="BK37" s="621"/>
      <c r="BL37" s="621"/>
      <c r="BM37" s="621"/>
      <c r="BN37" s="621"/>
      <c r="BO37" s="621"/>
      <c r="BP37" s="621"/>
      <c r="BQ37" s="621"/>
      <c r="BR37" s="621"/>
      <c r="BS37" s="621"/>
      <c r="BT37" s="621"/>
      <c r="BU37" s="622"/>
      <c r="BV37" s="623">
        <v>10069</v>
      </c>
      <c r="BW37" s="624"/>
      <c r="BX37" s="624"/>
      <c r="BY37" s="624"/>
      <c r="BZ37" s="624"/>
      <c r="CA37" s="624"/>
      <c r="CB37" s="633"/>
      <c r="CD37" s="620" t="s">
        <v>320</v>
      </c>
      <c r="CE37" s="621"/>
      <c r="CF37" s="621"/>
      <c r="CG37" s="621"/>
      <c r="CH37" s="621"/>
      <c r="CI37" s="621"/>
      <c r="CJ37" s="621"/>
      <c r="CK37" s="621"/>
      <c r="CL37" s="621"/>
      <c r="CM37" s="621"/>
      <c r="CN37" s="621"/>
      <c r="CO37" s="621"/>
      <c r="CP37" s="621"/>
      <c r="CQ37" s="622"/>
      <c r="CR37" s="623">
        <v>145653</v>
      </c>
      <c r="CS37" s="655"/>
      <c r="CT37" s="655"/>
      <c r="CU37" s="655"/>
      <c r="CV37" s="655"/>
      <c r="CW37" s="655"/>
      <c r="CX37" s="655"/>
      <c r="CY37" s="656"/>
      <c r="CZ37" s="628">
        <v>3.2</v>
      </c>
      <c r="DA37" s="653"/>
      <c r="DB37" s="653"/>
      <c r="DC37" s="657"/>
      <c r="DD37" s="632">
        <v>115353</v>
      </c>
      <c r="DE37" s="655"/>
      <c r="DF37" s="655"/>
      <c r="DG37" s="655"/>
      <c r="DH37" s="655"/>
      <c r="DI37" s="655"/>
      <c r="DJ37" s="655"/>
      <c r="DK37" s="656"/>
      <c r="DL37" s="632">
        <v>112782</v>
      </c>
      <c r="DM37" s="655"/>
      <c r="DN37" s="655"/>
      <c r="DO37" s="655"/>
      <c r="DP37" s="655"/>
      <c r="DQ37" s="655"/>
      <c r="DR37" s="655"/>
      <c r="DS37" s="655"/>
      <c r="DT37" s="655"/>
      <c r="DU37" s="655"/>
      <c r="DV37" s="656"/>
      <c r="DW37" s="628">
        <v>7.2</v>
      </c>
      <c r="DX37" s="653"/>
      <c r="DY37" s="653"/>
      <c r="DZ37" s="653"/>
      <c r="EA37" s="653"/>
      <c r="EB37" s="653"/>
      <c r="EC37" s="654"/>
    </row>
    <row r="38" spans="2:133" ht="11.25" customHeight="1">
      <c r="B38" s="620" t="s">
        <v>321</v>
      </c>
      <c r="C38" s="621"/>
      <c r="D38" s="621"/>
      <c r="E38" s="621"/>
      <c r="F38" s="621"/>
      <c r="G38" s="621"/>
      <c r="H38" s="621"/>
      <c r="I38" s="621"/>
      <c r="J38" s="621"/>
      <c r="K38" s="621"/>
      <c r="L38" s="621"/>
      <c r="M38" s="621"/>
      <c r="N38" s="621"/>
      <c r="O38" s="621"/>
      <c r="P38" s="621"/>
      <c r="Q38" s="622"/>
      <c r="R38" s="623">
        <v>432630</v>
      </c>
      <c r="S38" s="624"/>
      <c r="T38" s="624"/>
      <c r="U38" s="624"/>
      <c r="V38" s="624"/>
      <c r="W38" s="624"/>
      <c r="X38" s="624"/>
      <c r="Y38" s="625"/>
      <c r="Z38" s="626">
        <v>9</v>
      </c>
      <c r="AA38" s="626"/>
      <c r="AB38" s="626"/>
      <c r="AC38" s="626"/>
      <c r="AD38" s="627" t="s">
        <v>122</v>
      </c>
      <c r="AE38" s="627"/>
      <c r="AF38" s="627"/>
      <c r="AG38" s="627"/>
      <c r="AH38" s="627"/>
      <c r="AI38" s="627"/>
      <c r="AJ38" s="627"/>
      <c r="AK38" s="627"/>
      <c r="AL38" s="628" t="s">
        <v>122</v>
      </c>
      <c r="AM38" s="629"/>
      <c r="AN38" s="629"/>
      <c r="AO38" s="630"/>
      <c r="AQ38" s="686" t="s">
        <v>322</v>
      </c>
      <c r="AR38" s="687"/>
      <c r="AS38" s="687"/>
      <c r="AT38" s="687"/>
      <c r="AU38" s="687"/>
      <c r="AV38" s="687"/>
      <c r="AW38" s="687"/>
      <c r="AX38" s="687"/>
      <c r="AY38" s="688"/>
      <c r="AZ38" s="623" t="s">
        <v>122</v>
      </c>
      <c r="BA38" s="624"/>
      <c r="BB38" s="624"/>
      <c r="BC38" s="624"/>
      <c r="BD38" s="655"/>
      <c r="BE38" s="655"/>
      <c r="BF38" s="678"/>
      <c r="BG38" s="620" t="s">
        <v>323</v>
      </c>
      <c r="BH38" s="621"/>
      <c r="BI38" s="621"/>
      <c r="BJ38" s="621"/>
      <c r="BK38" s="621"/>
      <c r="BL38" s="621"/>
      <c r="BM38" s="621"/>
      <c r="BN38" s="621"/>
      <c r="BO38" s="621"/>
      <c r="BP38" s="621"/>
      <c r="BQ38" s="621"/>
      <c r="BR38" s="621"/>
      <c r="BS38" s="621"/>
      <c r="BT38" s="621"/>
      <c r="BU38" s="622"/>
      <c r="BV38" s="623">
        <v>460</v>
      </c>
      <c r="BW38" s="624"/>
      <c r="BX38" s="624"/>
      <c r="BY38" s="624"/>
      <c r="BZ38" s="624"/>
      <c r="CA38" s="624"/>
      <c r="CB38" s="633"/>
      <c r="CD38" s="620" t="s">
        <v>324</v>
      </c>
      <c r="CE38" s="621"/>
      <c r="CF38" s="621"/>
      <c r="CG38" s="621"/>
      <c r="CH38" s="621"/>
      <c r="CI38" s="621"/>
      <c r="CJ38" s="621"/>
      <c r="CK38" s="621"/>
      <c r="CL38" s="621"/>
      <c r="CM38" s="621"/>
      <c r="CN38" s="621"/>
      <c r="CO38" s="621"/>
      <c r="CP38" s="621"/>
      <c r="CQ38" s="622"/>
      <c r="CR38" s="623">
        <v>179453</v>
      </c>
      <c r="CS38" s="624"/>
      <c r="CT38" s="624"/>
      <c r="CU38" s="624"/>
      <c r="CV38" s="624"/>
      <c r="CW38" s="624"/>
      <c r="CX38" s="624"/>
      <c r="CY38" s="625"/>
      <c r="CZ38" s="628">
        <v>3.9</v>
      </c>
      <c r="DA38" s="653"/>
      <c r="DB38" s="653"/>
      <c r="DC38" s="657"/>
      <c r="DD38" s="632">
        <v>149572</v>
      </c>
      <c r="DE38" s="624"/>
      <c r="DF38" s="624"/>
      <c r="DG38" s="624"/>
      <c r="DH38" s="624"/>
      <c r="DI38" s="624"/>
      <c r="DJ38" s="624"/>
      <c r="DK38" s="625"/>
      <c r="DL38" s="632">
        <v>139428</v>
      </c>
      <c r="DM38" s="624"/>
      <c r="DN38" s="624"/>
      <c r="DO38" s="624"/>
      <c r="DP38" s="624"/>
      <c r="DQ38" s="624"/>
      <c r="DR38" s="624"/>
      <c r="DS38" s="624"/>
      <c r="DT38" s="624"/>
      <c r="DU38" s="624"/>
      <c r="DV38" s="625"/>
      <c r="DW38" s="628">
        <v>8.9</v>
      </c>
      <c r="DX38" s="653"/>
      <c r="DY38" s="653"/>
      <c r="DZ38" s="653"/>
      <c r="EA38" s="653"/>
      <c r="EB38" s="653"/>
      <c r="EC38" s="654"/>
    </row>
    <row r="39" spans="2:133" ht="11.25" customHeight="1">
      <c r="B39" s="620" t="s">
        <v>325</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326</v>
      </c>
      <c r="AR39" s="687"/>
      <c r="AS39" s="687"/>
      <c r="AT39" s="687"/>
      <c r="AU39" s="687"/>
      <c r="AV39" s="687"/>
      <c r="AW39" s="687"/>
      <c r="AX39" s="687"/>
      <c r="AY39" s="688"/>
      <c r="AZ39" s="623" t="s">
        <v>122</v>
      </c>
      <c r="BA39" s="624"/>
      <c r="BB39" s="624"/>
      <c r="BC39" s="624"/>
      <c r="BD39" s="655"/>
      <c r="BE39" s="655"/>
      <c r="BF39" s="678"/>
      <c r="BG39" s="620" t="s">
        <v>327</v>
      </c>
      <c r="BH39" s="621"/>
      <c r="BI39" s="621"/>
      <c r="BJ39" s="621"/>
      <c r="BK39" s="621"/>
      <c r="BL39" s="621"/>
      <c r="BM39" s="621"/>
      <c r="BN39" s="621"/>
      <c r="BO39" s="621"/>
      <c r="BP39" s="621"/>
      <c r="BQ39" s="621"/>
      <c r="BR39" s="621"/>
      <c r="BS39" s="621"/>
      <c r="BT39" s="621"/>
      <c r="BU39" s="622"/>
      <c r="BV39" s="623">
        <v>663</v>
      </c>
      <c r="BW39" s="624"/>
      <c r="BX39" s="624"/>
      <c r="BY39" s="624"/>
      <c r="BZ39" s="624"/>
      <c r="CA39" s="624"/>
      <c r="CB39" s="633"/>
      <c r="CD39" s="620" t="s">
        <v>328</v>
      </c>
      <c r="CE39" s="621"/>
      <c r="CF39" s="621"/>
      <c r="CG39" s="621"/>
      <c r="CH39" s="621"/>
      <c r="CI39" s="621"/>
      <c r="CJ39" s="621"/>
      <c r="CK39" s="621"/>
      <c r="CL39" s="621"/>
      <c r="CM39" s="621"/>
      <c r="CN39" s="621"/>
      <c r="CO39" s="621"/>
      <c r="CP39" s="621"/>
      <c r="CQ39" s="622"/>
      <c r="CR39" s="623">
        <v>706676</v>
      </c>
      <c r="CS39" s="655"/>
      <c r="CT39" s="655"/>
      <c r="CU39" s="655"/>
      <c r="CV39" s="655"/>
      <c r="CW39" s="655"/>
      <c r="CX39" s="655"/>
      <c r="CY39" s="656"/>
      <c r="CZ39" s="628">
        <v>15.4</v>
      </c>
      <c r="DA39" s="653"/>
      <c r="DB39" s="653"/>
      <c r="DC39" s="657"/>
      <c r="DD39" s="632">
        <v>224682</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c r="B40" s="620" t="s">
        <v>329</v>
      </c>
      <c r="C40" s="621"/>
      <c r="D40" s="621"/>
      <c r="E40" s="621"/>
      <c r="F40" s="621"/>
      <c r="G40" s="621"/>
      <c r="H40" s="621"/>
      <c r="I40" s="621"/>
      <c r="J40" s="621"/>
      <c r="K40" s="621"/>
      <c r="L40" s="621"/>
      <c r="M40" s="621"/>
      <c r="N40" s="621"/>
      <c r="O40" s="621"/>
      <c r="P40" s="621"/>
      <c r="Q40" s="622"/>
      <c r="R40" s="623">
        <v>5930</v>
      </c>
      <c r="S40" s="624"/>
      <c r="T40" s="624"/>
      <c r="U40" s="624"/>
      <c r="V40" s="624"/>
      <c r="W40" s="624"/>
      <c r="X40" s="624"/>
      <c r="Y40" s="625"/>
      <c r="Z40" s="626">
        <v>0.1</v>
      </c>
      <c r="AA40" s="626"/>
      <c r="AB40" s="626"/>
      <c r="AC40" s="626"/>
      <c r="AD40" s="627" t="s">
        <v>122</v>
      </c>
      <c r="AE40" s="627"/>
      <c r="AF40" s="627"/>
      <c r="AG40" s="627"/>
      <c r="AH40" s="627"/>
      <c r="AI40" s="627"/>
      <c r="AJ40" s="627"/>
      <c r="AK40" s="627"/>
      <c r="AL40" s="628" t="s">
        <v>122</v>
      </c>
      <c r="AM40" s="629"/>
      <c r="AN40" s="629"/>
      <c r="AO40" s="630"/>
      <c r="AQ40" s="686" t="s">
        <v>330</v>
      </c>
      <c r="AR40" s="687"/>
      <c r="AS40" s="687"/>
      <c r="AT40" s="687"/>
      <c r="AU40" s="687"/>
      <c r="AV40" s="687"/>
      <c r="AW40" s="687"/>
      <c r="AX40" s="687"/>
      <c r="AY40" s="688"/>
      <c r="AZ40" s="623" t="s">
        <v>122</v>
      </c>
      <c r="BA40" s="624"/>
      <c r="BB40" s="624"/>
      <c r="BC40" s="624"/>
      <c r="BD40" s="655"/>
      <c r="BE40" s="655"/>
      <c r="BF40" s="678"/>
      <c r="BG40" s="671" t="s">
        <v>331</v>
      </c>
      <c r="BH40" s="672"/>
      <c r="BI40" s="672"/>
      <c r="BJ40" s="672"/>
      <c r="BK40" s="672"/>
      <c r="BL40" s="223"/>
      <c r="BM40" s="621" t="s">
        <v>332</v>
      </c>
      <c r="BN40" s="621"/>
      <c r="BO40" s="621"/>
      <c r="BP40" s="621"/>
      <c r="BQ40" s="621"/>
      <c r="BR40" s="621"/>
      <c r="BS40" s="621"/>
      <c r="BT40" s="621"/>
      <c r="BU40" s="622"/>
      <c r="BV40" s="623">
        <v>78</v>
      </c>
      <c r="BW40" s="624"/>
      <c r="BX40" s="624"/>
      <c r="BY40" s="624"/>
      <c r="BZ40" s="624"/>
      <c r="CA40" s="624"/>
      <c r="CB40" s="633"/>
      <c r="CD40" s="620" t="s">
        <v>333</v>
      </c>
      <c r="CE40" s="621"/>
      <c r="CF40" s="621"/>
      <c r="CG40" s="621"/>
      <c r="CH40" s="621"/>
      <c r="CI40" s="621"/>
      <c r="CJ40" s="621"/>
      <c r="CK40" s="621"/>
      <c r="CL40" s="621"/>
      <c r="CM40" s="621"/>
      <c r="CN40" s="621"/>
      <c r="CO40" s="621"/>
      <c r="CP40" s="621"/>
      <c r="CQ40" s="622"/>
      <c r="CR40" s="623" t="s">
        <v>122</v>
      </c>
      <c r="CS40" s="624"/>
      <c r="CT40" s="624"/>
      <c r="CU40" s="624"/>
      <c r="CV40" s="624"/>
      <c r="CW40" s="624"/>
      <c r="CX40" s="624"/>
      <c r="CY40" s="625"/>
      <c r="CZ40" s="628" t="s">
        <v>122</v>
      </c>
      <c r="DA40" s="653"/>
      <c r="DB40" s="653"/>
      <c r="DC40" s="657"/>
      <c r="DD40" s="632" t="s">
        <v>122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c r="B41" s="644" t="s">
        <v>334</v>
      </c>
      <c r="C41" s="645"/>
      <c r="D41" s="645"/>
      <c r="E41" s="645"/>
      <c r="F41" s="645"/>
      <c r="G41" s="645"/>
      <c r="H41" s="645"/>
      <c r="I41" s="645"/>
      <c r="J41" s="645"/>
      <c r="K41" s="645"/>
      <c r="L41" s="645"/>
      <c r="M41" s="645"/>
      <c r="N41" s="645"/>
      <c r="O41" s="645"/>
      <c r="P41" s="645"/>
      <c r="Q41" s="646"/>
      <c r="R41" s="695">
        <v>4828191</v>
      </c>
      <c r="S41" s="696"/>
      <c r="T41" s="696"/>
      <c r="U41" s="696"/>
      <c r="V41" s="696"/>
      <c r="W41" s="696"/>
      <c r="X41" s="696"/>
      <c r="Y41" s="700"/>
      <c r="Z41" s="701">
        <v>100</v>
      </c>
      <c r="AA41" s="701"/>
      <c r="AB41" s="701"/>
      <c r="AC41" s="701"/>
      <c r="AD41" s="702">
        <v>1566151</v>
      </c>
      <c r="AE41" s="702"/>
      <c r="AF41" s="702"/>
      <c r="AG41" s="702"/>
      <c r="AH41" s="702"/>
      <c r="AI41" s="702"/>
      <c r="AJ41" s="702"/>
      <c r="AK41" s="702"/>
      <c r="AL41" s="703">
        <v>100</v>
      </c>
      <c r="AM41" s="683"/>
      <c r="AN41" s="683"/>
      <c r="AO41" s="704"/>
      <c r="AQ41" s="686" t="s">
        <v>335</v>
      </c>
      <c r="AR41" s="687"/>
      <c r="AS41" s="687"/>
      <c r="AT41" s="687"/>
      <c r="AU41" s="687"/>
      <c r="AV41" s="687"/>
      <c r="AW41" s="687"/>
      <c r="AX41" s="687"/>
      <c r="AY41" s="688"/>
      <c r="AZ41" s="623">
        <v>36588</v>
      </c>
      <c r="BA41" s="624"/>
      <c r="BB41" s="624"/>
      <c r="BC41" s="624"/>
      <c r="BD41" s="655"/>
      <c r="BE41" s="655"/>
      <c r="BF41" s="678"/>
      <c r="BG41" s="671"/>
      <c r="BH41" s="672"/>
      <c r="BI41" s="672"/>
      <c r="BJ41" s="672"/>
      <c r="BK41" s="672"/>
      <c r="BL41" s="223"/>
      <c r="BM41" s="621" t="s">
        <v>336</v>
      </c>
      <c r="BN41" s="621"/>
      <c r="BO41" s="621"/>
      <c r="BP41" s="621"/>
      <c r="BQ41" s="621"/>
      <c r="BR41" s="621"/>
      <c r="BS41" s="621"/>
      <c r="BT41" s="621"/>
      <c r="BU41" s="622"/>
      <c r="BV41" s="623" t="s">
        <v>122</v>
      </c>
      <c r="BW41" s="624"/>
      <c r="BX41" s="624"/>
      <c r="BY41" s="624"/>
      <c r="BZ41" s="624"/>
      <c r="CA41" s="624"/>
      <c r="CB41" s="633"/>
      <c r="CD41" s="620" t="s">
        <v>337</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c r="AQ42" s="692" t="s">
        <v>338</v>
      </c>
      <c r="AR42" s="693"/>
      <c r="AS42" s="693"/>
      <c r="AT42" s="693"/>
      <c r="AU42" s="693"/>
      <c r="AV42" s="693"/>
      <c r="AW42" s="693"/>
      <c r="AX42" s="693"/>
      <c r="AY42" s="694"/>
      <c r="AZ42" s="695">
        <v>142365</v>
      </c>
      <c r="BA42" s="696"/>
      <c r="BB42" s="696"/>
      <c r="BC42" s="696"/>
      <c r="BD42" s="682"/>
      <c r="BE42" s="682"/>
      <c r="BF42" s="684"/>
      <c r="BG42" s="673"/>
      <c r="BH42" s="674"/>
      <c r="BI42" s="674"/>
      <c r="BJ42" s="674"/>
      <c r="BK42" s="674"/>
      <c r="BL42" s="224"/>
      <c r="BM42" s="645" t="s">
        <v>339</v>
      </c>
      <c r="BN42" s="645"/>
      <c r="BO42" s="645"/>
      <c r="BP42" s="645"/>
      <c r="BQ42" s="645"/>
      <c r="BR42" s="645"/>
      <c r="BS42" s="645"/>
      <c r="BT42" s="645"/>
      <c r="BU42" s="646"/>
      <c r="BV42" s="695">
        <v>422</v>
      </c>
      <c r="BW42" s="696"/>
      <c r="BX42" s="696"/>
      <c r="BY42" s="696"/>
      <c r="BZ42" s="696"/>
      <c r="CA42" s="696"/>
      <c r="CB42" s="705"/>
      <c r="CD42" s="620" t="s">
        <v>340</v>
      </c>
      <c r="CE42" s="621"/>
      <c r="CF42" s="621"/>
      <c r="CG42" s="621"/>
      <c r="CH42" s="621"/>
      <c r="CI42" s="621"/>
      <c r="CJ42" s="621"/>
      <c r="CK42" s="621"/>
      <c r="CL42" s="621"/>
      <c r="CM42" s="621"/>
      <c r="CN42" s="621"/>
      <c r="CO42" s="621"/>
      <c r="CP42" s="621"/>
      <c r="CQ42" s="622"/>
      <c r="CR42" s="623">
        <v>805279</v>
      </c>
      <c r="CS42" s="655"/>
      <c r="CT42" s="655"/>
      <c r="CU42" s="655"/>
      <c r="CV42" s="655"/>
      <c r="CW42" s="655"/>
      <c r="CX42" s="655"/>
      <c r="CY42" s="656"/>
      <c r="CZ42" s="628">
        <v>17.600000000000001</v>
      </c>
      <c r="DA42" s="653"/>
      <c r="DB42" s="653"/>
      <c r="DC42" s="657"/>
      <c r="DD42" s="632">
        <v>196229</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c r="B43" s="214" t="s">
        <v>341</v>
      </c>
      <c r="CD43" s="620" t="s">
        <v>342</v>
      </c>
      <c r="CE43" s="621"/>
      <c r="CF43" s="621"/>
      <c r="CG43" s="621"/>
      <c r="CH43" s="621"/>
      <c r="CI43" s="621"/>
      <c r="CJ43" s="621"/>
      <c r="CK43" s="621"/>
      <c r="CL43" s="621"/>
      <c r="CM43" s="621"/>
      <c r="CN43" s="621"/>
      <c r="CO43" s="621"/>
      <c r="CP43" s="621"/>
      <c r="CQ43" s="622"/>
      <c r="CR43" s="623">
        <v>20243</v>
      </c>
      <c r="CS43" s="655"/>
      <c r="CT43" s="655"/>
      <c r="CU43" s="655"/>
      <c r="CV43" s="655"/>
      <c r="CW43" s="655"/>
      <c r="CX43" s="655"/>
      <c r="CY43" s="656"/>
      <c r="CZ43" s="628">
        <v>0.4</v>
      </c>
      <c r="DA43" s="653"/>
      <c r="DB43" s="653"/>
      <c r="DC43" s="657"/>
      <c r="DD43" s="632">
        <v>20243</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c r="B44" s="709" t="s">
        <v>343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291</v>
      </c>
      <c r="CE44" s="660"/>
      <c r="CF44" s="620" t="s">
        <v>344</v>
      </c>
      <c r="CG44" s="621"/>
      <c r="CH44" s="621"/>
      <c r="CI44" s="621"/>
      <c r="CJ44" s="621"/>
      <c r="CK44" s="621"/>
      <c r="CL44" s="621"/>
      <c r="CM44" s="621"/>
      <c r="CN44" s="621"/>
      <c r="CO44" s="621"/>
      <c r="CP44" s="621"/>
      <c r="CQ44" s="622"/>
      <c r="CR44" s="623">
        <v>693511</v>
      </c>
      <c r="CS44" s="624"/>
      <c r="CT44" s="624"/>
      <c r="CU44" s="624"/>
      <c r="CV44" s="624"/>
      <c r="CW44" s="624"/>
      <c r="CX44" s="624"/>
      <c r="CY44" s="625"/>
      <c r="CZ44" s="628">
        <v>15.1</v>
      </c>
      <c r="DA44" s="629"/>
      <c r="DB44" s="629"/>
      <c r="DC44" s="635"/>
      <c r="DD44" s="632">
        <v>166337</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c r="B45" s="709" t="s">
        <v>345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346</v>
      </c>
      <c r="CG45" s="621"/>
      <c r="CH45" s="621"/>
      <c r="CI45" s="621"/>
      <c r="CJ45" s="621"/>
      <c r="CK45" s="621"/>
      <c r="CL45" s="621"/>
      <c r="CM45" s="621"/>
      <c r="CN45" s="621"/>
      <c r="CO45" s="621"/>
      <c r="CP45" s="621"/>
      <c r="CQ45" s="622"/>
      <c r="CR45" s="623">
        <v>312884</v>
      </c>
      <c r="CS45" s="655"/>
      <c r="CT45" s="655"/>
      <c r="CU45" s="655"/>
      <c r="CV45" s="655"/>
      <c r="CW45" s="655"/>
      <c r="CX45" s="655"/>
      <c r="CY45" s="656"/>
      <c r="CZ45" s="628">
        <v>6.8</v>
      </c>
      <c r="DA45" s="653"/>
      <c r="DB45" s="653"/>
      <c r="DC45" s="657"/>
      <c r="DD45" s="632">
        <v>27604</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c r="B46" s="225"/>
      <c r="CD46" s="661"/>
      <c r="CE46" s="662"/>
      <c r="CF46" s="620" t="s">
        <v>347</v>
      </c>
      <c r="CG46" s="621"/>
      <c r="CH46" s="621"/>
      <c r="CI46" s="621"/>
      <c r="CJ46" s="621"/>
      <c r="CK46" s="621"/>
      <c r="CL46" s="621"/>
      <c r="CM46" s="621"/>
      <c r="CN46" s="621"/>
      <c r="CO46" s="621"/>
      <c r="CP46" s="621"/>
      <c r="CQ46" s="622"/>
      <c r="CR46" s="623">
        <v>380627</v>
      </c>
      <c r="CS46" s="624"/>
      <c r="CT46" s="624"/>
      <c r="CU46" s="624"/>
      <c r="CV46" s="624"/>
      <c r="CW46" s="624"/>
      <c r="CX46" s="624"/>
      <c r="CY46" s="625"/>
      <c r="CZ46" s="628">
        <v>8.3000000000000007</v>
      </c>
      <c r="DA46" s="629"/>
      <c r="DB46" s="629"/>
      <c r="DC46" s="635"/>
      <c r="DD46" s="632">
        <v>138733</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c r="B47" s="225"/>
      <c r="CD47" s="661"/>
      <c r="CE47" s="662"/>
      <c r="CF47" s="620" t="s">
        <v>348</v>
      </c>
      <c r="CG47" s="621"/>
      <c r="CH47" s="621"/>
      <c r="CI47" s="621"/>
      <c r="CJ47" s="621"/>
      <c r="CK47" s="621"/>
      <c r="CL47" s="621"/>
      <c r="CM47" s="621"/>
      <c r="CN47" s="621"/>
      <c r="CO47" s="621"/>
      <c r="CP47" s="621"/>
      <c r="CQ47" s="622"/>
      <c r="CR47" s="623">
        <v>111768</v>
      </c>
      <c r="CS47" s="655"/>
      <c r="CT47" s="655"/>
      <c r="CU47" s="655"/>
      <c r="CV47" s="655"/>
      <c r="CW47" s="655"/>
      <c r="CX47" s="655"/>
      <c r="CY47" s="656"/>
      <c r="CZ47" s="628">
        <v>2.4</v>
      </c>
      <c r="DA47" s="653"/>
      <c r="DB47" s="653"/>
      <c r="DC47" s="657"/>
      <c r="DD47" s="632">
        <v>29892</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c r="B48" s="225"/>
      <c r="CD48" s="663"/>
      <c r="CE48" s="664"/>
      <c r="CF48" s="620" t="s">
        <v>349</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c r="B49" s="225"/>
      <c r="CD49" s="644" t="s">
        <v>350</v>
      </c>
      <c r="CE49" s="645"/>
      <c r="CF49" s="645"/>
      <c r="CG49" s="645"/>
      <c r="CH49" s="645"/>
      <c r="CI49" s="645"/>
      <c r="CJ49" s="645"/>
      <c r="CK49" s="645"/>
      <c r="CL49" s="645"/>
      <c r="CM49" s="645"/>
      <c r="CN49" s="645"/>
      <c r="CO49" s="645"/>
      <c r="CP49" s="645"/>
      <c r="CQ49" s="646"/>
      <c r="CR49" s="695">
        <v>4587082</v>
      </c>
      <c r="CS49" s="682"/>
      <c r="CT49" s="682"/>
      <c r="CU49" s="682"/>
      <c r="CV49" s="682"/>
      <c r="CW49" s="682"/>
      <c r="CX49" s="682"/>
      <c r="CY49" s="711"/>
      <c r="CZ49" s="703">
        <v>100</v>
      </c>
      <c r="DA49" s="712"/>
      <c r="DB49" s="712"/>
      <c r="DC49" s="713"/>
      <c r="DD49" s="714">
        <v>2900587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92oh9ThphOFnr/KHjdB7XKV51fMvVtwG2+sN01Tk8i3gBnYEnoBrSk5OISMHatjvy4JfgMSpDUTDwxqNxhJQdw==" saltValue="G6YERuBglVqw8i8Yg3XqS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0"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cols>
    <col min="1" max="130" width="2.75" style="231" customWidth="1"/>
    <col min="131" max="131" width="1.6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721" t="s">
        <v>351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352</v>
      </c>
      <c r="DK2" s="723"/>
      <c r="DL2" s="723"/>
      <c r="DM2" s="723"/>
      <c r="DN2" s="723"/>
      <c r="DO2" s="724"/>
      <c r="DP2" s="228"/>
      <c r="DQ2" s="722" t="s">
        <v>353</v>
      </c>
      <c r="DR2" s="723"/>
      <c r="DS2" s="723"/>
      <c r="DT2" s="723"/>
      <c r="DU2" s="723"/>
      <c r="DV2" s="723"/>
      <c r="DW2" s="723"/>
      <c r="DX2" s="723"/>
      <c r="DY2" s="723"/>
      <c r="DZ2" s="724"/>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725" t="s">
        <v>354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c r="A5" s="727" t="s">
        <v>356</v>
      </c>
      <c r="B5" s="728"/>
      <c r="C5" s="728"/>
      <c r="D5" s="728"/>
      <c r="E5" s="728"/>
      <c r="F5" s="728"/>
      <c r="G5" s="728"/>
      <c r="H5" s="728"/>
      <c r="I5" s="728"/>
      <c r="J5" s="728"/>
      <c r="K5" s="728"/>
      <c r="L5" s="728"/>
      <c r="M5" s="728"/>
      <c r="N5" s="728"/>
      <c r="O5" s="728"/>
      <c r="P5" s="729"/>
      <c r="Q5" s="733" t="s">
        <v>357</v>
      </c>
      <c r="R5" s="734"/>
      <c r="S5" s="734"/>
      <c r="T5" s="734"/>
      <c r="U5" s="735"/>
      <c r="V5" s="733" t="s">
        <v>358</v>
      </c>
      <c r="W5" s="734"/>
      <c r="X5" s="734"/>
      <c r="Y5" s="734"/>
      <c r="Z5" s="735"/>
      <c r="AA5" s="733" t="s">
        <v>359</v>
      </c>
      <c r="AB5" s="734"/>
      <c r="AC5" s="734"/>
      <c r="AD5" s="734"/>
      <c r="AE5" s="734"/>
      <c r="AF5" s="739" t="s">
        <v>360</v>
      </c>
      <c r="AG5" s="734"/>
      <c r="AH5" s="734"/>
      <c r="AI5" s="734"/>
      <c r="AJ5" s="740"/>
      <c r="AK5" s="734" t="s">
        <v>361</v>
      </c>
      <c r="AL5" s="734"/>
      <c r="AM5" s="734"/>
      <c r="AN5" s="734"/>
      <c r="AO5" s="735"/>
      <c r="AP5" s="733" t="s">
        <v>362</v>
      </c>
      <c r="AQ5" s="734"/>
      <c r="AR5" s="734"/>
      <c r="AS5" s="734"/>
      <c r="AT5" s="735"/>
      <c r="AU5" s="733" t="s">
        <v>363</v>
      </c>
      <c r="AV5" s="734"/>
      <c r="AW5" s="734"/>
      <c r="AX5" s="734"/>
      <c r="AY5" s="740"/>
      <c r="AZ5" s="232"/>
      <c r="BA5" s="232"/>
      <c r="BB5" s="232"/>
      <c r="BC5" s="232"/>
      <c r="BD5" s="232"/>
      <c r="BE5" s="233"/>
      <c r="BF5" s="233"/>
      <c r="BG5" s="233"/>
      <c r="BH5" s="233"/>
      <c r="BI5" s="233"/>
      <c r="BJ5" s="233"/>
      <c r="BK5" s="233"/>
      <c r="BL5" s="233"/>
      <c r="BM5" s="233"/>
      <c r="BN5" s="233"/>
      <c r="BO5" s="233"/>
      <c r="BP5" s="233"/>
      <c r="BQ5" s="727" t="s">
        <v>364</v>
      </c>
      <c r="BR5" s="728"/>
      <c r="BS5" s="728"/>
      <c r="BT5" s="728"/>
      <c r="BU5" s="728"/>
      <c r="BV5" s="728"/>
      <c r="BW5" s="728"/>
      <c r="BX5" s="728"/>
      <c r="BY5" s="728"/>
      <c r="BZ5" s="728"/>
      <c r="CA5" s="728"/>
      <c r="CB5" s="728"/>
      <c r="CC5" s="728"/>
      <c r="CD5" s="728"/>
      <c r="CE5" s="728"/>
      <c r="CF5" s="728"/>
      <c r="CG5" s="729"/>
      <c r="CH5" s="733" t="s">
        <v>365</v>
      </c>
      <c r="CI5" s="734"/>
      <c r="CJ5" s="734"/>
      <c r="CK5" s="734"/>
      <c r="CL5" s="735"/>
      <c r="CM5" s="733" t="s">
        <v>366</v>
      </c>
      <c r="CN5" s="734"/>
      <c r="CO5" s="734"/>
      <c r="CP5" s="734"/>
      <c r="CQ5" s="735"/>
      <c r="CR5" s="733" t="s">
        <v>367</v>
      </c>
      <c r="CS5" s="734"/>
      <c r="CT5" s="734"/>
      <c r="CU5" s="734"/>
      <c r="CV5" s="735"/>
      <c r="CW5" s="733" t="s">
        <v>368</v>
      </c>
      <c r="CX5" s="734"/>
      <c r="CY5" s="734"/>
      <c r="CZ5" s="734"/>
      <c r="DA5" s="735"/>
      <c r="DB5" s="733" t="s">
        <v>369</v>
      </c>
      <c r="DC5" s="734"/>
      <c r="DD5" s="734"/>
      <c r="DE5" s="734"/>
      <c r="DF5" s="735"/>
      <c r="DG5" s="763" t="s">
        <v>370</v>
      </c>
      <c r="DH5" s="764"/>
      <c r="DI5" s="764"/>
      <c r="DJ5" s="764"/>
      <c r="DK5" s="765"/>
      <c r="DL5" s="763" t="s">
        <v>371</v>
      </c>
      <c r="DM5" s="764"/>
      <c r="DN5" s="764"/>
      <c r="DO5" s="764"/>
      <c r="DP5" s="765"/>
      <c r="DQ5" s="733" t="s">
        <v>372</v>
      </c>
      <c r="DR5" s="734"/>
      <c r="DS5" s="734"/>
      <c r="DT5" s="734"/>
      <c r="DU5" s="735"/>
      <c r="DV5" s="733" t="s">
        <v>363</v>
      </c>
      <c r="DW5" s="734"/>
      <c r="DX5" s="734"/>
      <c r="DY5" s="734"/>
      <c r="DZ5" s="740"/>
      <c r="EA5" s="234"/>
    </row>
    <row r="6" spans="1:131" s="235" customFormat="1" ht="26.25" customHeight="1" thickBot="1">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c r="A7" s="236">
        <v>1</v>
      </c>
      <c r="B7" s="749" t="s">
        <v>373</v>
      </c>
      <c r="C7" s="750"/>
      <c r="D7" s="750"/>
      <c r="E7" s="750"/>
      <c r="F7" s="750"/>
      <c r="G7" s="750"/>
      <c r="H7" s="750"/>
      <c r="I7" s="750"/>
      <c r="J7" s="750"/>
      <c r="K7" s="750"/>
      <c r="L7" s="750"/>
      <c r="M7" s="750"/>
      <c r="N7" s="750"/>
      <c r="O7" s="750"/>
      <c r="P7" s="751"/>
      <c r="Q7" s="752">
        <v>4848</v>
      </c>
      <c r="R7" s="753"/>
      <c r="S7" s="753"/>
      <c r="T7" s="753"/>
      <c r="U7" s="753"/>
      <c r="V7" s="753">
        <v>4587</v>
      </c>
      <c r="W7" s="753"/>
      <c r="X7" s="753"/>
      <c r="Y7" s="753"/>
      <c r="Z7" s="753"/>
      <c r="AA7" s="753">
        <v>260</v>
      </c>
      <c r="AB7" s="753"/>
      <c r="AC7" s="753"/>
      <c r="AD7" s="753"/>
      <c r="AE7" s="754"/>
      <c r="AF7" s="755">
        <v>251</v>
      </c>
      <c r="AG7" s="756"/>
      <c r="AH7" s="756"/>
      <c r="AI7" s="756"/>
      <c r="AJ7" s="757"/>
      <c r="AK7" s="758" t="s">
        <v>544</v>
      </c>
      <c r="AL7" s="759"/>
      <c r="AM7" s="759"/>
      <c r="AN7" s="759"/>
      <c r="AO7" s="759"/>
      <c r="AP7" s="759">
        <v>3011</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545</v>
      </c>
      <c r="BT7" s="747"/>
      <c r="BU7" s="747"/>
      <c r="BV7" s="747"/>
      <c r="BW7" s="747"/>
      <c r="BX7" s="747"/>
      <c r="BY7" s="747"/>
      <c r="BZ7" s="747"/>
      <c r="CA7" s="747"/>
      <c r="CB7" s="747"/>
      <c r="CC7" s="747"/>
      <c r="CD7" s="747"/>
      <c r="CE7" s="747"/>
      <c r="CF7" s="747"/>
      <c r="CG7" s="762"/>
      <c r="CH7" s="743">
        <v>-21</v>
      </c>
      <c r="CI7" s="744"/>
      <c r="CJ7" s="744"/>
      <c r="CK7" s="744"/>
      <c r="CL7" s="745"/>
      <c r="CM7" s="743">
        <v>166</v>
      </c>
      <c r="CN7" s="744"/>
      <c r="CO7" s="744"/>
      <c r="CP7" s="744"/>
      <c r="CQ7" s="745"/>
      <c r="CR7" s="743">
        <v>300</v>
      </c>
      <c r="CS7" s="744"/>
      <c r="CT7" s="744"/>
      <c r="CU7" s="744"/>
      <c r="CV7" s="745"/>
      <c r="CW7" s="743">
        <v>7</v>
      </c>
      <c r="CX7" s="744"/>
      <c r="CY7" s="744"/>
      <c r="CZ7" s="744"/>
      <c r="DA7" s="745"/>
      <c r="DB7" s="743" t="s">
        <v>546</v>
      </c>
      <c r="DC7" s="744"/>
      <c r="DD7" s="744"/>
      <c r="DE7" s="744"/>
      <c r="DF7" s="745"/>
      <c r="DG7" s="743" t="s">
        <v>546</v>
      </c>
      <c r="DH7" s="744"/>
      <c r="DI7" s="744"/>
      <c r="DJ7" s="744"/>
      <c r="DK7" s="745"/>
      <c r="DL7" s="743" t="s">
        <v>546</v>
      </c>
      <c r="DM7" s="744"/>
      <c r="DN7" s="744"/>
      <c r="DO7" s="744"/>
      <c r="DP7" s="745"/>
      <c r="DQ7" s="743" t="s">
        <v>546</v>
      </c>
      <c r="DR7" s="744"/>
      <c r="DS7" s="744"/>
      <c r="DT7" s="744"/>
      <c r="DU7" s="745"/>
      <c r="DV7" s="746"/>
      <c r="DW7" s="747"/>
      <c r="DX7" s="747"/>
      <c r="DY7" s="747"/>
      <c r="DZ7" s="748"/>
      <c r="EA7" s="234"/>
    </row>
    <row r="8" spans="1:131" s="235" customFormat="1" ht="26.25" customHeight="1">
      <c r="A8" s="238">
        <v>2</v>
      </c>
      <c r="B8" s="780" t="s">
        <v>374</v>
      </c>
      <c r="C8" s="781"/>
      <c r="D8" s="781"/>
      <c r="E8" s="781"/>
      <c r="F8" s="781"/>
      <c r="G8" s="781"/>
      <c r="H8" s="781"/>
      <c r="I8" s="781"/>
      <c r="J8" s="781"/>
      <c r="K8" s="781"/>
      <c r="L8" s="781"/>
      <c r="M8" s="781"/>
      <c r="N8" s="781"/>
      <c r="O8" s="781"/>
      <c r="P8" s="782"/>
      <c r="Q8" s="783">
        <v>2</v>
      </c>
      <c r="R8" s="784"/>
      <c r="S8" s="784"/>
      <c r="T8" s="784"/>
      <c r="U8" s="784"/>
      <c r="V8" s="784">
        <v>21</v>
      </c>
      <c r="W8" s="784"/>
      <c r="X8" s="784"/>
      <c r="Y8" s="784"/>
      <c r="Z8" s="784"/>
      <c r="AA8" s="784">
        <v>-19</v>
      </c>
      <c r="AB8" s="784"/>
      <c r="AC8" s="784"/>
      <c r="AD8" s="784"/>
      <c r="AE8" s="785"/>
      <c r="AF8" s="786">
        <v>-19</v>
      </c>
      <c r="AG8" s="787"/>
      <c r="AH8" s="787"/>
      <c r="AI8" s="787"/>
      <c r="AJ8" s="788"/>
      <c r="AK8" s="769" t="s">
        <v>544</v>
      </c>
      <c r="AL8" s="770"/>
      <c r="AM8" s="770"/>
      <c r="AN8" s="770"/>
      <c r="AO8" s="770"/>
      <c r="AP8" s="770" t="s">
        <v>544</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c r="A23" s="240" t="s">
        <v>376</v>
      </c>
      <c r="B23" s="789" t="s">
        <v>377</v>
      </c>
      <c r="C23" s="790"/>
      <c r="D23" s="790"/>
      <c r="E23" s="790"/>
      <c r="F23" s="790"/>
      <c r="G23" s="790"/>
      <c r="H23" s="790"/>
      <c r="I23" s="790"/>
      <c r="J23" s="790"/>
      <c r="K23" s="790"/>
      <c r="L23" s="790"/>
      <c r="M23" s="790"/>
      <c r="N23" s="790"/>
      <c r="O23" s="790"/>
      <c r="P23" s="791"/>
      <c r="Q23" s="792">
        <v>4849</v>
      </c>
      <c r="R23" s="793"/>
      <c r="S23" s="793"/>
      <c r="T23" s="793"/>
      <c r="U23" s="793"/>
      <c r="V23" s="793">
        <v>4608</v>
      </c>
      <c r="W23" s="793"/>
      <c r="X23" s="793"/>
      <c r="Y23" s="793"/>
      <c r="Z23" s="793"/>
      <c r="AA23" s="793">
        <v>241</v>
      </c>
      <c r="AB23" s="793"/>
      <c r="AC23" s="793"/>
      <c r="AD23" s="793"/>
      <c r="AE23" s="794"/>
      <c r="AF23" s="795">
        <v>232</v>
      </c>
      <c r="AG23" s="793"/>
      <c r="AH23" s="793"/>
      <c r="AI23" s="793"/>
      <c r="AJ23" s="796"/>
      <c r="AK23" s="797"/>
      <c r="AL23" s="798"/>
      <c r="AM23" s="798"/>
      <c r="AN23" s="798"/>
      <c r="AO23" s="798"/>
      <c r="AP23" s="793">
        <v>3011</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c r="A26" s="727" t="s">
        <v>356</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c r="A28" s="242">
        <v>1</v>
      </c>
      <c r="B28" s="749" t="s">
        <v>388</v>
      </c>
      <c r="C28" s="750"/>
      <c r="D28" s="750"/>
      <c r="E28" s="750"/>
      <c r="F28" s="750"/>
      <c r="G28" s="750"/>
      <c r="H28" s="750"/>
      <c r="I28" s="750"/>
      <c r="J28" s="750"/>
      <c r="K28" s="750"/>
      <c r="L28" s="750"/>
      <c r="M28" s="750"/>
      <c r="N28" s="750"/>
      <c r="O28" s="750"/>
      <c r="P28" s="751"/>
      <c r="Q28" s="822">
        <v>395</v>
      </c>
      <c r="R28" s="823"/>
      <c r="S28" s="823"/>
      <c r="T28" s="823"/>
      <c r="U28" s="823"/>
      <c r="V28" s="823">
        <v>378</v>
      </c>
      <c r="W28" s="823"/>
      <c r="X28" s="823"/>
      <c r="Y28" s="823"/>
      <c r="Z28" s="823"/>
      <c r="AA28" s="823">
        <v>17</v>
      </c>
      <c r="AB28" s="823"/>
      <c r="AC28" s="823"/>
      <c r="AD28" s="823"/>
      <c r="AE28" s="824"/>
      <c r="AF28" s="825">
        <v>17</v>
      </c>
      <c r="AG28" s="823"/>
      <c r="AH28" s="823"/>
      <c r="AI28" s="823"/>
      <c r="AJ28" s="826"/>
      <c r="AK28" s="827">
        <v>37</v>
      </c>
      <c r="AL28" s="828"/>
      <c r="AM28" s="828"/>
      <c r="AN28" s="828"/>
      <c r="AO28" s="828"/>
      <c r="AP28" s="828" t="s">
        <v>544</v>
      </c>
      <c r="AQ28" s="828"/>
      <c r="AR28" s="828"/>
      <c r="AS28" s="828"/>
      <c r="AT28" s="828"/>
      <c r="AU28" s="828" t="s">
        <v>544</v>
      </c>
      <c r="AV28" s="828"/>
      <c r="AW28" s="828"/>
      <c r="AX28" s="828"/>
      <c r="AY28" s="828"/>
      <c r="AZ28" s="829" t="s">
        <v>544</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c r="A29" s="242">
        <v>2</v>
      </c>
      <c r="B29" s="780" t="s">
        <v>389</v>
      </c>
      <c r="C29" s="781"/>
      <c r="D29" s="781"/>
      <c r="E29" s="781"/>
      <c r="F29" s="781"/>
      <c r="G29" s="781"/>
      <c r="H29" s="781"/>
      <c r="I29" s="781"/>
      <c r="J29" s="781"/>
      <c r="K29" s="781"/>
      <c r="L29" s="781"/>
      <c r="M29" s="781"/>
      <c r="N29" s="781"/>
      <c r="O29" s="781"/>
      <c r="P29" s="782"/>
      <c r="Q29" s="783">
        <v>53</v>
      </c>
      <c r="R29" s="784"/>
      <c r="S29" s="784"/>
      <c r="T29" s="784"/>
      <c r="U29" s="784"/>
      <c r="V29" s="784">
        <v>53</v>
      </c>
      <c r="W29" s="784"/>
      <c r="X29" s="784"/>
      <c r="Y29" s="784"/>
      <c r="Z29" s="784"/>
      <c r="AA29" s="784">
        <v>0</v>
      </c>
      <c r="AB29" s="784"/>
      <c r="AC29" s="784"/>
      <c r="AD29" s="784"/>
      <c r="AE29" s="785"/>
      <c r="AF29" s="786">
        <v>0</v>
      </c>
      <c r="AG29" s="787"/>
      <c r="AH29" s="787"/>
      <c r="AI29" s="787"/>
      <c r="AJ29" s="788"/>
      <c r="AK29" s="834">
        <v>22</v>
      </c>
      <c r="AL29" s="830"/>
      <c r="AM29" s="830"/>
      <c r="AN29" s="830"/>
      <c r="AO29" s="830"/>
      <c r="AP29" s="830" t="s">
        <v>544</v>
      </c>
      <c r="AQ29" s="830"/>
      <c r="AR29" s="830"/>
      <c r="AS29" s="830"/>
      <c r="AT29" s="830"/>
      <c r="AU29" s="830" t="s">
        <v>544</v>
      </c>
      <c r="AV29" s="830"/>
      <c r="AW29" s="830"/>
      <c r="AX29" s="830"/>
      <c r="AY29" s="830"/>
      <c r="AZ29" s="831" t="s">
        <v>544</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c r="A30" s="242">
        <v>3</v>
      </c>
      <c r="B30" s="780" t="s">
        <v>390</v>
      </c>
      <c r="C30" s="781"/>
      <c r="D30" s="781"/>
      <c r="E30" s="781"/>
      <c r="F30" s="781"/>
      <c r="G30" s="781"/>
      <c r="H30" s="781"/>
      <c r="I30" s="781"/>
      <c r="J30" s="781"/>
      <c r="K30" s="781"/>
      <c r="L30" s="781"/>
      <c r="M30" s="781"/>
      <c r="N30" s="781"/>
      <c r="O30" s="781"/>
      <c r="P30" s="782"/>
      <c r="Q30" s="783">
        <v>172</v>
      </c>
      <c r="R30" s="784"/>
      <c r="S30" s="784"/>
      <c r="T30" s="784"/>
      <c r="U30" s="784"/>
      <c r="V30" s="784">
        <v>160</v>
      </c>
      <c r="W30" s="784"/>
      <c r="X30" s="784"/>
      <c r="Y30" s="784"/>
      <c r="Z30" s="784"/>
      <c r="AA30" s="784">
        <v>12</v>
      </c>
      <c r="AB30" s="784"/>
      <c r="AC30" s="784"/>
      <c r="AD30" s="784"/>
      <c r="AE30" s="785"/>
      <c r="AF30" s="786">
        <v>12</v>
      </c>
      <c r="AG30" s="787"/>
      <c r="AH30" s="787"/>
      <c r="AI30" s="787"/>
      <c r="AJ30" s="788"/>
      <c r="AK30" s="834">
        <v>13</v>
      </c>
      <c r="AL30" s="830"/>
      <c r="AM30" s="830"/>
      <c r="AN30" s="830"/>
      <c r="AO30" s="830"/>
      <c r="AP30" s="830">
        <v>167</v>
      </c>
      <c r="AQ30" s="830"/>
      <c r="AR30" s="830"/>
      <c r="AS30" s="830"/>
      <c r="AT30" s="830"/>
      <c r="AU30" s="830">
        <v>92</v>
      </c>
      <c r="AV30" s="830"/>
      <c r="AW30" s="830"/>
      <c r="AX30" s="830"/>
      <c r="AY30" s="830"/>
      <c r="AZ30" s="831" t="s">
        <v>544</v>
      </c>
      <c r="BA30" s="831"/>
      <c r="BB30" s="831"/>
      <c r="BC30" s="831"/>
      <c r="BD30" s="831"/>
      <c r="BE30" s="832" t="s">
        <v>391</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c r="A31" s="242">
        <v>4</v>
      </c>
      <c r="B31" s="780"/>
      <c r="C31" s="781"/>
      <c r="D31" s="781"/>
      <c r="E31" s="781"/>
      <c r="F31" s="781"/>
      <c r="G31" s="781"/>
      <c r="H31" s="781"/>
      <c r="I31" s="781"/>
      <c r="J31" s="781"/>
      <c r="K31" s="781"/>
      <c r="L31" s="781"/>
      <c r="M31" s="781"/>
      <c r="N31" s="781"/>
      <c r="O31" s="781"/>
      <c r="P31" s="782"/>
      <c r="Q31" s="783"/>
      <c r="R31" s="784"/>
      <c r="S31" s="784"/>
      <c r="T31" s="784"/>
      <c r="U31" s="784"/>
      <c r="V31" s="784"/>
      <c r="W31" s="784"/>
      <c r="X31" s="784"/>
      <c r="Y31" s="784"/>
      <c r="Z31" s="784"/>
      <c r="AA31" s="784"/>
      <c r="AB31" s="784"/>
      <c r="AC31" s="784"/>
      <c r="AD31" s="784"/>
      <c r="AE31" s="785"/>
      <c r="AF31" s="786"/>
      <c r="AG31" s="787"/>
      <c r="AH31" s="787"/>
      <c r="AI31" s="787"/>
      <c r="AJ31" s="788"/>
      <c r="AK31" s="834"/>
      <c r="AL31" s="830"/>
      <c r="AM31" s="830"/>
      <c r="AN31" s="830"/>
      <c r="AO31" s="830"/>
      <c r="AP31" s="830"/>
      <c r="AQ31" s="830"/>
      <c r="AR31" s="830"/>
      <c r="AS31" s="830"/>
      <c r="AT31" s="830"/>
      <c r="AU31" s="830"/>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392</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c r="A63" s="240" t="s">
        <v>376</v>
      </c>
      <c r="B63" s="789" t="s">
        <v>393</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29</v>
      </c>
      <c r="AG63" s="844"/>
      <c r="AH63" s="844"/>
      <c r="AI63" s="844"/>
      <c r="AJ63" s="845"/>
      <c r="AK63" s="846"/>
      <c r="AL63" s="841"/>
      <c r="AM63" s="841"/>
      <c r="AN63" s="841"/>
      <c r="AO63" s="841"/>
      <c r="AP63" s="844">
        <v>167</v>
      </c>
      <c r="AQ63" s="844"/>
      <c r="AR63" s="844"/>
      <c r="AS63" s="844"/>
      <c r="AT63" s="844"/>
      <c r="AU63" s="844">
        <v>92</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c r="A65" s="232" t="s">
        <v>394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c r="A66" s="727" t="s">
        <v>395</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396</v>
      </c>
      <c r="AV66" s="734"/>
      <c r="AW66" s="734"/>
      <c r="AX66" s="734"/>
      <c r="AY66" s="735"/>
      <c r="AZ66" s="733" t="s">
        <v>363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c r="A68" s="236">
        <v>1</v>
      </c>
      <c r="B68" s="869" t="s">
        <v>547</v>
      </c>
      <c r="C68" s="870"/>
      <c r="D68" s="870"/>
      <c r="E68" s="870"/>
      <c r="F68" s="870"/>
      <c r="G68" s="870"/>
      <c r="H68" s="870"/>
      <c r="I68" s="870"/>
      <c r="J68" s="870"/>
      <c r="K68" s="870"/>
      <c r="L68" s="870"/>
      <c r="M68" s="870"/>
      <c r="N68" s="870"/>
      <c r="O68" s="870"/>
      <c r="P68" s="871"/>
      <c r="Q68" s="872">
        <v>1881</v>
      </c>
      <c r="R68" s="866"/>
      <c r="S68" s="866"/>
      <c r="T68" s="866"/>
      <c r="U68" s="866"/>
      <c r="V68" s="866">
        <v>1841</v>
      </c>
      <c r="W68" s="866"/>
      <c r="X68" s="866"/>
      <c r="Y68" s="866"/>
      <c r="Z68" s="866"/>
      <c r="AA68" s="866">
        <v>40</v>
      </c>
      <c r="AB68" s="866"/>
      <c r="AC68" s="866"/>
      <c r="AD68" s="866"/>
      <c r="AE68" s="866"/>
      <c r="AF68" s="866">
        <v>40</v>
      </c>
      <c r="AG68" s="866"/>
      <c r="AH68" s="866"/>
      <c r="AI68" s="866"/>
      <c r="AJ68" s="866"/>
      <c r="AK68" s="866" t="s">
        <v>565</v>
      </c>
      <c r="AL68" s="866"/>
      <c r="AM68" s="866"/>
      <c r="AN68" s="866"/>
      <c r="AO68" s="866"/>
      <c r="AP68" s="866" t="s">
        <v>569</v>
      </c>
      <c r="AQ68" s="866"/>
      <c r="AR68" s="866"/>
      <c r="AS68" s="866"/>
      <c r="AT68" s="866"/>
      <c r="AU68" s="866" t="s">
        <v>569</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c r="A69" s="238">
        <v>2</v>
      </c>
      <c r="B69" s="873" t="s">
        <v>548</v>
      </c>
      <c r="C69" s="874"/>
      <c r="D69" s="874"/>
      <c r="E69" s="874"/>
      <c r="F69" s="874"/>
      <c r="G69" s="874"/>
      <c r="H69" s="874"/>
      <c r="I69" s="874"/>
      <c r="J69" s="874"/>
      <c r="K69" s="874"/>
      <c r="L69" s="874"/>
      <c r="M69" s="874"/>
      <c r="N69" s="874"/>
      <c r="O69" s="874"/>
      <c r="P69" s="875"/>
      <c r="Q69" s="876">
        <v>74476</v>
      </c>
      <c r="R69" s="830"/>
      <c r="S69" s="830"/>
      <c r="T69" s="830"/>
      <c r="U69" s="830"/>
      <c r="V69" s="830">
        <v>71449</v>
      </c>
      <c r="W69" s="830"/>
      <c r="X69" s="830"/>
      <c r="Y69" s="830"/>
      <c r="Z69" s="830"/>
      <c r="AA69" s="830">
        <v>3027</v>
      </c>
      <c r="AB69" s="830"/>
      <c r="AC69" s="830"/>
      <c r="AD69" s="830"/>
      <c r="AE69" s="830"/>
      <c r="AF69" s="830">
        <v>3027</v>
      </c>
      <c r="AG69" s="830"/>
      <c r="AH69" s="830"/>
      <c r="AI69" s="830"/>
      <c r="AJ69" s="830"/>
      <c r="AK69" s="830">
        <v>1043</v>
      </c>
      <c r="AL69" s="830"/>
      <c r="AM69" s="830"/>
      <c r="AN69" s="830"/>
      <c r="AO69" s="830"/>
      <c r="AP69" s="830" t="s">
        <v>569</v>
      </c>
      <c r="AQ69" s="830"/>
      <c r="AR69" s="830"/>
      <c r="AS69" s="830"/>
      <c r="AT69" s="830"/>
      <c r="AU69" s="830" t="s">
        <v>569</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c r="A70" s="238">
        <v>3</v>
      </c>
      <c r="B70" s="873" t="s">
        <v>549</v>
      </c>
      <c r="C70" s="874"/>
      <c r="D70" s="874"/>
      <c r="E70" s="874"/>
      <c r="F70" s="874"/>
      <c r="G70" s="874"/>
      <c r="H70" s="874"/>
      <c r="I70" s="874"/>
      <c r="J70" s="874"/>
      <c r="K70" s="874"/>
      <c r="L70" s="874"/>
      <c r="M70" s="874"/>
      <c r="N70" s="874"/>
      <c r="O70" s="874"/>
      <c r="P70" s="875"/>
      <c r="Q70" s="876">
        <v>204</v>
      </c>
      <c r="R70" s="830"/>
      <c r="S70" s="830"/>
      <c r="T70" s="830"/>
      <c r="U70" s="830"/>
      <c r="V70" s="830">
        <v>176</v>
      </c>
      <c r="W70" s="830"/>
      <c r="X70" s="830"/>
      <c r="Y70" s="830"/>
      <c r="Z70" s="830"/>
      <c r="AA70" s="830">
        <v>28</v>
      </c>
      <c r="AB70" s="830"/>
      <c r="AC70" s="830"/>
      <c r="AD70" s="830"/>
      <c r="AE70" s="830"/>
      <c r="AF70" s="830">
        <v>28</v>
      </c>
      <c r="AG70" s="830"/>
      <c r="AH70" s="830"/>
      <c r="AI70" s="830"/>
      <c r="AJ70" s="830"/>
      <c r="AK70" s="830" t="s">
        <v>566</v>
      </c>
      <c r="AL70" s="830"/>
      <c r="AM70" s="830"/>
      <c r="AN70" s="830"/>
      <c r="AO70" s="830"/>
      <c r="AP70" s="830" t="s">
        <v>569</v>
      </c>
      <c r="AQ70" s="830"/>
      <c r="AR70" s="830"/>
      <c r="AS70" s="830"/>
      <c r="AT70" s="830"/>
      <c r="AU70" s="830" t="s">
        <v>569</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c r="A71" s="238">
        <v>4</v>
      </c>
      <c r="B71" s="873" t="s">
        <v>550</v>
      </c>
      <c r="C71" s="874"/>
      <c r="D71" s="874"/>
      <c r="E71" s="874"/>
      <c r="F71" s="874"/>
      <c r="G71" s="874"/>
      <c r="H71" s="874"/>
      <c r="I71" s="874"/>
      <c r="J71" s="874"/>
      <c r="K71" s="874"/>
      <c r="L71" s="874"/>
      <c r="M71" s="874"/>
      <c r="N71" s="874"/>
      <c r="O71" s="874"/>
      <c r="P71" s="875"/>
      <c r="Q71" s="876">
        <v>854731</v>
      </c>
      <c r="R71" s="830"/>
      <c r="S71" s="830"/>
      <c r="T71" s="830"/>
      <c r="U71" s="830"/>
      <c r="V71" s="830">
        <v>844450</v>
      </c>
      <c r="W71" s="830"/>
      <c r="X71" s="830"/>
      <c r="Y71" s="830"/>
      <c r="Z71" s="830"/>
      <c r="AA71" s="830">
        <v>10282</v>
      </c>
      <c r="AB71" s="830"/>
      <c r="AC71" s="830"/>
      <c r="AD71" s="830"/>
      <c r="AE71" s="830"/>
      <c r="AF71" s="830">
        <v>10056</v>
      </c>
      <c r="AG71" s="830"/>
      <c r="AH71" s="830"/>
      <c r="AI71" s="830"/>
      <c r="AJ71" s="830"/>
      <c r="AK71" s="830" t="s">
        <v>565</v>
      </c>
      <c r="AL71" s="830"/>
      <c r="AM71" s="830"/>
      <c r="AN71" s="830"/>
      <c r="AO71" s="830"/>
      <c r="AP71" s="830" t="s">
        <v>569</v>
      </c>
      <c r="AQ71" s="830"/>
      <c r="AR71" s="830"/>
      <c r="AS71" s="830"/>
      <c r="AT71" s="830"/>
      <c r="AU71" s="830" t="s">
        <v>569</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c r="A72" s="238">
        <v>5</v>
      </c>
      <c r="B72" s="873" t="s">
        <v>551</v>
      </c>
      <c r="C72" s="874"/>
      <c r="D72" s="874"/>
      <c r="E72" s="874"/>
      <c r="F72" s="874"/>
      <c r="G72" s="874"/>
      <c r="H72" s="874"/>
      <c r="I72" s="874"/>
      <c r="J72" s="874"/>
      <c r="K72" s="874"/>
      <c r="L72" s="874"/>
      <c r="M72" s="874"/>
      <c r="N72" s="874"/>
      <c r="O72" s="874"/>
      <c r="P72" s="875"/>
      <c r="Q72" s="876">
        <v>7658</v>
      </c>
      <c r="R72" s="830"/>
      <c r="S72" s="830"/>
      <c r="T72" s="830"/>
      <c r="U72" s="830"/>
      <c r="V72" s="830">
        <v>7653</v>
      </c>
      <c r="W72" s="830"/>
      <c r="X72" s="830"/>
      <c r="Y72" s="830"/>
      <c r="Z72" s="830"/>
      <c r="AA72" s="830">
        <v>5</v>
      </c>
      <c r="AB72" s="830"/>
      <c r="AC72" s="830"/>
      <c r="AD72" s="830"/>
      <c r="AE72" s="830"/>
      <c r="AF72" s="830">
        <v>5</v>
      </c>
      <c r="AG72" s="830"/>
      <c r="AH72" s="830"/>
      <c r="AI72" s="830"/>
      <c r="AJ72" s="830"/>
      <c r="AK72" s="830" t="s">
        <v>565</v>
      </c>
      <c r="AL72" s="830"/>
      <c r="AM72" s="830"/>
      <c r="AN72" s="830"/>
      <c r="AO72" s="830"/>
      <c r="AP72" s="830" t="s">
        <v>569</v>
      </c>
      <c r="AQ72" s="830"/>
      <c r="AR72" s="830"/>
      <c r="AS72" s="830"/>
      <c r="AT72" s="830"/>
      <c r="AU72" s="830" t="s">
        <v>569</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c r="A73" s="238">
        <v>6</v>
      </c>
      <c r="B73" s="873" t="s">
        <v>552</v>
      </c>
      <c r="C73" s="874"/>
      <c r="D73" s="874"/>
      <c r="E73" s="874"/>
      <c r="F73" s="874"/>
      <c r="G73" s="874"/>
      <c r="H73" s="874"/>
      <c r="I73" s="874"/>
      <c r="J73" s="874"/>
      <c r="K73" s="874"/>
      <c r="L73" s="874"/>
      <c r="M73" s="874"/>
      <c r="N73" s="874"/>
      <c r="O73" s="874"/>
      <c r="P73" s="875"/>
      <c r="Q73" s="876">
        <v>96</v>
      </c>
      <c r="R73" s="830"/>
      <c r="S73" s="830"/>
      <c r="T73" s="830"/>
      <c r="U73" s="830"/>
      <c r="V73" s="830">
        <v>96</v>
      </c>
      <c r="W73" s="830"/>
      <c r="X73" s="830"/>
      <c r="Y73" s="830"/>
      <c r="Z73" s="830"/>
      <c r="AA73" s="830" t="s">
        <v>565</v>
      </c>
      <c r="AB73" s="830"/>
      <c r="AC73" s="830"/>
      <c r="AD73" s="830"/>
      <c r="AE73" s="830"/>
      <c r="AF73" s="830" t="s">
        <v>570</v>
      </c>
      <c r="AG73" s="830"/>
      <c r="AH73" s="830"/>
      <c r="AI73" s="830"/>
      <c r="AJ73" s="830"/>
      <c r="AK73" s="830" t="s">
        <v>565</v>
      </c>
      <c r="AL73" s="830"/>
      <c r="AM73" s="830"/>
      <c r="AN73" s="830"/>
      <c r="AO73" s="830"/>
      <c r="AP73" s="830" t="s">
        <v>569</v>
      </c>
      <c r="AQ73" s="830"/>
      <c r="AR73" s="830"/>
      <c r="AS73" s="830"/>
      <c r="AT73" s="830"/>
      <c r="AU73" s="830" t="s">
        <v>569</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c r="A74" s="238">
        <v>7</v>
      </c>
      <c r="B74" s="873" t="s">
        <v>553</v>
      </c>
      <c r="C74" s="874"/>
      <c r="D74" s="874"/>
      <c r="E74" s="874"/>
      <c r="F74" s="874"/>
      <c r="G74" s="874"/>
      <c r="H74" s="874"/>
      <c r="I74" s="874"/>
      <c r="J74" s="874"/>
      <c r="K74" s="874"/>
      <c r="L74" s="874"/>
      <c r="M74" s="874"/>
      <c r="N74" s="874"/>
      <c r="O74" s="874"/>
      <c r="P74" s="875"/>
      <c r="Q74" s="876">
        <v>527</v>
      </c>
      <c r="R74" s="830"/>
      <c r="S74" s="830"/>
      <c r="T74" s="830"/>
      <c r="U74" s="830"/>
      <c r="V74" s="830">
        <v>480</v>
      </c>
      <c r="W74" s="830"/>
      <c r="X74" s="830"/>
      <c r="Y74" s="830"/>
      <c r="Z74" s="830"/>
      <c r="AA74" s="830">
        <v>47</v>
      </c>
      <c r="AB74" s="830"/>
      <c r="AC74" s="830"/>
      <c r="AD74" s="830"/>
      <c r="AE74" s="830"/>
      <c r="AF74" s="830">
        <v>47</v>
      </c>
      <c r="AG74" s="830"/>
      <c r="AH74" s="830"/>
      <c r="AI74" s="830"/>
      <c r="AJ74" s="830"/>
      <c r="AK74" s="830" t="s">
        <v>566</v>
      </c>
      <c r="AL74" s="830"/>
      <c r="AM74" s="830"/>
      <c r="AN74" s="830"/>
      <c r="AO74" s="830"/>
      <c r="AP74" s="830" t="s">
        <v>569</v>
      </c>
      <c r="AQ74" s="830"/>
      <c r="AR74" s="830"/>
      <c r="AS74" s="830"/>
      <c r="AT74" s="830"/>
      <c r="AU74" s="830" t="s">
        <v>569</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c r="A75" s="238">
        <v>8</v>
      </c>
      <c r="B75" s="873" t="s">
        <v>554</v>
      </c>
      <c r="C75" s="874"/>
      <c r="D75" s="874"/>
      <c r="E75" s="874"/>
      <c r="F75" s="874"/>
      <c r="G75" s="874"/>
      <c r="H75" s="874"/>
      <c r="I75" s="874"/>
      <c r="J75" s="874"/>
      <c r="K75" s="874"/>
      <c r="L75" s="874"/>
      <c r="M75" s="874"/>
      <c r="N75" s="874"/>
      <c r="O75" s="874"/>
      <c r="P75" s="875"/>
      <c r="Q75" s="877">
        <v>517</v>
      </c>
      <c r="R75" s="878"/>
      <c r="S75" s="878"/>
      <c r="T75" s="878"/>
      <c r="U75" s="834"/>
      <c r="V75" s="879">
        <v>440</v>
      </c>
      <c r="W75" s="878"/>
      <c r="X75" s="878"/>
      <c r="Y75" s="878"/>
      <c r="Z75" s="834"/>
      <c r="AA75" s="879">
        <v>78</v>
      </c>
      <c r="AB75" s="878"/>
      <c r="AC75" s="878"/>
      <c r="AD75" s="878"/>
      <c r="AE75" s="834"/>
      <c r="AF75" s="879">
        <v>78</v>
      </c>
      <c r="AG75" s="878"/>
      <c r="AH75" s="878"/>
      <c r="AI75" s="878"/>
      <c r="AJ75" s="834"/>
      <c r="AK75" s="879" t="s">
        <v>566</v>
      </c>
      <c r="AL75" s="878"/>
      <c r="AM75" s="878"/>
      <c r="AN75" s="878"/>
      <c r="AO75" s="834"/>
      <c r="AP75" s="879" t="s">
        <v>569</v>
      </c>
      <c r="AQ75" s="878"/>
      <c r="AR75" s="878"/>
      <c r="AS75" s="878"/>
      <c r="AT75" s="834"/>
      <c r="AU75" s="879" t="s">
        <v>569</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c r="A76" s="238">
        <v>9</v>
      </c>
      <c r="B76" s="873" t="s">
        <v>555</v>
      </c>
      <c r="C76" s="874"/>
      <c r="D76" s="874"/>
      <c r="E76" s="874"/>
      <c r="F76" s="874"/>
      <c r="G76" s="874"/>
      <c r="H76" s="874"/>
      <c r="I76" s="874"/>
      <c r="J76" s="874"/>
      <c r="K76" s="874"/>
      <c r="L76" s="874"/>
      <c r="M76" s="874"/>
      <c r="N76" s="874"/>
      <c r="O76" s="874"/>
      <c r="P76" s="875"/>
      <c r="Q76" s="877">
        <v>211</v>
      </c>
      <c r="R76" s="878"/>
      <c r="S76" s="878"/>
      <c r="T76" s="878"/>
      <c r="U76" s="834"/>
      <c r="V76" s="879">
        <v>206</v>
      </c>
      <c r="W76" s="878"/>
      <c r="X76" s="878"/>
      <c r="Y76" s="878"/>
      <c r="Z76" s="834"/>
      <c r="AA76" s="879">
        <v>5</v>
      </c>
      <c r="AB76" s="878"/>
      <c r="AC76" s="878"/>
      <c r="AD76" s="878"/>
      <c r="AE76" s="834"/>
      <c r="AF76" s="879">
        <v>5</v>
      </c>
      <c r="AG76" s="878"/>
      <c r="AH76" s="878"/>
      <c r="AI76" s="878"/>
      <c r="AJ76" s="834"/>
      <c r="AK76" s="879">
        <v>15</v>
      </c>
      <c r="AL76" s="878"/>
      <c r="AM76" s="878"/>
      <c r="AN76" s="878"/>
      <c r="AO76" s="834"/>
      <c r="AP76" s="879" t="s">
        <v>569</v>
      </c>
      <c r="AQ76" s="878"/>
      <c r="AR76" s="878"/>
      <c r="AS76" s="878"/>
      <c r="AT76" s="834"/>
      <c r="AU76" s="879" t="s">
        <v>569</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c r="A77" s="238">
        <v>10</v>
      </c>
      <c r="B77" s="873" t="s">
        <v>556</v>
      </c>
      <c r="C77" s="874"/>
      <c r="D77" s="874"/>
      <c r="E77" s="874"/>
      <c r="F77" s="874"/>
      <c r="G77" s="874"/>
      <c r="H77" s="874"/>
      <c r="I77" s="874"/>
      <c r="J77" s="874"/>
      <c r="K77" s="874"/>
      <c r="L77" s="874"/>
      <c r="M77" s="874"/>
      <c r="N77" s="874"/>
      <c r="O77" s="874"/>
      <c r="P77" s="875"/>
      <c r="Q77" s="877">
        <v>2049</v>
      </c>
      <c r="R77" s="878"/>
      <c r="S77" s="878"/>
      <c r="T77" s="878"/>
      <c r="U77" s="834"/>
      <c r="V77" s="879">
        <v>1824</v>
      </c>
      <c r="W77" s="878"/>
      <c r="X77" s="878"/>
      <c r="Y77" s="878"/>
      <c r="Z77" s="834"/>
      <c r="AA77" s="879">
        <v>225</v>
      </c>
      <c r="AB77" s="878"/>
      <c r="AC77" s="878"/>
      <c r="AD77" s="878"/>
      <c r="AE77" s="834"/>
      <c r="AF77" s="879">
        <v>77</v>
      </c>
      <c r="AG77" s="878"/>
      <c r="AH77" s="878"/>
      <c r="AI77" s="878"/>
      <c r="AJ77" s="834"/>
      <c r="AK77" s="879">
        <v>166</v>
      </c>
      <c r="AL77" s="878"/>
      <c r="AM77" s="878"/>
      <c r="AN77" s="878"/>
      <c r="AO77" s="834"/>
      <c r="AP77" s="879">
        <v>1104</v>
      </c>
      <c r="AQ77" s="878"/>
      <c r="AR77" s="878"/>
      <c r="AS77" s="878"/>
      <c r="AT77" s="834"/>
      <c r="AU77" s="879">
        <v>42</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c r="A78" s="238">
        <v>11</v>
      </c>
      <c r="B78" s="873" t="s">
        <v>557</v>
      </c>
      <c r="C78" s="874"/>
      <c r="D78" s="874"/>
      <c r="E78" s="874"/>
      <c r="F78" s="874"/>
      <c r="G78" s="874"/>
      <c r="H78" s="874"/>
      <c r="I78" s="874"/>
      <c r="J78" s="874"/>
      <c r="K78" s="874"/>
      <c r="L78" s="874"/>
      <c r="M78" s="874"/>
      <c r="N78" s="874"/>
      <c r="O78" s="874"/>
      <c r="P78" s="875"/>
      <c r="Q78" s="876">
        <v>208</v>
      </c>
      <c r="R78" s="830"/>
      <c r="S78" s="830"/>
      <c r="T78" s="830"/>
      <c r="U78" s="830"/>
      <c r="V78" s="830">
        <v>183</v>
      </c>
      <c r="W78" s="830"/>
      <c r="X78" s="830"/>
      <c r="Y78" s="830"/>
      <c r="Z78" s="830"/>
      <c r="AA78" s="830">
        <v>25</v>
      </c>
      <c r="AB78" s="830"/>
      <c r="AC78" s="830"/>
      <c r="AD78" s="830"/>
      <c r="AE78" s="830"/>
      <c r="AF78" s="830">
        <v>25</v>
      </c>
      <c r="AG78" s="830"/>
      <c r="AH78" s="830"/>
      <c r="AI78" s="830"/>
      <c r="AJ78" s="830"/>
      <c r="AK78" s="830" t="s">
        <v>565</v>
      </c>
      <c r="AL78" s="830"/>
      <c r="AM78" s="830"/>
      <c r="AN78" s="830"/>
      <c r="AO78" s="830"/>
      <c r="AP78" s="830" t="s">
        <v>569</v>
      </c>
      <c r="AQ78" s="830"/>
      <c r="AR78" s="830"/>
      <c r="AS78" s="830"/>
      <c r="AT78" s="830"/>
      <c r="AU78" s="830" t="s">
        <v>569</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c r="A79" s="238">
        <v>12</v>
      </c>
      <c r="B79" s="873" t="s">
        <v>558</v>
      </c>
      <c r="C79" s="874"/>
      <c r="D79" s="874"/>
      <c r="E79" s="874"/>
      <c r="F79" s="874"/>
      <c r="G79" s="874"/>
      <c r="H79" s="874"/>
      <c r="I79" s="874"/>
      <c r="J79" s="874"/>
      <c r="K79" s="874"/>
      <c r="L79" s="874"/>
      <c r="M79" s="874"/>
      <c r="N79" s="874"/>
      <c r="O79" s="874"/>
      <c r="P79" s="875"/>
      <c r="Q79" s="876">
        <v>91</v>
      </c>
      <c r="R79" s="830"/>
      <c r="S79" s="830"/>
      <c r="T79" s="830"/>
      <c r="U79" s="830"/>
      <c r="V79" s="830">
        <v>89</v>
      </c>
      <c r="W79" s="830"/>
      <c r="X79" s="830"/>
      <c r="Y79" s="830"/>
      <c r="Z79" s="830"/>
      <c r="AA79" s="830">
        <v>2</v>
      </c>
      <c r="AB79" s="830"/>
      <c r="AC79" s="830"/>
      <c r="AD79" s="830"/>
      <c r="AE79" s="830"/>
      <c r="AF79" s="830">
        <v>2</v>
      </c>
      <c r="AG79" s="830"/>
      <c r="AH79" s="830"/>
      <c r="AI79" s="830"/>
      <c r="AJ79" s="830"/>
      <c r="AK79" s="830" t="s">
        <v>565</v>
      </c>
      <c r="AL79" s="830"/>
      <c r="AM79" s="830"/>
      <c r="AN79" s="830"/>
      <c r="AO79" s="830"/>
      <c r="AP79" s="830" t="s">
        <v>569</v>
      </c>
      <c r="AQ79" s="830"/>
      <c r="AR79" s="830"/>
      <c r="AS79" s="830"/>
      <c r="AT79" s="830"/>
      <c r="AU79" s="830" t="s">
        <v>569</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c r="A80" s="238">
        <v>13</v>
      </c>
      <c r="B80" s="873" t="s">
        <v>559</v>
      </c>
      <c r="C80" s="874"/>
      <c r="D80" s="874"/>
      <c r="E80" s="874"/>
      <c r="F80" s="874"/>
      <c r="G80" s="874"/>
      <c r="H80" s="874"/>
      <c r="I80" s="874"/>
      <c r="J80" s="874"/>
      <c r="K80" s="874"/>
      <c r="L80" s="874"/>
      <c r="M80" s="874"/>
      <c r="N80" s="874"/>
      <c r="O80" s="874"/>
      <c r="P80" s="875"/>
      <c r="Q80" s="876">
        <v>202</v>
      </c>
      <c r="R80" s="830"/>
      <c r="S80" s="830"/>
      <c r="T80" s="830"/>
      <c r="U80" s="830"/>
      <c r="V80" s="830">
        <v>187</v>
      </c>
      <c r="W80" s="830"/>
      <c r="X80" s="830"/>
      <c r="Y80" s="830"/>
      <c r="Z80" s="830"/>
      <c r="AA80" s="830">
        <v>15</v>
      </c>
      <c r="AB80" s="830"/>
      <c r="AC80" s="830"/>
      <c r="AD80" s="830"/>
      <c r="AE80" s="830"/>
      <c r="AF80" s="830">
        <v>15</v>
      </c>
      <c r="AG80" s="830"/>
      <c r="AH80" s="830"/>
      <c r="AI80" s="830"/>
      <c r="AJ80" s="830"/>
      <c r="AK80" s="830" t="s">
        <v>565</v>
      </c>
      <c r="AL80" s="830"/>
      <c r="AM80" s="830"/>
      <c r="AN80" s="830"/>
      <c r="AO80" s="830"/>
      <c r="AP80" s="830" t="s">
        <v>569</v>
      </c>
      <c r="AQ80" s="830"/>
      <c r="AR80" s="830"/>
      <c r="AS80" s="830"/>
      <c r="AT80" s="830"/>
      <c r="AU80" s="830" t="s">
        <v>569</v>
      </c>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c r="A81" s="238">
        <v>14</v>
      </c>
      <c r="B81" s="873" t="s">
        <v>567</v>
      </c>
      <c r="C81" s="874"/>
      <c r="D81" s="874"/>
      <c r="E81" s="874"/>
      <c r="F81" s="874"/>
      <c r="G81" s="874"/>
      <c r="H81" s="874"/>
      <c r="I81" s="874"/>
      <c r="J81" s="874"/>
      <c r="K81" s="874"/>
      <c r="L81" s="874"/>
      <c r="M81" s="874"/>
      <c r="N81" s="874"/>
      <c r="O81" s="874"/>
      <c r="P81" s="875"/>
      <c r="Q81" s="876">
        <v>70</v>
      </c>
      <c r="R81" s="830"/>
      <c r="S81" s="830"/>
      <c r="T81" s="830"/>
      <c r="U81" s="830"/>
      <c r="V81" s="830">
        <v>70</v>
      </c>
      <c r="W81" s="830"/>
      <c r="X81" s="830"/>
      <c r="Y81" s="830"/>
      <c r="Z81" s="830"/>
      <c r="AA81" s="830" t="s">
        <v>568</v>
      </c>
      <c r="AB81" s="830"/>
      <c r="AC81" s="830"/>
      <c r="AD81" s="830"/>
      <c r="AE81" s="830"/>
      <c r="AF81" s="830" t="s">
        <v>570</v>
      </c>
      <c r="AG81" s="830"/>
      <c r="AH81" s="830"/>
      <c r="AI81" s="830"/>
      <c r="AJ81" s="830"/>
      <c r="AK81" s="830" t="s">
        <v>568</v>
      </c>
      <c r="AL81" s="830"/>
      <c r="AM81" s="830"/>
      <c r="AN81" s="830"/>
      <c r="AO81" s="830"/>
      <c r="AP81" s="830" t="s">
        <v>569</v>
      </c>
      <c r="AQ81" s="830"/>
      <c r="AR81" s="830"/>
      <c r="AS81" s="830"/>
      <c r="AT81" s="830"/>
      <c r="AU81" s="830" t="s">
        <v>569</v>
      </c>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c r="A88" s="240" t="s">
        <v>376</v>
      </c>
      <c r="B88" s="789" t="s">
        <v>397</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13405</v>
      </c>
      <c r="AG88" s="844"/>
      <c r="AH88" s="844"/>
      <c r="AI88" s="844"/>
      <c r="AJ88" s="844"/>
      <c r="AK88" s="841"/>
      <c r="AL88" s="841"/>
      <c r="AM88" s="841"/>
      <c r="AN88" s="841"/>
      <c r="AO88" s="841"/>
      <c r="AP88" s="844">
        <v>1104</v>
      </c>
      <c r="AQ88" s="844"/>
      <c r="AR88" s="844"/>
      <c r="AS88" s="844"/>
      <c r="AT88" s="844"/>
      <c r="AU88" s="844">
        <v>42</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398</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300</v>
      </c>
      <c r="CS102" s="852"/>
      <c r="CT102" s="852"/>
      <c r="CU102" s="852"/>
      <c r="CV102" s="891"/>
      <c r="CW102" s="890">
        <v>7</v>
      </c>
      <c r="CX102" s="852"/>
      <c r="CY102" s="852"/>
      <c r="CZ102" s="852"/>
      <c r="DA102" s="891"/>
      <c r="DB102" s="890" t="s">
        <v>569</v>
      </c>
      <c r="DC102" s="852"/>
      <c r="DD102" s="852"/>
      <c r="DE102" s="852"/>
      <c r="DF102" s="891"/>
      <c r="DG102" s="890" t="s">
        <v>569</v>
      </c>
      <c r="DH102" s="852"/>
      <c r="DI102" s="852"/>
      <c r="DJ102" s="852"/>
      <c r="DK102" s="891"/>
      <c r="DL102" s="890" t="s">
        <v>569</v>
      </c>
      <c r="DM102" s="852"/>
      <c r="DN102" s="852"/>
      <c r="DO102" s="852"/>
      <c r="DP102" s="891"/>
      <c r="DQ102" s="890" t="s">
        <v>569</v>
      </c>
      <c r="DR102" s="852"/>
      <c r="DS102" s="852"/>
      <c r="DT102" s="852"/>
      <c r="DU102" s="891"/>
      <c r="DV102" s="789"/>
      <c r="DW102" s="790"/>
      <c r="DX102" s="790"/>
      <c r="DY102" s="790"/>
      <c r="DZ102" s="914"/>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399</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400</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17" t="s">
        <v>403</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404</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c r="A109" s="912" t="s">
        <v>405</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406</v>
      </c>
      <c r="AB109" s="893"/>
      <c r="AC109" s="893"/>
      <c r="AD109" s="893"/>
      <c r="AE109" s="894"/>
      <c r="AF109" s="892" t="s">
        <v>407</v>
      </c>
      <c r="AG109" s="893"/>
      <c r="AH109" s="893"/>
      <c r="AI109" s="893"/>
      <c r="AJ109" s="894"/>
      <c r="AK109" s="892" t="s">
        <v>293</v>
      </c>
      <c r="AL109" s="893"/>
      <c r="AM109" s="893"/>
      <c r="AN109" s="893"/>
      <c r="AO109" s="894"/>
      <c r="AP109" s="892" t="s">
        <v>408</v>
      </c>
      <c r="AQ109" s="893"/>
      <c r="AR109" s="893"/>
      <c r="AS109" s="893"/>
      <c r="AT109" s="895"/>
      <c r="AU109" s="912" t="s">
        <v>405</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406</v>
      </c>
      <c r="BR109" s="893"/>
      <c r="BS109" s="893"/>
      <c r="BT109" s="893"/>
      <c r="BU109" s="894"/>
      <c r="BV109" s="892" t="s">
        <v>407</v>
      </c>
      <c r="BW109" s="893"/>
      <c r="BX109" s="893"/>
      <c r="BY109" s="893"/>
      <c r="BZ109" s="894"/>
      <c r="CA109" s="892" t="s">
        <v>293</v>
      </c>
      <c r="CB109" s="893"/>
      <c r="CC109" s="893"/>
      <c r="CD109" s="893"/>
      <c r="CE109" s="894"/>
      <c r="CF109" s="913" t="s">
        <v>408</v>
      </c>
      <c r="CG109" s="913"/>
      <c r="CH109" s="913"/>
      <c r="CI109" s="913"/>
      <c r="CJ109" s="913"/>
      <c r="CK109" s="892" t="s">
        <v>409</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406</v>
      </c>
      <c r="DH109" s="893"/>
      <c r="DI109" s="893"/>
      <c r="DJ109" s="893"/>
      <c r="DK109" s="894"/>
      <c r="DL109" s="892" t="s">
        <v>407</v>
      </c>
      <c r="DM109" s="893"/>
      <c r="DN109" s="893"/>
      <c r="DO109" s="893"/>
      <c r="DP109" s="894"/>
      <c r="DQ109" s="892" t="s">
        <v>293</v>
      </c>
      <c r="DR109" s="893"/>
      <c r="DS109" s="893"/>
      <c r="DT109" s="893"/>
      <c r="DU109" s="894"/>
      <c r="DV109" s="892" t="s">
        <v>408</v>
      </c>
      <c r="DW109" s="893"/>
      <c r="DX109" s="893"/>
      <c r="DY109" s="893"/>
      <c r="DZ109" s="895"/>
    </row>
    <row r="110" spans="1:131" s="230" customFormat="1" ht="26.25" customHeight="1">
      <c r="A110" s="896" t="s">
        <v>410</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210959</v>
      </c>
      <c r="AB110" s="900"/>
      <c r="AC110" s="900"/>
      <c r="AD110" s="900"/>
      <c r="AE110" s="901"/>
      <c r="AF110" s="902">
        <v>187954</v>
      </c>
      <c r="AG110" s="900"/>
      <c r="AH110" s="900"/>
      <c r="AI110" s="900"/>
      <c r="AJ110" s="901"/>
      <c r="AK110" s="902">
        <v>191569</v>
      </c>
      <c r="AL110" s="900"/>
      <c r="AM110" s="900"/>
      <c r="AN110" s="900"/>
      <c r="AO110" s="901"/>
      <c r="AP110" s="903">
        <v>14</v>
      </c>
      <c r="AQ110" s="904"/>
      <c r="AR110" s="904"/>
      <c r="AS110" s="904"/>
      <c r="AT110" s="905"/>
      <c r="AU110" s="906" t="s">
        <v>69</v>
      </c>
      <c r="AV110" s="907"/>
      <c r="AW110" s="907"/>
      <c r="AX110" s="907"/>
      <c r="AY110" s="907"/>
      <c r="AZ110" s="929" t="s">
        <v>411</v>
      </c>
      <c r="BA110" s="897"/>
      <c r="BB110" s="897"/>
      <c r="BC110" s="897"/>
      <c r="BD110" s="897"/>
      <c r="BE110" s="897"/>
      <c r="BF110" s="897"/>
      <c r="BG110" s="897"/>
      <c r="BH110" s="897"/>
      <c r="BI110" s="897"/>
      <c r="BJ110" s="897"/>
      <c r="BK110" s="897"/>
      <c r="BL110" s="897"/>
      <c r="BM110" s="897"/>
      <c r="BN110" s="897"/>
      <c r="BO110" s="897"/>
      <c r="BP110" s="898"/>
      <c r="BQ110" s="930">
        <v>2818264</v>
      </c>
      <c r="BR110" s="931"/>
      <c r="BS110" s="931"/>
      <c r="BT110" s="931"/>
      <c r="BU110" s="931"/>
      <c r="BV110" s="931">
        <v>2800532</v>
      </c>
      <c r="BW110" s="931"/>
      <c r="BX110" s="931"/>
      <c r="BY110" s="931"/>
      <c r="BZ110" s="931"/>
      <c r="CA110" s="931">
        <v>3010518</v>
      </c>
      <c r="CB110" s="931"/>
      <c r="CC110" s="931"/>
      <c r="CD110" s="931"/>
      <c r="CE110" s="931"/>
      <c r="CF110" s="944">
        <v>220.6</v>
      </c>
      <c r="CG110" s="945"/>
      <c r="CH110" s="945"/>
      <c r="CI110" s="945"/>
      <c r="CJ110" s="945"/>
      <c r="CK110" s="946" t="s">
        <v>412</v>
      </c>
      <c r="CL110" s="947"/>
      <c r="CM110" s="929" t="s">
        <v>413</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c r="A111" s="934" t="s">
        <v>414</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415</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416</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c r="A112" s="952" t="s">
        <v>417</v>
      </c>
      <c r="B112" s="953"/>
      <c r="C112" s="923" t="s">
        <v>418</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419</v>
      </c>
      <c r="BA112" s="923"/>
      <c r="BB112" s="923"/>
      <c r="BC112" s="923"/>
      <c r="BD112" s="923"/>
      <c r="BE112" s="923"/>
      <c r="BF112" s="923"/>
      <c r="BG112" s="923"/>
      <c r="BH112" s="923"/>
      <c r="BI112" s="923"/>
      <c r="BJ112" s="923"/>
      <c r="BK112" s="923"/>
      <c r="BL112" s="923"/>
      <c r="BM112" s="923"/>
      <c r="BN112" s="923"/>
      <c r="BO112" s="923"/>
      <c r="BP112" s="924"/>
      <c r="BQ112" s="925">
        <v>31125</v>
      </c>
      <c r="BR112" s="926"/>
      <c r="BS112" s="926"/>
      <c r="BT112" s="926"/>
      <c r="BU112" s="926"/>
      <c r="BV112" s="926">
        <v>54225</v>
      </c>
      <c r="BW112" s="926"/>
      <c r="BX112" s="926"/>
      <c r="BY112" s="926"/>
      <c r="BZ112" s="926"/>
      <c r="CA112" s="926">
        <v>92015</v>
      </c>
      <c r="CB112" s="926"/>
      <c r="CC112" s="926"/>
      <c r="CD112" s="926"/>
      <c r="CE112" s="926"/>
      <c r="CF112" s="920">
        <v>6.7</v>
      </c>
      <c r="CG112" s="921"/>
      <c r="CH112" s="921"/>
      <c r="CI112" s="921"/>
      <c r="CJ112" s="921"/>
      <c r="CK112" s="948"/>
      <c r="CL112" s="949"/>
      <c r="CM112" s="922" t="s">
        <v>420</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c r="A113" s="954"/>
      <c r="B113" s="955"/>
      <c r="C113" s="923" t="s">
        <v>421</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t="s">
        <v>122</v>
      </c>
      <c r="AB113" s="938"/>
      <c r="AC113" s="938"/>
      <c r="AD113" s="938"/>
      <c r="AE113" s="939"/>
      <c r="AF113" s="940">
        <v>212</v>
      </c>
      <c r="AG113" s="938"/>
      <c r="AH113" s="938"/>
      <c r="AI113" s="938"/>
      <c r="AJ113" s="939"/>
      <c r="AK113" s="940">
        <v>500</v>
      </c>
      <c r="AL113" s="938"/>
      <c r="AM113" s="938"/>
      <c r="AN113" s="938"/>
      <c r="AO113" s="939"/>
      <c r="AP113" s="941">
        <v>0</v>
      </c>
      <c r="AQ113" s="942"/>
      <c r="AR113" s="942"/>
      <c r="AS113" s="942"/>
      <c r="AT113" s="943"/>
      <c r="AU113" s="908"/>
      <c r="AV113" s="909"/>
      <c r="AW113" s="909"/>
      <c r="AX113" s="909"/>
      <c r="AY113" s="909"/>
      <c r="AZ113" s="922" t="s">
        <v>422</v>
      </c>
      <c r="BA113" s="923"/>
      <c r="BB113" s="923"/>
      <c r="BC113" s="923"/>
      <c r="BD113" s="923"/>
      <c r="BE113" s="923"/>
      <c r="BF113" s="923"/>
      <c r="BG113" s="923"/>
      <c r="BH113" s="923"/>
      <c r="BI113" s="923"/>
      <c r="BJ113" s="923"/>
      <c r="BK113" s="923"/>
      <c r="BL113" s="923"/>
      <c r="BM113" s="923"/>
      <c r="BN113" s="923"/>
      <c r="BO113" s="923"/>
      <c r="BP113" s="924"/>
      <c r="BQ113" s="925">
        <v>52766</v>
      </c>
      <c r="BR113" s="926"/>
      <c r="BS113" s="926"/>
      <c r="BT113" s="926"/>
      <c r="BU113" s="926"/>
      <c r="BV113" s="926">
        <v>44840</v>
      </c>
      <c r="BW113" s="926"/>
      <c r="BX113" s="926"/>
      <c r="BY113" s="926"/>
      <c r="BZ113" s="926"/>
      <c r="CA113" s="926">
        <v>41937</v>
      </c>
      <c r="CB113" s="926"/>
      <c r="CC113" s="926"/>
      <c r="CD113" s="926"/>
      <c r="CE113" s="926"/>
      <c r="CF113" s="920">
        <v>3.1</v>
      </c>
      <c r="CG113" s="921"/>
      <c r="CH113" s="921"/>
      <c r="CI113" s="921"/>
      <c r="CJ113" s="921"/>
      <c r="CK113" s="948"/>
      <c r="CL113" s="949"/>
      <c r="CM113" s="922" t="s">
        <v>423</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c r="A114" s="954"/>
      <c r="B114" s="955"/>
      <c r="C114" s="923" t="s">
        <v>424</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9434</v>
      </c>
      <c r="AB114" s="959"/>
      <c r="AC114" s="959"/>
      <c r="AD114" s="959"/>
      <c r="AE114" s="960"/>
      <c r="AF114" s="961">
        <v>11097</v>
      </c>
      <c r="AG114" s="959"/>
      <c r="AH114" s="959"/>
      <c r="AI114" s="959"/>
      <c r="AJ114" s="960"/>
      <c r="AK114" s="961">
        <v>10567</v>
      </c>
      <c r="AL114" s="959"/>
      <c r="AM114" s="959"/>
      <c r="AN114" s="959"/>
      <c r="AO114" s="960"/>
      <c r="AP114" s="962">
        <v>0.8</v>
      </c>
      <c r="AQ114" s="963"/>
      <c r="AR114" s="963"/>
      <c r="AS114" s="963"/>
      <c r="AT114" s="964"/>
      <c r="AU114" s="908"/>
      <c r="AV114" s="909"/>
      <c r="AW114" s="909"/>
      <c r="AX114" s="909"/>
      <c r="AY114" s="909"/>
      <c r="AZ114" s="922" t="s">
        <v>425</v>
      </c>
      <c r="BA114" s="923"/>
      <c r="BB114" s="923"/>
      <c r="BC114" s="923"/>
      <c r="BD114" s="923"/>
      <c r="BE114" s="923"/>
      <c r="BF114" s="923"/>
      <c r="BG114" s="923"/>
      <c r="BH114" s="923"/>
      <c r="BI114" s="923"/>
      <c r="BJ114" s="923"/>
      <c r="BK114" s="923"/>
      <c r="BL114" s="923"/>
      <c r="BM114" s="923"/>
      <c r="BN114" s="923"/>
      <c r="BO114" s="923"/>
      <c r="BP114" s="924"/>
      <c r="BQ114" s="925">
        <v>319899</v>
      </c>
      <c r="BR114" s="926"/>
      <c r="BS114" s="926"/>
      <c r="BT114" s="926"/>
      <c r="BU114" s="926"/>
      <c r="BV114" s="926">
        <v>327731</v>
      </c>
      <c r="BW114" s="926"/>
      <c r="BX114" s="926"/>
      <c r="BY114" s="926"/>
      <c r="BZ114" s="926"/>
      <c r="CA114" s="926">
        <v>333587</v>
      </c>
      <c r="CB114" s="926"/>
      <c r="CC114" s="926"/>
      <c r="CD114" s="926"/>
      <c r="CE114" s="926"/>
      <c r="CF114" s="920">
        <v>24.4</v>
      </c>
      <c r="CG114" s="921"/>
      <c r="CH114" s="921"/>
      <c r="CI114" s="921"/>
      <c r="CJ114" s="921"/>
      <c r="CK114" s="948"/>
      <c r="CL114" s="949"/>
      <c r="CM114" s="922" t="s">
        <v>426</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c r="A115" s="954"/>
      <c r="B115" s="955"/>
      <c r="C115" s="923" t="s">
        <v>427</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428</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429</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c r="A116" s="956"/>
      <c r="B116" s="957"/>
      <c r="C116" s="965" t="s">
        <v>430</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431</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432</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c r="A117" s="912" t="s">
        <v>176</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433</v>
      </c>
      <c r="Z117" s="894"/>
      <c r="AA117" s="978">
        <v>220393</v>
      </c>
      <c r="AB117" s="979"/>
      <c r="AC117" s="979"/>
      <c r="AD117" s="979"/>
      <c r="AE117" s="980"/>
      <c r="AF117" s="981">
        <v>199263</v>
      </c>
      <c r="AG117" s="979"/>
      <c r="AH117" s="979"/>
      <c r="AI117" s="979"/>
      <c r="AJ117" s="980"/>
      <c r="AK117" s="981">
        <v>202636</v>
      </c>
      <c r="AL117" s="979"/>
      <c r="AM117" s="979"/>
      <c r="AN117" s="979"/>
      <c r="AO117" s="980"/>
      <c r="AP117" s="982"/>
      <c r="AQ117" s="983"/>
      <c r="AR117" s="983"/>
      <c r="AS117" s="983"/>
      <c r="AT117" s="984"/>
      <c r="AU117" s="908"/>
      <c r="AV117" s="909"/>
      <c r="AW117" s="909"/>
      <c r="AX117" s="909"/>
      <c r="AY117" s="909"/>
      <c r="AZ117" s="974" t="s">
        <v>434</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435</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c r="A118" s="912" t="s">
        <v>409</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406</v>
      </c>
      <c r="AB118" s="893"/>
      <c r="AC118" s="893"/>
      <c r="AD118" s="893"/>
      <c r="AE118" s="894"/>
      <c r="AF118" s="892" t="s">
        <v>407</v>
      </c>
      <c r="AG118" s="893"/>
      <c r="AH118" s="893"/>
      <c r="AI118" s="893"/>
      <c r="AJ118" s="894"/>
      <c r="AK118" s="892" t="s">
        <v>293</v>
      </c>
      <c r="AL118" s="893"/>
      <c r="AM118" s="893"/>
      <c r="AN118" s="893"/>
      <c r="AO118" s="894"/>
      <c r="AP118" s="970" t="s">
        <v>408</v>
      </c>
      <c r="AQ118" s="971"/>
      <c r="AR118" s="971"/>
      <c r="AS118" s="971"/>
      <c r="AT118" s="972"/>
      <c r="AU118" s="908"/>
      <c r="AV118" s="909"/>
      <c r="AW118" s="909"/>
      <c r="AX118" s="909"/>
      <c r="AY118" s="909"/>
      <c r="AZ118" s="973" t="s">
        <v>436</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437</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c r="A119" s="1056" t="s">
        <v>412</v>
      </c>
      <c r="B119" s="947"/>
      <c r="C119" s="929" t="s">
        <v>413</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176</v>
      </c>
      <c r="BA119" s="251"/>
      <c r="BB119" s="251"/>
      <c r="BC119" s="251"/>
      <c r="BD119" s="251"/>
      <c r="BE119" s="251"/>
      <c r="BF119" s="251"/>
      <c r="BG119" s="251"/>
      <c r="BH119" s="251"/>
      <c r="BI119" s="251"/>
      <c r="BJ119" s="251"/>
      <c r="BK119" s="251"/>
      <c r="BL119" s="251"/>
      <c r="BM119" s="251"/>
      <c r="BN119" s="251"/>
      <c r="BO119" s="977" t="s">
        <v>438</v>
      </c>
      <c r="BP119" s="1005"/>
      <c r="BQ119" s="999">
        <v>3222054</v>
      </c>
      <c r="BR119" s="1000"/>
      <c r="BS119" s="1000"/>
      <c r="BT119" s="1000"/>
      <c r="BU119" s="1000"/>
      <c r="BV119" s="1000">
        <v>3227328</v>
      </c>
      <c r="BW119" s="1000"/>
      <c r="BX119" s="1000"/>
      <c r="BY119" s="1000"/>
      <c r="BZ119" s="1000"/>
      <c r="CA119" s="1000">
        <v>3478057</v>
      </c>
      <c r="CB119" s="1000"/>
      <c r="CC119" s="1000"/>
      <c r="CD119" s="1000"/>
      <c r="CE119" s="1000"/>
      <c r="CF119" s="1001"/>
      <c r="CG119" s="1002"/>
      <c r="CH119" s="1002"/>
      <c r="CI119" s="1002"/>
      <c r="CJ119" s="1003"/>
      <c r="CK119" s="950"/>
      <c r="CL119" s="951"/>
      <c r="CM119" s="973" t="s">
        <v>439</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c r="A120" s="1057"/>
      <c r="B120" s="949"/>
      <c r="C120" s="922" t="s">
        <v>416</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440</v>
      </c>
      <c r="AV120" s="992"/>
      <c r="AW120" s="992"/>
      <c r="AX120" s="992"/>
      <c r="AY120" s="993"/>
      <c r="AZ120" s="929" t="s">
        <v>441</v>
      </c>
      <c r="BA120" s="897"/>
      <c r="BB120" s="897"/>
      <c r="BC120" s="897"/>
      <c r="BD120" s="897"/>
      <c r="BE120" s="897"/>
      <c r="BF120" s="897"/>
      <c r="BG120" s="897"/>
      <c r="BH120" s="897"/>
      <c r="BI120" s="897"/>
      <c r="BJ120" s="897"/>
      <c r="BK120" s="897"/>
      <c r="BL120" s="897"/>
      <c r="BM120" s="897"/>
      <c r="BN120" s="897"/>
      <c r="BO120" s="897"/>
      <c r="BP120" s="898"/>
      <c r="BQ120" s="930">
        <v>4668839</v>
      </c>
      <c r="BR120" s="931"/>
      <c r="BS120" s="931"/>
      <c r="BT120" s="931"/>
      <c r="BU120" s="931"/>
      <c r="BV120" s="931">
        <v>4905994</v>
      </c>
      <c r="BW120" s="931"/>
      <c r="BX120" s="931"/>
      <c r="BY120" s="931"/>
      <c r="BZ120" s="931"/>
      <c r="CA120" s="931">
        <v>5540167</v>
      </c>
      <c r="CB120" s="931"/>
      <c r="CC120" s="931"/>
      <c r="CD120" s="931"/>
      <c r="CE120" s="931"/>
      <c r="CF120" s="944">
        <v>405.9</v>
      </c>
      <c r="CG120" s="945"/>
      <c r="CH120" s="945"/>
      <c r="CI120" s="945"/>
      <c r="CJ120" s="945"/>
      <c r="CK120" s="1006" t="s">
        <v>442</v>
      </c>
      <c r="CL120" s="1007"/>
      <c r="CM120" s="1007"/>
      <c r="CN120" s="1007"/>
      <c r="CO120" s="1008"/>
      <c r="CP120" s="1014" t="s">
        <v>390</v>
      </c>
      <c r="CQ120" s="1015"/>
      <c r="CR120" s="1015"/>
      <c r="CS120" s="1015"/>
      <c r="CT120" s="1015"/>
      <c r="CU120" s="1015"/>
      <c r="CV120" s="1015"/>
      <c r="CW120" s="1015"/>
      <c r="CX120" s="1015"/>
      <c r="CY120" s="1015"/>
      <c r="CZ120" s="1015"/>
      <c r="DA120" s="1015"/>
      <c r="DB120" s="1015"/>
      <c r="DC120" s="1015"/>
      <c r="DD120" s="1015"/>
      <c r="DE120" s="1015"/>
      <c r="DF120" s="1016"/>
      <c r="DG120" s="930">
        <v>31125</v>
      </c>
      <c r="DH120" s="931"/>
      <c r="DI120" s="931"/>
      <c r="DJ120" s="931"/>
      <c r="DK120" s="931"/>
      <c r="DL120" s="931">
        <v>54225</v>
      </c>
      <c r="DM120" s="931"/>
      <c r="DN120" s="931"/>
      <c r="DO120" s="931"/>
      <c r="DP120" s="931"/>
      <c r="DQ120" s="931">
        <v>92015</v>
      </c>
      <c r="DR120" s="931"/>
      <c r="DS120" s="931"/>
      <c r="DT120" s="931"/>
      <c r="DU120" s="931"/>
      <c r="DV120" s="932">
        <v>6.7</v>
      </c>
      <c r="DW120" s="932"/>
      <c r="DX120" s="932"/>
      <c r="DY120" s="932"/>
      <c r="DZ120" s="933"/>
    </row>
    <row r="121" spans="1:130" s="230" customFormat="1" ht="26.25" customHeight="1">
      <c r="A121" s="1057"/>
      <c r="B121" s="949"/>
      <c r="C121" s="974" t="s">
        <v>443</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444</v>
      </c>
      <c r="BA121" s="923"/>
      <c r="BB121" s="923"/>
      <c r="BC121" s="923"/>
      <c r="BD121" s="923"/>
      <c r="BE121" s="923"/>
      <c r="BF121" s="923"/>
      <c r="BG121" s="923"/>
      <c r="BH121" s="923"/>
      <c r="BI121" s="923"/>
      <c r="BJ121" s="923"/>
      <c r="BK121" s="923"/>
      <c r="BL121" s="923"/>
      <c r="BM121" s="923"/>
      <c r="BN121" s="923"/>
      <c r="BO121" s="923"/>
      <c r="BP121" s="924"/>
      <c r="BQ121" s="925">
        <v>463329</v>
      </c>
      <c r="BR121" s="926"/>
      <c r="BS121" s="926"/>
      <c r="BT121" s="926"/>
      <c r="BU121" s="926"/>
      <c r="BV121" s="926">
        <v>302962</v>
      </c>
      <c r="BW121" s="926"/>
      <c r="BX121" s="926"/>
      <c r="BY121" s="926"/>
      <c r="BZ121" s="926"/>
      <c r="CA121" s="926">
        <v>306088</v>
      </c>
      <c r="CB121" s="926"/>
      <c r="CC121" s="926"/>
      <c r="CD121" s="926"/>
      <c r="CE121" s="926"/>
      <c r="CF121" s="920">
        <v>22.4</v>
      </c>
      <c r="CG121" s="921"/>
      <c r="CH121" s="921"/>
      <c r="CI121" s="921"/>
      <c r="CJ121" s="921"/>
      <c r="CK121" s="1009"/>
      <c r="CL121" s="1010"/>
      <c r="CM121" s="1010"/>
      <c r="CN121" s="1010"/>
      <c r="CO121" s="1011"/>
      <c r="CP121" s="1019"/>
      <c r="CQ121" s="1020"/>
      <c r="CR121" s="1020"/>
      <c r="CS121" s="1020"/>
      <c r="CT121" s="1020"/>
      <c r="CU121" s="1020"/>
      <c r="CV121" s="1020"/>
      <c r="CW121" s="1020"/>
      <c r="CX121" s="1020"/>
      <c r="CY121" s="1020"/>
      <c r="CZ121" s="1020"/>
      <c r="DA121" s="1020"/>
      <c r="DB121" s="1020"/>
      <c r="DC121" s="1020"/>
      <c r="DD121" s="1020"/>
      <c r="DE121" s="1020"/>
      <c r="DF121" s="1021"/>
      <c r="DG121" s="925"/>
      <c r="DH121" s="926"/>
      <c r="DI121" s="926"/>
      <c r="DJ121" s="926"/>
      <c r="DK121" s="926"/>
      <c r="DL121" s="926"/>
      <c r="DM121" s="926"/>
      <c r="DN121" s="926"/>
      <c r="DO121" s="926"/>
      <c r="DP121" s="926"/>
      <c r="DQ121" s="926"/>
      <c r="DR121" s="926"/>
      <c r="DS121" s="926"/>
      <c r="DT121" s="926"/>
      <c r="DU121" s="926"/>
      <c r="DV121" s="927"/>
      <c r="DW121" s="927"/>
      <c r="DX121" s="927"/>
      <c r="DY121" s="927"/>
      <c r="DZ121" s="928"/>
    </row>
    <row r="122" spans="1:130" s="230" customFormat="1" ht="26.25" customHeight="1">
      <c r="A122" s="1057"/>
      <c r="B122" s="949"/>
      <c r="C122" s="922" t="s">
        <v>426</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445</v>
      </c>
      <c r="BA122" s="965"/>
      <c r="BB122" s="965"/>
      <c r="BC122" s="965"/>
      <c r="BD122" s="965"/>
      <c r="BE122" s="965"/>
      <c r="BF122" s="965"/>
      <c r="BG122" s="965"/>
      <c r="BH122" s="965"/>
      <c r="BI122" s="965"/>
      <c r="BJ122" s="965"/>
      <c r="BK122" s="965"/>
      <c r="BL122" s="965"/>
      <c r="BM122" s="965"/>
      <c r="BN122" s="965"/>
      <c r="BO122" s="965"/>
      <c r="BP122" s="966"/>
      <c r="BQ122" s="999">
        <v>1871016</v>
      </c>
      <c r="BR122" s="1000"/>
      <c r="BS122" s="1000"/>
      <c r="BT122" s="1000"/>
      <c r="BU122" s="1000"/>
      <c r="BV122" s="1000">
        <v>1931614</v>
      </c>
      <c r="BW122" s="1000"/>
      <c r="BX122" s="1000"/>
      <c r="BY122" s="1000"/>
      <c r="BZ122" s="1000"/>
      <c r="CA122" s="1000">
        <v>1976247</v>
      </c>
      <c r="CB122" s="1000"/>
      <c r="CC122" s="1000"/>
      <c r="CD122" s="1000"/>
      <c r="CE122" s="1000"/>
      <c r="CF122" s="1017">
        <v>144.80000000000001</v>
      </c>
      <c r="CG122" s="1018"/>
      <c r="CH122" s="1018"/>
      <c r="CI122" s="1018"/>
      <c r="CJ122" s="1018"/>
      <c r="CK122" s="1009"/>
      <c r="CL122" s="1010"/>
      <c r="CM122" s="1010"/>
      <c r="CN122" s="1010"/>
      <c r="CO122" s="1011"/>
      <c r="CP122" s="1019"/>
      <c r="CQ122" s="1020"/>
      <c r="CR122" s="1020"/>
      <c r="CS122" s="1020"/>
      <c r="CT122" s="1020"/>
      <c r="CU122" s="1020"/>
      <c r="CV122" s="1020"/>
      <c r="CW122" s="1020"/>
      <c r="CX122" s="1020"/>
      <c r="CY122" s="1020"/>
      <c r="CZ122" s="1020"/>
      <c r="DA122" s="1020"/>
      <c r="DB122" s="1020"/>
      <c r="DC122" s="1020"/>
      <c r="DD122" s="1020"/>
      <c r="DE122" s="1020"/>
      <c r="DF122" s="1021"/>
      <c r="DG122" s="925"/>
      <c r="DH122" s="926"/>
      <c r="DI122" s="926"/>
      <c r="DJ122" s="926"/>
      <c r="DK122" s="926"/>
      <c r="DL122" s="926"/>
      <c r="DM122" s="926"/>
      <c r="DN122" s="926"/>
      <c r="DO122" s="926"/>
      <c r="DP122" s="926"/>
      <c r="DQ122" s="926"/>
      <c r="DR122" s="926"/>
      <c r="DS122" s="926"/>
      <c r="DT122" s="926"/>
      <c r="DU122" s="926"/>
      <c r="DV122" s="927"/>
      <c r="DW122" s="927"/>
      <c r="DX122" s="927"/>
      <c r="DY122" s="927"/>
      <c r="DZ122" s="928"/>
    </row>
    <row r="123" spans="1:130" s="230" customFormat="1" ht="26.25" customHeight="1">
      <c r="A123" s="1057"/>
      <c r="B123" s="949"/>
      <c r="C123" s="922" t="s">
        <v>432</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176</v>
      </c>
      <c r="BA123" s="251"/>
      <c r="BB123" s="251"/>
      <c r="BC123" s="251"/>
      <c r="BD123" s="251"/>
      <c r="BE123" s="251"/>
      <c r="BF123" s="251"/>
      <c r="BG123" s="251"/>
      <c r="BH123" s="251"/>
      <c r="BI123" s="251"/>
      <c r="BJ123" s="251"/>
      <c r="BK123" s="251"/>
      <c r="BL123" s="251"/>
      <c r="BM123" s="251"/>
      <c r="BN123" s="251"/>
      <c r="BO123" s="977" t="s">
        <v>446</v>
      </c>
      <c r="BP123" s="1005"/>
      <c r="BQ123" s="1063">
        <v>7003184</v>
      </c>
      <c r="BR123" s="1064"/>
      <c r="BS123" s="1064"/>
      <c r="BT123" s="1064"/>
      <c r="BU123" s="1064"/>
      <c r="BV123" s="1064">
        <v>7140570</v>
      </c>
      <c r="BW123" s="1064"/>
      <c r="BX123" s="1064"/>
      <c r="BY123" s="1064"/>
      <c r="BZ123" s="1064"/>
      <c r="CA123" s="1064">
        <v>7822502</v>
      </c>
      <c r="CB123" s="1064"/>
      <c r="CC123" s="1064"/>
      <c r="CD123" s="1064"/>
      <c r="CE123" s="1064"/>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c r="A124" s="1057"/>
      <c r="B124" s="949"/>
      <c r="C124" s="922" t="s">
        <v>435</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447</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448</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c r="A125" s="1057"/>
      <c r="B125" s="949"/>
      <c r="C125" s="922" t="s">
        <v>437</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449</v>
      </c>
      <c r="CL125" s="1007"/>
      <c r="CM125" s="1007"/>
      <c r="CN125" s="1007"/>
      <c r="CO125" s="1008"/>
      <c r="CP125" s="929" t="s">
        <v>450</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c r="A126" s="1057"/>
      <c r="B126" s="949"/>
      <c r="C126" s="922" t="s">
        <v>439</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451</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c r="A127" s="1058"/>
      <c r="B127" s="951"/>
      <c r="C127" s="973" t="s">
        <v>452</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453</v>
      </c>
      <c r="AY127" s="1032"/>
      <c r="AZ127" s="1032"/>
      <c r="BA127" s="1032"/>
      <c r="BB127" s="1032"/>
      <c r="BC127" s="1032"/>
      <c r="BD127" s="1032"/>
      <c r="BE127" s="1033"/>
      <c r="BF127" s="1034" t="s">
        <v>454</v>
      </c>
      <c r="BG127" s="1032"/>
      <c r="BH127" s="1032"/>
      <c r="BI127" s="1032"/>
      <c r="BJ127" s="1032"/>
      <c r="BK127" s="1032"/>
      <c r="BL127" s="1033"/>
      <c r="BM127" s="1034" t="s">
        <v>455</v>
      </c>
      <c r="BN127" s="1032"/>
      <c r="BO127" s="1032"/>
      <c r="BP127" s="1032"/>
      <c r="BQ127" s="1032"/>
      <c r="BR127" s="1032"/>
      <c r="BS127" s="1033"/>
      <c r="BT127" s="1034" t="s">
        <v>456</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457</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c r="A128" s="1041" t="s">
        <v>458</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459</v>
      </c>
      <c r="X128" s="1043"/>
      <c r="Y128" s="1043"/>
      <c r="Z128" s="1044"/>
      <c r="AA128" s="1045">
        <v>20636</v>
      </c>
      <c r="AB128" s="1046"/>
      <c r="AC128" s="1046"/>
      <c r="AD128" s="1046"/>
      <c r="AE128" s="1047"/>
      <c r="AF128" s="1048">
        <v>20533</v>
      </c>
      <c r="AG128" s="1046"/>
      <c r="AH128" s="1046"/>
      <c r="AI128" s="1046"/>
      <c r="AJ128" s="1047"/>
      <c r="AK128" s="1048">
        <v>21179</v>
      </c>
      <c r="AL128" s="1046"/>
      <c r="AM128" s="1046"/>
      <c r="AN128" s="1046"/>
      <c r="AO128" s="1047"/>
      <c r="AP128" s="1049"/>
      <c r="AQ128" s="1050"/>
      <c r="AR128" s="1050"/>
      <c r="AS128" s="1050"/>
      <c r="AT128" s="1051"/>
      <c r="AU128" s="232"/>
      <c r="AV128" s="232"/>
      <c r="AW128" s="232"/>
      <c r="AX128" s="896" t="s">
        <v>460</v>
      </c>
      <c r="AY128" s="897"/>
      <c r="AZ128" s="897"/>
      <c r="BA128" s="897"/>
      <c r="BB128" s="897"/>
      <c r="BC128" s="897"/>
      <c r="BD128" s="897"/>
      <c r="BE128" s="898"/>
      <c r="BF128" s="1052" t="s">
        <v>122</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461</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462</v>
      </c>
      <c r="X129" s="1071"/>
      <c r="Y129" s="1071"/>
      <c r="Z129" s="1072"/>
      <c r="AA129" s="958">
        <v>1652923</v>
      </c>
      <c r="AB129" s="959"/>
      <c r="AC129" s="959"/>
      <c r="AD129" s="959"/>
      <c r="AE129" s="960"/>
      <c r="AF129" s="961">
        <v>1582683</v>
      </c>
      <c r="AG129" s="959"/>
      <c r="AH129" s="959"/>
      <c r="AI129" s="959"/>
      <c r="AJ129" s="960"/>
      <c r="AK129" s="961">
        <v>1560784</v>
      </c>
      <c r="AL129" s="959"/>
      <c r="AM129" s="959"/>
      <c r="AN129" s="959"/>
      <c r="AO129" s="960"/>
      <c r="AP129" s="1073"/>
      <c r="AQ129" s="1074"/>
      <c r="AR129" s="1074"/>
      <c r="AS129" s="1074"/>
      <c r="AT129" s="1075"/>
      <c r="AU129" s="233"/>
      <c r="AV129" s="233"/>
      <c r="AW129" s="233"/>
      <c r="AX129" s="1065" t="s">
        <v>463</v>
      </c>
      <c r="AY129" s="923"/>
      <c r="AZ129" s="923"/>
      <c r="BA129" s="923"/>
      <c r="BB129" s="923"/>
      <c r="BC129" s="923"/>
      <c r="BD129" s="923"/>
      <c r="BE129" s="924"/>
      <c r="BF129" s="1066" t="s">
        <v>122</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934" t="s">
        <v>464</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465</v>
      </c>
      <c r="X130" s="1071"/>
      <c r="Y130" s="1071"/>
      <c r="Z130" s="1072"/>
      <c r="AA130" s="958">
        <v>204747</v>
      </c>
      <c r="AB130" s="959"/>
      <c r="AC130" s="959"/>
      <c r="AD130" s="959"/>
      <c r="AE130" s="960"/>
      <c r="AF130" s="961">
        <v>197434</v>
      </c>
      <c r="AG130" s="959"/>
      <c r="AH130" s="959"/>
      <c r="AI130" s="959"/>
      <c r="AJ130" s="960"/>
      <c r="AK130" s="961">
        <v>195959</v>
      </c>
      <c r="AL130" s="959"/>
      <c r="AM130" s="959"/>
      <c r="AN130" s="959"/>
      <c r="AO130" s="960"/>
      <c r="AP130" s="1073"/>
      <c r="AQ130" s="1074"/>
      <c r="AR130" s="1074"/>
      <c r="AS130" s="1074"/>
      <c r="AT130" s="1075"/>
      <c r="AU130" s="233"/>
      <c r="AV130" s="233"/>
      <c r="AW130" s="233"/>
      <c r="AX130" s="1065" t="s">
        <v>466</v>
      </c>
      <c r="AY130" s="923"/>
      <c r="AZ130" s="923"/>
      <c r="BA130" s="923"/>
      <c r="BB130" s="923"/>
      <c r="BC130" s="923"/>
      <c r="BD130" s="923"/>
      <c r="BE130" s="924"/>
      <c r="BF130" s="1101">
        <v>-0.9</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467</v>
      </c>
      <c r="X131" s="1108"/>
      <c r="Y131" s="1108"/>
      <c r="Z131" s="1109"/>
      <c r="AA131" s="1004">
        <v>1448176</v>
      </c>
      <c r="AB131" s="986"/>
      <c r="AC131" s="986"/>
      <c r="AD131" s="986"/>
      <c r="AE131" s="987"/>
      <c r="AF131" s="985">
        <v>1385249</v>
      </c>
      <c r="AG131" s="986"/>
      <c r="AH131" s="986"/>
      <c r="AI131" s="986"/>
      <c r="AJ131" s="987"/>
      <c r="AK131" s="985">
        <v>1364825</v>
      </c>
      <c r="AL131" s="986"/>
      <c r="AM131" s="986"/>
      <c r="AN131" s="986"/>
      <c r="AO131" s="987"/>
      <c r="AP131" s="1110"/>
      <c r="AQ131" s="1111"/>
      <c r="AR131" s="1111"/>
      <c r="AS131" s="1111"/>
      <c r="AT131" s="1112"/>
      <c r="AU131" s="233"/>
      <c r="AV131" s="233"/>
      <c r="AW131" s="233"/>
      <c r="AX131" s="1083" t="s">
        <v>468</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1090" t="s">
        <v>469</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470</v>
      </c>
      <c r="W132" s="1094"/>
      <c r="X132" s="1094"/>
      <c r="Y132" s="1094"/>
      <c r="Z132" s="1095"/>
      <c r="AA132" s="1096">
        <v>-0.34457137999999998</v>
      </c>
      <c r="AB132" s="1097"/>
      <c r="AC132" s="1097"/>
      <c r="AD132" s="1097"/>
      <c r="AE132" s="1098"/>
      <c r="AF132" s="1099">
        <v>-1.35022657</v>
      </c>
      <c r="AG132" s="1097"/>
      <c r="AH132" s="1097"/>
      <c r="AI132" s="1097"/>
      <c r="AJ132" s="1098"/>
      <c r="AK132" s="1099">
        <v>-1.06255381</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471</v>
      </c>
      <c r="W133" s="1077"/>
      <c r="X133" s="1077"/>
      <c r="Y133" s="1077"/>
      <c r="Z133" s="1078"/>
      <c r="AA133" s="1079">
        <v>-2.5</v>
      </c>
      <c r="AB133" s="1080"/>
      <c r="AC133" s="1080"/>
      <c r="AD133" s="1080"/>
      <c r="AE133" s="1081"/>
      <c r="AF133" s="1079">
        <v>-1.3</v>
      </c>
      <c r="AG133" s="1080"/>
      <c r="AH133" s="1080"/>
      <c r="AI133" s="1080"/>
      <c r="AJ133" s="1081"/>
      <c r="AK133" s="1079">
        <v>-0.9</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wENCsIZyyygnwv2j5/5T0OJvGZgrJM3KHfIvQQo6t+w1cGLBPb2eZv7sP5ha8W8XRj6Xnmn05IjWAoA8G904g==" saltValue="L/P+MTkx/R3u7TlGGRuqF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rintOptions horizontalCentered="1"/>
  <pageMargins left="0" right="0" top="0.39370078740157483" bottom="0.39370078740157483" header="0.19685039370078741" footer="0.19685039370078741"/>
  <pageSetup paperSize="8" scale="39"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0" zoomScaleNormal="85" zoomScaleSheetLayoutView="50" workbookViewId="0"/>
  </sheetViews>
  <sheetFormatPr defaultColWidth="0" defaultRowHeight="13.5" customHeight="1" zeroHeight="1"/>
  <cols>
    <col min="1" max="120" width="2.75" style="260" customWidth="1"/>
    <col min="121" max="121" width="0" style="259" hidden="1" customWidth="1"/>
    <col min="122" max="16384" width="9" style="259" hidden="1"/>
  </cols>
  <sheetData>
    <row r="1" spans="1:120">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row r="3" spans="1:120"/>
    <row r="4" spans="1:120"/>
    <row r="5" spans="1:120"/>
    <row r="6" spans="1:120"/>
    <row r="7" spans="1:120"/>
    <row r="8" spans="1:120"/>
    <row r="9" spans="1:120"/>
    <row r="10" spans="1:120"/>
    <row r="11" spans="1:120"/>
    <row r="12" spans="1:120"/>
    <row r="13" spans="1:120"/>
    <row r="14" spans="1:120"/>
    <row r="15" spans="1:120"/>
    <row r="16" spans="1:120">
      <c r="DP16" s="259"/>
    </row>
    <row r="17" spans="119:120">
      <c r="DP17" s="259"/>
    </row>
    <row r="18" spans="119:120"/>
    <row r="19" spans="119:120"/>
    <row r="20" spans="119:120">
      <c r="DO20" s="259"/>
      <c r="DP20" s="259"/>
    </row>
    <row r="21" spans="119:120">
      <c r="DP21" s="259"/>
    </row>
    <row r="22" spans="119:120"/>
    <row r="23" spans="119:120">
      <c r="DO23" s="259"/>
      <c r="DP23" s="259"/>
    </row>
    <row r="24" spans="119:120">
      <c r="DP24" s="259"/>
    </row>
    <row r="25" spans="119:120">
      <c r="DP25" s="259"/>
    </row>
    <row r="26" spans="119:120">
      <c r="DO26" s="259"/>
      <c r="DP26" s="259"/>
    </row>
    <row r="27" spans="119:120"/>
    <row r="28" spans="119:120">
      <c r="DO28" s="259"/>
      <c r="DP28" s="259"/>
    </row>
    <row r="29" spans="119:120">
      <c r="DP29" s="259"/>
    </row>
    <row r="30" spans="119:120"/>
    <row r="31" spans="119:120">
      <c r="DO31" s="259"/>
      <c r="DP31" s="259"/>
    </row>
    <row r="32" spans="119:120"/>
    <row r="33" spans="98:120">
      <c r="DO33" s="259"/>
      <c r="DP33" s="259"/>
    </row>
    <row r="34" spans="98:120">
      <c r="DM34" s="259"/>
    </row>
    <row r="35" spans="98:120">
      <c r="CT35" s="259"/>
      <c r="CU35" s="259"/>
      <c r="CV35" s="259"/>
      <c r="CY35" s="259"/>
      <c r="CZ35" s="259"/>
      <c r="DA35" s="259"/>
      <c r="DD35" s="259"/>
      <c r="DE35" s="259"/>
      <c r="DF35" s="259"/>
      <c r="DI35" s="259"/>
      <c r="DJ35" s="259"/>
      <c r="DK35" s="259"/>
      <c r="DM35" s="259"/>
      <c r="DN35" s="259"/>
      <c r="DO35" s="259"/>
      <c r="DP35" s="259"/>
    </row>
    <row r="36" spans="98:120"/>
    <row r="37" spans="98:120">
      <c r="CW37" s="259"/>
      <c r="DB37" s="259"/>
      <c r="DG37" s="259"/>
      <c r="DL37" s="259"/>
      <c r="DP37" s="259"/>
    </row>
    <row r="38" spans="98:120">
      <c r="CT38" s="259"/>
      <c r="CU38" s="259"/>
      <c r="CV38" s="259"/>
      <c r="CW38" s="259"/>
      <c r="CY38" s="259"/>
      <c r="CZ38" s="259"/>
      <c r="DA38" s="259"/>
      <c r="DB38" s="259"/>
      <c r="DD38" s="259"/>
      <c r="DE38" s="259"/>
      <c r="DF38" s="259"/>
      <c r="DG38" s="259"/>
      <c r="DI38" s="259"/>
      <c r="DJ38" s="259"/>
      <c r="DK38" s="259"/>
      <c r="DL38" s="259"/>
      <c r="DN38" s="259"/>
      <c r="DO38" s="259"/>
      <c r="DP38" s="259"/>
    </row>
    <row r="39" spans="98:120"/>
    <row r="40" spans="98:120"/>
    <row r="41" spans="98:120"/>
    <row r="42" spans="98:120"/>
    <row r="43" spans="98:120"/>
    <row r="44" spans="98:120"/>
    <row r="45" spans="98:120"/>
    <row r="46" spans="98:120"/>
    <row r="47" spans="98:120"/>
    <row r="48" spans="98:120"/>
    <row r="49" spans="22:120">
      <c r="DN49" s="259"/>
      <c r="DO49" s="259"/>
      <c r="DP49" s="25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9"/>
      <c r="CS63" s="259"/>
      <c r="CX63" s="259"/>
      <c r="DC63" s="259"/>
      <c r="DH63" s="259"/>
    </row>
    <row r="64" spans="22:120">
      <c r="V64" s="259"/>
    </row>
    <row r="65" spans="15:120">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c r="Q66" s="259"/>
      <c r="S66" s="259"/>
      <c r="U66" s="259"/>
      <c r="DM66" s="259"/>
    </row>
    <row r="67" spans="15:120">
      <c r="O67" s="259"/>
      <c r="P67" s="259"/>
      <c r="R67" s="259"/>
      <c r="T67" s="259"/>
      <c r="Y67" s="259"/>
      <c r="CT67" s="259"/>
      <c r="CV67" s="259"/>
      <c r="CW67" s="259"/>
      <c r="CY67" s="259"/>
      <c r="DA67" s="259"/>
      <c r="DB67" s="259"/>
      <c r="DD67" s="259"/>
      <c r="DF67" s="259"/>
      <c r="DG67" s="259"/>
      <c r="DI67" s="259"/>
      <c r="DK67" s="259"/>
      <c r="DL67" s="259"/>
      <c r="DN67" s="259"/>
      <c r="DO67" s="259"/>
      <c r="DP67" s="259"/>
    </row>
    <row r="68" spans="15:120"/>
    <row r="69" spans="15:120"/>
    <row r="70" spans="15:120"/>
    <row r="71" spans="15:120"/>
    <row r="72" spans="15:120">
      <c r="DP72" s="259"/>
    </row>
    <row r="73" spans="15:120">
      <c r="DP73" s="25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9"/>
      <c r="CX96" s="259"/>
      <c r="DC96" s="259"/>
      <c r="DH96" s="259"/>
    </row>
    <row r="97" spans="24:120">
      <c r="CS97" s="259"/>
      <c r="CX97" s="259"/>
      <c r="DC97" s="259"/>
      <c r="DH97" s="259"/>
      <c r="DP97" s="260" t="s">
        <v>472</v>
      </c>
    </row>
    <row r="98" spans="24:120" hidden="1">
      <c r="CS98" s="259"/>
      <c r="CX98" s="259"/>
      <c r="DC98" s="259"/>
      <c r="DH98" s="259"/>
    </row>
    <row r="99" spans="24:120"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idden="1">
      <c r="CT103" s="259"/>
      <c r="CV103" s="259"/>
      <c r="CW103" s="259"/>
      <c r="CY103" s="259"/>
      <c r="DA103" s="259"/>
      <c r="DB103" s="259"/>
      <c r="DD103" s="259"/>
      <c r="DF103" s="259"/>
      <c r="DG103" s="259"/>
      <c r="DI103" s="259"/>
      <c r="DK103" s="259"/>
      <c r="DL103" s="259"/>
      <c r="DM103" s="259"/>
      <c r="DN103" s="259"/>
      <c r="DO103" s="259"/>
      <c r="DP103" s="259"/>
    </row>
    <row r="104" spans="24:120" hidden="1">
      <c r="CV104" s="259"/>
      <c r="CW104" s="259"/>
      <c r="DA104" s="259"/>
      <c r="DB104" s="259"/>
      <c r="DF104" s="259"/>
      <c r="DG104" s="259"/>
      <c r="DK104" s="259"/>
      <c r="DL104" s="259"/>
      <c r="DN104" s="259"/>
      <c r="DO104" s="259"/>
      <c r="DP104" s="259"/>
    </row>
    <row r="105" spans="24:120" ht="12.75" hidden="1" customHeight="1"/>
  </sheetData>
  <sheetProtection algorithmName="SHA-512" hashValue="+lmg0EbeDjze3l9TSdYciWLGV9DLdNmKcA/iqmSJbEojewJaq5wfMX+hcXLuBXAwnY3nG1jMIyry4uMAIdhXWA==" saltValue="jCpQZE4n8QvZPYzaDqFkdA==" spinCount="100000" sheet="1" objects="1" scenarios="1"/>
  <dataConsolidate/>
  <phoneticPr fontId="2"/>
  <printOptions horizontalCentered="1"/>
  <pageMargins left="0" right="0" top="0.39370078740157483" bottom="0.39370078740157483" header="0.19685039370078741" footer="0.19685039370078741"/>
  <pageSetup paperSize="8" scale="63"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3" zoomScaleNormal="53" zoomScaleSheetLayoutView="55" workbookViewId="0"/>
  </sheetViews>
  <sheetFormatPr defaultColWidth="0" defaultRowHeight="13.5" customHeight="1" zeroHeight="1"/>
  <cols>
    <col min="1" max="116" width="2.625" style="260" customWidth="1"/>
    <col min="117" max="16384" width="9" style="259" hidden="1"/>
  </cols>
  <sheetData>
    <row r="1" spans="2:116">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row r="3" spans="2:116"/>
    <row r="4" spans="2:116">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row r="7" spans="2:116"/>
    <row r="8" spans="2:116"/>
    <row r="9" spans="2:116"/>
    <row r="10" spans="2:116"/>
    <row r="11" spans="2:116"/>
    <row r="12" spans="2:116"/>
    <row r="13" spans="2:116"/>
    <row r="14" spans="2:116"/>
    <row r="15" spans="2:116"/>
    <row r="16" spans="2:116"/>
    <row r="17" spans="9:116"/>
    <row r="18" spans="9:116">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row r="20" spans="9:116"/>
    <row r="21" spans="9:116">
      <c r="DL21" s="259"/>
    </row>
    <row r="22" spans="9:116">
      <c r="DI22" s="259"/>
      <c r="DJ22" s="259"/>
      <c r="DK22" s="259"/>
      <c r="DL22" s="259"/>
    </row>
    <row r="23" spans="9:116">
      <c r="CY23" s="259"/>
      <c r="CZ23" s="259"/>
      <c r="DA23" s="259"/>
      <c r="DB23" s="259"/>
      <c r="DC23" s="259"/>
      <c r="DD23" s="259"/>
      <c r="DE23" s="259"/>
      <c r="DF23" s="259"/>
      <c r="DG23" s="259"/>
      <c r="DH23" s="259"/>
      <c r="DI23" s="259"/>
      <c r="DJ23" s="259"/>
      <c r="DK23" s="259"/>
      <c r="DL23" s="259"/>
    </row>
    <row r="24" spans="9:116"/>
    <row r="25" spans="9:116"/>
    <row r="26" spans="9:116"/>
    <row r="27" spans="9:116"/>
    <row r="28" spans="9:116"/>
    <row r="29" spans="9:116"/>
    <row r="30" spans="9:116"/>
    <row r="31" spans="9:116"/>
    <row r="32" spans="9:116"/>
    <row r="33" spans="15:116"/>
    <row r="34" spans="15:116"/>
    <row r="35" spans="15:116">
      <c r="CZ35" s="259"/>
      <c r="DA35" s="259"/>
      <c r="DB35" s="259"/>
      <c r="DC35" s="259"/>
      <c r="DD35" s="259"/>
      <c r="DE35" s="259"/>
      <c r="DF35" s="259"/>
      <c r="DG35" s="259"/>
      <c r="DH35" s="259"/>
      <c r="DI35" s="259"/>
      <c r="DJ35" s="259"/>
      <c r="DK35" s="259"/>
      <c r="DL35" s="259"/>
    </row>
    <row r="36" spans="15:116"/>
    <row r="37" spans="15:116">
      <c r="DL37" s="259"/>
    </row>
    <row r="38" spans="15:116">
      <c r="DI38" s="259"/>
      <c r="DJ38" s="259"/>
      <c r="DK38" s="259"/>
      <c r="DL38" s="259"/>
    </row>
    <row r="39" spans="15:116"/>
    <row r="40" spans="15:116"/>
    <row r="41" spans="15:116"/>
    <row r="42" spans="15:116"/>
    <row r="43" spans="15:116">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c r="DL44" s="259"/>
    </row>
    <row r="45" spans="15:116"/>
    <row r="46" spans="15:116">
      <c r="DA46" s="259"/>
      <c r="DB46" s="259"/>
      <c r="DC46" s="259"/>
      <c r="DD46" s="259"/>
      <c r="DE46" s="259"/>
      <c r="DF46" s="259"/>
      <c r="DG46" s="259"/>
      <c r="DH46" s="259"/>
      <c r="DI46" s="259"/>
      <c r="DJ46" s="259"/>
      <c r="DK46" s="259"/>
      <c r="DL46" s="259"/>
    </row>
    <row r="47" spans="15:116"/>
    <row r="48" spans="15:116"/>
    <row r="49" spans="104:116"/>
    <row r="50" spans="104:116">
      <c r="CZ50" s="259"/>
      <c r="DA50" s="259"/>
      <c r="DB50" s="259"/>
      <c r="DC50" s="259"/>
      <c r="DD50" s="259"/>
      <c r="DE50" s="259"/>
      <c r="DF50" s="259"/>
      <c r="DG50" s="259"/>
      <c r="DH50" s="259"/>
      <c r="DI50" s="259"/>
      <c r="DJ50" s="259"/>
      <c r="DK50" s="259"/>
      <c r="DL50" s="259"/>
    </row>
    <row r="51" spans="104:116"/>
    <row r="52" spans="104:116"/>
    <row r="53" spans="104:116">
      <c r="DL53" s="259"/>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9"/>
      <c r="DD67" s="259"/>
      <c r="DE67" s="259"/>
      <c r="DF67" s="259"/>
      <c r="DG67" s="259"/>
      <c r="DH67" s="259"/>
      <c r="DI67" s="259"/>
      <c r="DJ67" s="259"/>
      <c r="DK67" s="259"/>
      <c r="DL67" s="259"/>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oBIPEOQ4pRTIiPkvNR5Xr9gojAcfF1kmVuzT8Yk5ApiLOZkYnNsKlU6W+qR6Q/5TYNf+PS8UzYvZY2BGwK6eDg==" saltValue="CHs13l3VCNos9QONaeYyew==" spinCount="100000" sheet="1" objects="1" scenarios="1"/>
  <dataConsolidate/>
  <phoneticPr fontId="2"/>
  <printOptions horizontalCentered="1"/>
  <pageMargins left="0" right="0" top="0.39370078740157483" bottom="0.39370078740157483" header="0.19685039370078741" footer="0.19685039370078741"/>
  <pageSetup paperSize="8" scale="6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c r="AS1" s="262"/>
      <c r="AT1" s="262"/>
    </row>
    <row r="2" spans="1:46">
      <c r="AS2" s="262"/>
      <c r="AT2" s="262"/>
    </row>
    <row r="3" spans="1:46">
      <c r="AS3" s="262"/>
      <c r="AT3" s="262"/>
    </row>
    <row r="4" spans="1:46">
      <c r="AS4" s="262"/>
      <c r="AT4" s="262"/>
    </row>
    <row r="5" spans="1:46" ht="17.25">
      <c r="A5" s="263" t="s">
        <v>473</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474</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475</v>
      </c>
      <c r="AP7" s="272"/>
      <c r="AQ7" s="273" t="s">
        <v>476</v>
      </c>
      <c r="AR7" s="274"/>
    </row>
    <row r="8" spans="1:46">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477</v>
      </c>
      <c r="AQ8" s="279" t="s">
        <v>478</v>
      </c>
      <c r="AR8" s="280" t="s">
        <v>479</v>
      </c>
    </row>
    <row r="9" spans="1:46">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480</v>
      </c>
      <c r="AL9" s="1117"/>
      <c r="AM9" s="1117"/>
      <c r="AN9" s="1118"/>
      <c r="AO9" s="281">
        <v>536010</v>
      </c>
      <c r="AP9" s="281">
        <v>185471</v>
      </c>
      <c r="AQ9" s="282">
        <v>273733</v>
      </c>
      <c r="AR9" s="283">
        <v>-32.200000000000003</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481</v>
      </c>
      <c r="AL10" s="1117"/>
      <c r="AM10" s="1117"/>
      <c r="AN10" s="1118"/>
      <c r="AO10" s="284">
        <v>63900</v>
      </c>
      <c r="AP10" s="284">
        <v>22111</v>
      </c>
      <c r="AQ10" s="285">
        <v>30345</v>
      </c>
      <c r="AR10" s="286">
        <v>-27.1</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482</v>
      </c>
      <c r="AL11" s="1117"/>
      <c r="AM11" s="1117"/>
      <c r="AN11" s="1118"/>
      <c r="AO11" s="284" t="s">
        <v>483</v>
      </c>
      <c r="AP11" s="284" t="s">
        <v>483</v>
      </c>
      <c r="AQ11" s="285">
        <v>4149</v>
      </c>
      <c r="AR11" s="286" t="s">
        <v>483</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484</v>
      </c>
      <c r="AL12" s="1117"/>
      <c r="AM12" s="1117"/>
      <c r="AN12" s="1118"/>
      <c r="AO12" s="284" t="s">
        <v>483</v>
      </c>
      <c r="AP12" s="284" t="s">
        <v>483</v>
      </c>
      <c r="AQ12" s="285" t="s">
        <v>483</v>
      </c>
      <c r="AR12" s="286" t="s">
        <v>483</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485</v>
      </c>
      <c r="AL13" s="1117"/>
      <c r="AM13" s="1117"/>
      <c r="AN13" s="1118"/>
      <c r="AO13" s="284">
        <v>8887</v>
      </c>
      <c r="AP13" s="284">
        <v>3075</v>
      </c>
      <c r="AQ13" s="285">
        <v>9494</v>
      </c>
      <c r="AR13" s="286">
        <v>-67.599999999999994</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486</v>
      </c>
      <c r="AL14" s="1117"/>
      <c r="AM14" s="1117"/>
      <c r="AN14" s="1118"/>
      <c r="AO14" s="284">
        <v>20243</v>
      </c>
      <c r="AP14" s="284">
        <v>7004</v>
      </c>
      <c r="AQ14" s="285">
        <v>5033</v>
      </c>
      <c r="AR14" s="286">
        <v>39.200000000000003</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487</v>
      </c>
      <c r="AL15" s="1120"/>
      <c r="AM15" s="1120"/>
      <c r="AN15" s="1121"/>
      <c r="AO15" s="284">
        <v>-25935</v>
      </c>
      <c r="AP15" s="284">
        <v>-8974</v>
      </c>
      <c r="AQ15" s="285">
        <v>-17000</v>
      </c>
      <c r="AR15" s="286">
        <v>-47.2</v>
      </c>
    </row>
    <row r="16" spans="1:46">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176</v>
      </c>
      <c r="AL16" s="1120"/>
      <c r="AM16" s="1120"/>
      <c r="AN16" s="1121"/>
      <c r="AO16" s="284">
        <v>603105</v>
      </c>
      <c r="AP16" s="284">
        <v>208687</v>
      </c>
      <c r="AQ16" s="285">
        <v>305754</v>
      </c>
      <c r="AR16" s="286">
        <v>-31.7</v>
      </c>
    </row>
    <row r="17" spans="1:46">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488</v>
      </c>
      <c r="AL19" s="262"/>
      <c r="AM19" s="262"/>
      <c r="AN19" s="262"/>
      <c r="AO19" s="262"/>
      <c r="AP19" s="262"/>
      <c r="AQ19" s="262"/>
      <c r="AR19" s="262"/>
    </row>
    <row r="20" spans="1:46">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489</v>
      </c>
      <c r="AP20" s="293" t="s">
        <v>490</v>
      </c>
      <c r="AQ20" s="294" t="s">
        <v>491</v>
      </c>
      <c r="AR20" s="295"/>
    </row>
    <row r="21" spans="1:46" s="301" customFormat="1">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492</v>
      </c>
      <c r="AL21" s="1123"/>
      <c r="AM21" s="1123"/>
      <c r="AN21" s="1124"/>
      <c r="AO21" s="297">
        <v>16.61</v>
      </c>
      <c r="AP21" s="298">
        <v>26.54</v>
      </c>
      <c r="AQ21" s="299">
        <v>-9.93</v>
      </c>
      <c r="AR21" s="267"/>
      <c r="AS21" s="300"/>
      <c r="AT21" s="296"/>
    </row>
    <row r="22" spans="1:46" s="301" customFormat="1">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493</v>
      </c>
      <c r="AL22" s="1123"/>
      <c r="AM22" s="1123"/>
      <c r="AN22" s="1124"/>
      <c r="AO22" s="302">
        <v>96.3</v>
      </c>
      <c r="AP22" s="303">
        <v>93.9</v>
      </c>
      <c r="AQ22" s="304">
        <v>2.4</v>
      </c>
      <c r="AR22" s="288"/>
      <c r="AS22" s="300"/>
      <c r="AT22" s="296"/>
    </row>
    <row r="23" spans="1:46" s="301" customFormat="1">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c r="A26" s="1113" t="s">
        <v>494</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c r="A27" s="309"/>
      <c r="AO27" s="262"/>
      <c r="AP27" s="262"/>
      <c r="AQ27" s="262"/>
      <c r="AR27" s="262"/>
      <c r="AS27" s="262"/>
      <c r="AT27" s="262"/>
    </row>
    <row r="28" spans="1:46" ht="17.25">
      <c r="A28" s="263" t="s">
        <v>495</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496</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475</v>
      </c>
      <c r="AP30" s="272"/>
      <c r="AQ30" s="273" t="s">
        <v>476</v>
      </c>
      <c r="AR30" s="274"/>
    </row>
    <row r="31" spans="1:46">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477</v>
      </c>
      <c r="AQ31" s="279" t="s">
        <v>478</v>
      </c>
      <c r="AR31" s="280" t="s">
        <v>479</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497</v>
      </c>
      <c r="AL32" s="1131"/>
      <c r="AM32" s="1131"/>
      <c r="AN32" s="1132"/>
      <c r="AO32" s="312">
        <v>191569</v>
      </c>
      <c r="AP32" s="312">
        <v>66287</v>
      </c>
      <c r="AQ32" s="313">
        <v>170830</v>
      </c>
      <c r="AR32" s="314">
        <v>-61.2</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498</v>
      </c>
      <c r="AL33" s="1131"/>
      <c r="AM33" s="1131"/>
      <c r="AN33" s="1132"/>
      <c r="AO33" s="312" t="s">
        <v>483</v>
      </c>
      <c r="AP33" s="312" t="s">
        <v>483</v>
      </c>
      <c r="AQ33" s="313" t="s">
        <v>483</v>
      </c>
      <c r="AR33" s="314" t="s">
        <v>483</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499</v>
      </c>
      <c r="AL34" s="1131"/>
      <c r="AM34" s="1131"/>
      <c r="AN34" s="1132"/>
      <c r="AO34" s="312" t="s">
        <v>483</v>
      </c>
      <c r="AP34" s="312" t="s">
        <v>483</v>
      </c>
      <c r="AQ34" s="313" t="s">
        <v>483</v>
      </c>
      <c r="AR34" s="314" t="s">
        <v>483</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500</v>
      </c>
      <c r="AL35" s="1131"/>
      <c r="AM35" s="1131"/>
      <c r="AN35" s="1132"/>
      <c r="AO35" s="312">
        <v>500</v>
      </c>
      <c r="AP35" s="312">
        <v>173</v>
      </c>
      <c r="AQ35" s="313">
        <v>32606</v>
      </c>
      <c r="AR35" s="314">
        <v>-99.5</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501</v>
      </c>
      <c r="AL36" s="1131"/>
      <c r="AM36" s="1131"/>
      <c r="AN36" s="1132"/>
      <c r="AO36" s="312">
        <v>10567</v>
      </c>
      <c r="AP36" s="312">
        <v>3656</v>
      </c>
      <c r="AQ36" s="313">
        <v>4875</v>
      </c>
      <c r="AR36" s="314">
        <v>-25</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502</v>
      </c>
      <c r="AL37" s="1131"/>
      <c r="AM37" s="1131"/>
      <c r="AN37" s="1132"/>
      <c r="AO37" s="312" t="s">
        <v>483</v>
      </c>
      <c r="AP37" s="312" t="s">
        <v>483</v>
      </c>
      <c r="AQ37" s="313">
        <v>993</v>
      </c>
      <c r="AR37" s="314" t="s">
        <v>483</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503</v>
      </c>
      <c r="AL38" s="1134"/>
      <c r="AM38" s="1134"/>
      <c r="AN38" s="1135"/>
      <c r="AO38" s="315" t="s">
        <v>483</v>
      </c>
      <c r="AP38" s="315" t="s">
        <v>483</v>
      </c>
      <c r="AQ38" s="316">
        <v>50</v>
      </c>
      <c r="AR38" s="304" t="s">
        <v>483</v>
      </c>
      <c r="AS38" s="311"/>
    </row>
    <row r="39" spans="1:46">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504</v>
      </c>
      <c r="AL39" s="1134"/>
      <c r="AM39" s="1134"/>
      <c r="AN39" s="1135"/>
      <c r="AO39" s="312">
        <v>-21179</v>
      </c>
      <c r="AP39" s="312">
        <v>-7328</v>
      </c>
      <c r="AQ39" s="313">
        <v>-6626</v>
      </c>
      <c r="AR39" s="314">
        <v>10.6</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505</v>
      </c>
      <c r="AL40" s="1131"/>
      <c r="AM40" s="1131"/>
      <c r="AN40" s="1132"/>
      <c r="AO40" s="312">
        <v>-195959</v>
      </c>
      <c r="AP40" s="312">
        <v>-67806</v>
      </c>
      <c r="AQ40" s="313">
        <v>-145454</v>
      </c>
      <c r="AR40" s="314">
        <v>-53.4</v>
      </c>
      <c r="AS40" s="311"/>
    </row>
    <row r="41" spans="1:46">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286</v>
      </c>
      <c r="AL41" s="1137"/>
      <c r="AM41" s="1137"/>
      <c r="AN41" s="1138"/>
      <c r="AO41" s="312">
        <v>-14502</v>
      </c>
      <c r="AP41" s="312">
        <v>-5018</v>
      </c>
      <c r="AQ41" s="313">
        <v>57274</v>
      </c>
      <c r="AR41" s="314">
        <v>-108.8</v>
      </c>
      <c r="AS41" s="311"/>
    </row>
    <row r="42" spans="1:46">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506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507</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475</v>
      </c>
      <c r="AN49" s="1127" t="s">
        <v>508</v>
      </c>
      <c r="AO49" s="1128"/>
      <c r="AP49" s="1128"/>
      <c r="AQ49" s="1128"/>
      <c r="AR49" s="1129"/>
    </row>
    <row r="50" spans="1:44">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509</v>
      </c>
      <c r="AO50" s="329" t="s">
        <v>510</v>
      </c>
      <c r="AP50" s="330" t="s">
        <v>511</v>
      </c>
      <c r="AQ50" s="331" t="s">
        <v>512</v>
      </c>
      <c r="AR50" s="332" t="s">
        <v>513</v>
      </c>
    </row>
    <row r="51" spans="1:44">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514</v>
      </c>
      <c r="AL51" s="325"/>
      <c r="AM51" s="333">
        <v>872013</v>
      </c>
      <c r="AN51" s="334">
        <v>278154</v>
      </c>
      <c r="AO51" s="335">
        <v>40.5</v>
      </c>
      <c r="AP51" s="336">
        <v>316937</v>
      </c>
      <c r="AQ51" s="337">
        <v>9.4</v>
      </c>
      <c r="AR51" s="338">
        <v>31.1</v>
      </c>
    </row>
    <row r="52" spans="1:44">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515</v>
      </c>
      <c r="AM52" s="341">
        <v>411167</v>
      </c>
      <c r="AN52" s="342">
        <v>131154</v>
      </c>
      <c r="AO52" s="343">
        <v>18.8</v>
      </c>
      <c r="AP52" s="344">
        <v>199150</v>
      </c>
      <c r="AQ52" s="345">
        <v>27.5</v>
      </c>
      <c r="AR52" s="346">
        <v>-8.6999999999999993</v>
      </c>
    </row>
    <row r="53" spans="1:44">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516</v>
      </c>
      <c r="AL53" s="325"/>
      <c r="AM53" s="333">
        <v>699925</v>
      </c>
      <c r="AN53" s="334">
        <v>227840</v>
      </c>
      <c r="AO53" s="335">
        <v>-18.100000000000001</v>
      </c>
      <c r="AP53" s="336">
        <v>332350</v>
      </c>
      <c r="AQ53" s="337">
        <v>4.9000000000000004</v>
      </c>
      <c r="AR53" s="338">
        <v>-23</v>
      </c>
    </row>
    <row r="54" spans="1:44">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515</v>
      </c>
      <c r="AM54" s="341">
        <v>319683</v>
      </c>
      <c r="AN54" s="342">
        <v>104063</v>
      </c>
      <c r="AO54" s="343">
        <v>-20.7</v>
      </c>
      <c r="AP54" s="344">
        <v>200453</v>
      </c>
      <c r="AQ54" s="345">
        <v>0.7</v>
      </c>
      <c r="AR54" s="346">
        <v>-21.4</v>
      </c>
    </row>
    <row r="55" spans="1:44">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517</v>
      </c>
      <c r="AL55" s="325"/>
      <c r="AM55" s="333">
        <v>596132</v>
      </c>
      <c r="AN55" s="334">
        <v>199242</v>
      </c>
      <c r="AO55" s="335">
        <v>-12.6</v>
      </c>
      <c r="AP55" s="336">
        <v>362690</v>
      </c>
      <c r="AQ55" s="337">
        <v>9.1</v>
      </c>
      <c r="AR55" s="338">
        <v>-21.7</v>
      </c>
    </row>
    <row r="56" spans="1:44">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515</v>
      </c>
      <c r="AM56" s="341">
        <v>343407</v>
      </c>
      <c r="AN56" s="342">
        <v>114775</v>
      </c>
      <c r="AO56" s="343">
        <v>10.3</v>
      </c>
      <c r="AP56" s="344">
        <v>172580</v>
      </c>
      <c r="AQ56" s="345">
        <v>-13.9</v>
      </c>
      <c r="AR56" s="346">
        <v>24.2</v>
      </c>
    </row>
    <row r="57" spans="1:44">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518</v>
      </c>
      <c r="AL57" s="325"/>
      <c r="AM57" s="333">
        <v>548939</v>
      </c>
      <c r="AN57" s="334">
        <v>185892</v>
      </c>
      <c r="AO57" s="335">
        <v>-6.7</v>
      </c>
      <c r="AP57" s="336">
        <v>296093</v>
      </c>
      <c r="AQ57" s="337">
        <v>-18.399999999999999</v>
      </c>
      <c r="AR57" s="338">
        <v>11.7</v>
      </c>
    </row>
    <row r="58" spans="1:44">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515</v>
      </c>
      <c r="AM58" s="341">
        <v>299215</v>
      </c>
      <c r="AN58" s="342">
        <v>101326</v>
      </c>
      <c r="AO58" s="343">
        <v>-11.7</v>
      </c>
      <c r="AP58" s="344">
        <v>140545</v>
      </c>
      <c r="AQ58" s="345">
        <v>-18.600000000000001</v>
      </c>
      <c r="AR58" s="346">
        <v>6.9</v>
      </c>
    </row>
    <row r="59" spans="1:44">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519</v>
      </c>
      <c r="AL59" s="325"/>
      <c r="AM59" s="333">
        <v>693511</v>
      </c>
      <c r="AN59" s="334">
        <v>239969</v>
      </c>
      <c r="AO59" s="335">
        <v>29.1</v>
      </c>
      <c r="AP59" s="336">
        <v>308655</v>
      </c>
      <c r="AQ59" s="337">
        <v>4.2</v>
      </c>
      <c r="AR59" s="338">
        <v>24.9</v>
      </c>
    </row>
    <row r="60" spans="1:44">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515</v>
      </c>
      <c r="AM60" s="341">
        <v>380627</v>
      </c>
      <c r="AN60" s="342">
        <v>131705</v>
      </c>
      <c r="AO60" s="343">
        <v>30</v>
      </c>
      <c r="AP60" s="344">
        <v>169887</v>
      </c>
      <c r="AQ60" s="345">
        <v>20.9</v>
      </c>
      <c r="AR60" s="346">
        <v>9.1</v>
      </c>
    </row>
    <row r="61" spans="1:44">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520</v>
      </c>
      <c r="AL61" s="347"/>
      <c r="AM61" s="348">
        <v>682104</v>
      </c>
      <c r="AN61" s="349">
        <v>226219</v>
      </c>
      <c r="AO61" s="350">
        <v>6.4</v>
      </c>
      <c r="AP61" s="351">
        <v>323345</v>
      </c>
      <c r="AQ61" s="352">
        <v>1.8</v>
      </c>
      <c r="AR61" s="338">
        <v>4.5999999999999996</v>
      </c>
    </row>
    <row r="62" spans="1:44">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515</v>
      </c>
      <c r="AM62" s="341">
        <v>350820</v>
      </c>
      <c r="AN62" s="342">
        <v>116605</v>
      </c>
      <c r="AO62" s="343">
        <v>5.3</v>
      </c>
      <c r="AP62" s="344">
        <v>176523</v>
      </c>
      <c r="AQ62" s="345">
        <v>3.3</v>
      </c>
      <c r="AR62" s="346">
        <v>2</v>
      </c>
    </row>
    <row r="63" spans="1:44">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idden="1">
      <c r="AK70" s="262"/>
      <c r="AL70" s="262"/>
      <c r="AM70" s="262"/>
      <c r="AN70" s="262"/>
      <c r="AO70" s="262"/>
      <c r="AP70" s="262"/>
      <c r="AQ70" s="262"/>
      <c r="AR70" s="262"/>
    </row>
    <row r="71" spans="1:46" hidden="1">
      <c r="AK71" s="262"/>
      <c r="AL71" s="262"/>
      <c r="AM71" s="262"/>
      <c r="AN71" s="262"/>
      <c r="AO71" s="262"/>
      <c r="AP71" s="262"/>
      <c r="AQ71" s="262"/>
      <c r="AR71" s="262"/>
    </row>
    <row r="72" spans="1:46" hidden="1">
      <c r="AK72" s="262"/>
      <c r="AL72" s="262"/>
      <c r="AM72" s="262"/>
      <c r="AN72" s="262"/>
      <c r="AO72" s="262"/>
      <c r="AP72" s="262"/>
      <c r="AQ72" s="262"/>
      <c r="AR72" s="262"/>
    </row>
    <row r="73" spans="1:46" hidden="1">
      <c r="AK73" s="262"/>
      <c r="AL73" s="262"/>
      <c r="AM73" s="262"/>
      <c r="AN73" s="262"/>
      <c r="AO73" s="262"/>
      <c r="AP73" s="262"/>
      <c r="AQ73" s="262"/>
      <c r="AR73" s="262"/>
    </row>
  </sheetData>
  <sheetProtection algorithmName="SHA-512" hashValue="rY2O+2sz5xmi00OP/S8rges1Pwwm+2+KoHrkaIklUnKpHjOmUefahRyRtb0+xAlPwn2sI//ouD+7ipgSqd2+XQ==" saltValue="VKLvKpH9MJ4CYKYxPRWwU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 right="0" top="0.39370078740157483" bottom="0.39370078740157483" header="0.19685039370078741" footer="0.19685039370078741"/>
  <pageSetup paperSize="8" scale="87"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7" zoomScaleNormal="57" zoomScaleSheetLayoutView="55" workbookViewId="0"/>
  </sheetViews>
  <sheetFormatPr defaultColWidth="0" defaultRowHeight="13.5" customHeight="1" zeroHeight="1"/>
  <cols>
    <col min="1" max="125" width="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c r="B2" s="259"/>
      <c r="DG2" s="259"/>
    </row>
    <row r="3" spans="2:1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row r="5" spans="2:125"/>
    <row r="6" spans="2:125"/>
    <row r="7" spans="2:125"/>
    <row r="8" spans="2:125"/>
    <row r="9" spans="2:125">
      <c r="DU9" s="259"/>
    </row>
    <row r="10" spans="2:125"/>
    <row r="11" spans="2:125"/>
    <row r="12" spans="2:125"/>
    <row r="13" spans="2:125"/>
    <row r="14" spans="2:125"/>
    <row r="15" spans="2:125"/>
    <row r="16" spans="2:125"/>
    <row r="17" spans="125:125">
      <c r="DU17" s="259"/>
    </row>
    <row r="18" spans="125:125"/>
    <row r="19" spans="125:125"/>
    <row r="20" spans="125:125">
      <c r="DU20" s="259"/>
    </row>
    <row r="21" spans="125:125">
      <c r="DU21" s="259"/>
    </row>
    <row r="22" spans="125:125"/>
    <row r="23" spans="125:125"/>
    <row r="24" spans="125:125"/>
    <row r="25" spans="125:125"/>
    <row r="26" spans="125:125"/>
    <row r="27" spans="125:125"/>
    <row r="28" spans="125:125">
      <c r="DU28" s="259"/>
    </row>
    <row r="29" spans="125:125"/>
    <row r="30" spans="125:125"/>
    <row r="31" spans="125:125"/>
    <row r="32" spans="125:125"/>
    <row r="33" spans="2:125">
      <c r="B33" s="259"/>
      <c r="G33" s="259"/>
      <c r="I33" s="259"/>
    </row>
    <row r="34" spans="2:125">
      <c r="C34" s="259"/>
      <c r="P34" s="259"/>
      <c r="DE34" s="259"/>
      <c r="DH34" s="259"/>
    </row>
    <row r="35" spans="2:125">
      <c r="D35" s="259"/>
      <c r="E35" s="259"/>
      <c r="DG35" s="259"/>
      <c r="DJ35" s="259"/>
      <c r="DP35" s="259"/>
      <c r="DQ35" s="259"/>
      <c r="DR35" s="259"/>
      <c r="DS35" s="259"/>
      <c r="DT35" s="259"/>
      <c r="DU35" s="259"/>
    </row>
    <row r="36" spans="2:1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c r="DU37" s="259"/>
    </row>
    <row r="38" spans="2:125">
      <c r="DT38" s="259"/>
      <c r="DU38" s="259"/>
    </row>
    <row r="39" spans="2:125"/>
    <row r="40" spans="2:125">
      <c r="DH40" s="259"/>
    </row>
    <row r="41" spans="2:125">
      <c r="DE41" s="259"/>
    </row>
    <row r="42" spans="2:125">
      <c r="DG42" s="259"/>
      <c r="DJ42" s="259"/>
    </row>
    <row r="43" spans="2:1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c r="DU44" s="259"/>
    </row>
    <row r="45" spans="2:125"/>
    <row r="46" spans="2:125"/>
    <row r="47" spans="2:125"/>
    <row r="48" spans="2:125">
      <c r="DT48" s="259"/>
      <c r="DU48" s="259"/>
    </row>
    <row r="49" spans="120:125">
      <c r="DU49" s="259"/>
    </row>
    <row r="50" spans="120:125">
      <c r="DU50" s="259"/>
    </row>
    <row r="51" spans="120:125">
      <c r="DP51" s="259"/>
      <c r="DQ51" s="259"/>
      <c r="DR51" s="259"/>
      <c r="DS51" s="259"/>
      <c r="DT51" s="259"/>
      <c r="DU51" s="259"/>
    </row>
    <row r="52" spans="120:125"/>
    <row r="53" spans="120:125"/>
    <row r="54" spans="120:125">
      <c r="DU54" s="259"/>
    </row>
    <row r="55" spans="120:125"/>
    <row r="56" spans="120:125"/>
    <row r="57" spans="120:125"/>
    <row r="58" spans="120:125">
      <c r="DU58" s="259"/>
    </row>
    <row r="59" spans="120:125"/>
    <row r="60" spans="120:125"/>
    <row r="61" spans="120:125"/>
    <row r="62" spans="120:125"/>
    <row r="63" spans="120:125">
      <c r="DU63" s="259"/>
    </row>
    <row r="64" spans="120:125">
      <c r="DT64" s="259"/>
      <c r="DU64" s="259"/>
    </row>
    <row r="65" spans="123:125"/>
    <row r="66" spans="123:125"/>
    <row r="67" spans="123:125"/>
    <row r="68" spans="123:125"/>
    <row r="69" spans="123:125">
      <c r="DS69" s="259"/>
      <c r="DT69" s="259"/>
      <c r="DU69" s="259"/>
    </row>
    <row r="70" spans="123:125"/>
    <row r="71" spans="123:125"/>
    <row r="72" spans="123:125"/>
    <row r="73" spans="123:125"/>
    <row r="74" spans="123:125"/>
    <row r="75" spans="123:125"/>
    <row r="76" spans="123:125"/>
    <row r="77" spans="123:125"/>
    <row r="78" spans="123:125"/>
    <row r="79" spans="123:125"/>
    <row r="80" spans="123:125"/>
    <row r="81" spans="116:125"/>
    <row r="82" spans="116:125">
      <c r="DL82" s="259"/>
    </row>
    <row r="83" spans="116:125">
      <c r="DM83" s="259"/>
      <c r="DN83" s="259"/>
      <c r="DO83" s="259"/>
      <c r="DP83" s="259"/>
      <c r="DQ83" s="259"/>
      <c r="DR83" s="259"/>
      <c r="DS83" s="259"/>
      <c r="DT83" s="259"/>
      <c r="DU83" s="259"/>
    </row>
    <row r="84" spans="116:125"/>
    <row r="85" spans="116:125"/>
    <row r="86" spans="116:125"/>
    <row r="87" spans="116:125"/>
    <row r="88" spans="116:125">
      <c r="DU88" s="259"/>
    </row>
    <row r="89" spans="116:125"/>
    <row r="90" spans="116:125"/>
    <row r="91" spans="116:125"/>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472</v>
      </c>
    </row>
    <row r="120" spans="125:125" ht="13.5" hidden="1" customHeight="1"/>
    <row r="121" spans="125:125" ht="13.5" hidden="1" customHeight="1">
      <c r="DU121" s="259"/>
    </row>
  </sheetData>
  <sheetProtection algorithmName="SHA-512" hashValue="wrCv5bD0Sc+PvRplsP0VK3/NNKs6FDGcCUimd3qw60fajy69xyXCES4ATctF3atKFqC79VWxJs3867jJ9xLSXw==" saltValue="Zo9E/1rsJD9kWx93MYld9w=="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cols>
    <col min="1" max="125" width="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c r="B2" s="259"/>
      <c r="T2" s="259"/>
    </row>
    <row r="3" spans="1:1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9"/>
      <c r="G33" s="259"/>
      <c r="I33" s="259"/>
    </row>
    <row r="34" spans="2:125">
      <c r="C34" s="259"/>
      <c r="P34" s="259"/>
      <c r="R34" s="259"/>
      <c r="U34" s="259"/>
    </row>
    <row r="35" spans="2:1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c r="F36" s="259"/>
      <c r="H36" s="259"/>
      <c r="J36" s="259"/>
      <c r="K36" s="259"/>
      <c r="L36" s="259"/>
      <c r="M36" s="259"/>
      <c r="N36" s="259"/>
      <c r="O36" s="259"/>
      <c r="Q36" s="259"/>
      <c r="S36" s="259"/>
      <c r="V36" s="259"/>
    </row>
    <row r="37" spans="2:125"/>
    <row r="38" spans="2:125"/>
    <row r="39" spans="2:125"/>
    <row r="40" spans="2:125">
      <c r="U40" s="259"/>
    </row>
    <row r="41" spans="2:125">
      <c r="R41" s="259"/>
    </row>
    <row r="42" spans="2:1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c r="Q43" s="259"/>
      <c r="S43" s="259"/>
      <c r="V43" s="25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472</v>
      </c>
    </row>
  </sheetData>
  <sheetProtection algorithmName="SHA-512" hashValue="FalL2XSdeKMZrhPLTG9hohBIH2j+Pd84kjWdLLwNJ5gWc8EikOg5bFdm91+NDDySCdoBFBpVbobBKdoKKZkVQw==" saltValue="1OutwuX0EnxVg0xkYJsN8w==" spinCount="100000" sheet="1" objects="1" scenarios="1"/>
  <dataConsolidate/>
  <phoneticPr fontId="2"/>
  <printOptions horizontalCentered="1"/>
  <pageMargins left="0" right="0" top="0.39370078740157483" bottom="0.39370078740157483" header="0.19685039370078741" footer="0.19685039370078741"/>
  <pageSetup paperSize="8" scale="54"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39" t="s">
        <v>3</v>
      </c>
      <c r="D47" s="1139"/>
      <c r="E47" s="1140"/>
      <c r="F47" s="11">
        <v>57.4</v>
      </c>
      <c r="G47" s="12">
        <v>52.09</v>
      </c>
      <c r="H47" s="12">
        <v>47.57</v>
      </c>
      <c r="I47" s="12">
        <v>49.5</v>
      </c>
      <c r="J47" s="13">
        <v>49.82</v>
      </c>
    </row>
    <row r="48" spans="2:10" ht="57.75" customHeight="1">
      <c r="B48" s="14"/>
      <c r="C48" s="1141" t="s">
        <v>4</v>
      </c>
      <c r="D48" s="1141"/>
      <c r="E48" s="1142"/>
      <c r="F48" s="15">
        <v>1.95</v>
      </c>
      <c r="G48" s="16">
        <v>2.5299999999999998</v>
      </c>
      <c r="H48" s="16">
        <v>2.46</v>
      </c>
      <c r="I48" s="16">
        <v>5.4</v>
      </c>
      <c r="J48" s="17">
        <v>14.85</v>
      </c>
    </row>
    <row r="49" spans="2:10" ht="57.75" customHeight="1" thickBot="1">
      <c r="B49" s="18"/>
      <c r="C49" s="1143" t="s">
        <v>5</v>
      </c>
      <c r="D49" s="1143"/>
      <c r="E49" s="1144"/>
      <c r="F49" s="19">
        <v>4.22</v>
      </c>
      <c r="G49" s="20">
        <v>3.04</v>
      </c>
      <c r="H49" s="20">
        <v>14.77</v>
      </c>
      <c r="I49" s="20">
        <v>13.25</v>
      </c>
      <c r="J49" s="21">
        <v>11.56</v>
      </c>
    </row>
    <row r="50" spans="2:10"/>
  </sheetData>
  <sheetProtection algorithmName="SHA-512" hashValue="Veh1tBucAxAT3ohWWarW6robkcQDST8zG1Ehy/kBjSncH3f1GAlNr0xJYrZ24SnyinZT7kDXR0hvNOl3KcmDsg==" saltValue="MNaKwzBqap8lYWF9hvH8j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8" scale="88" orientation="landscape"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51" t="s">
        <v>527</v>
      </c>
      <c r="D34" s="1151"/>
      <c r="E34" s="1152"/>
      <c r="F34" s="32" t="s">
        <v>528</v>
      </c>
      <c r="G34" s="33" t="s">
        <v>529</v>
      </c>
      <c r="H34" s="33" t="s">
        <v>530</v>
      </c>
      <c r="I34" s="33" t="s">
        <v>531</v>
      </c>
      <c r="J34" s="34" t="s">
        <v>532</v>
      </c>
      <c r="K34" s="22"/>
      <c r="L34" s="22"/>
      <c r="M34" s="22"/>
      <c r="N34" s="22"/>
      <c r="O34" s="22"/>
      <c r="P34" s="22"/>
    </row>
    <row r="35" spans="1:16" ht="39" customHeight="1">
      <c r="A35" s="22"/>
      <c r="B35" s="35"/>
      <c r="C35" s="1145" t="s">
        <v>533</v>
      </c>
      <c r="D35" s="1146"/>
      <c r="E35" s="1147"/>
      <c r="F35" s="36">
        <v>3.78</v>
      </c>
      <c r="G35" s="37">
        <v>4.1500000000000004</v>
      </c>
      <c r="H35" s="37">
        <v>3.83</v>
      </c>
      <c r="I35" s="37">
        <v>6.72</v>
      </c>
      <c r="J35" s="38">
        <v>16.079999999999998</v>
      </c>
      <c r="K35" s="22"/>
      <c r="L35" s="22"/>
      <c r="M35" s="22"/>
      <c r="N35" s="22"/>
      <c r="O35" s="22"/>
      <c r="P35" s="22"/>
    </row>
    <row r="36" spans="1:16" ht="39" customHeight="1">
      <c r="A36" s="22"/>
      <c r="B36" s="35"/>
      <c r="C36" s="1145" t="s">
        <v>534</v>
      </c>
      <c r="D36" s="1146"/>
      <c r="E36" s="1147"/>
      <c r="F36" s="36">
        <v>1.54</v>
      </c>
      <c r="G36" s="37">
        <v>1.91</v>
      </c>
      <c r="H36" s="37">
        <v>0.69</v>
      </c>
      <c r="I36" s="37">
        <v>0.73</v>
      </c>
      <c r="J36" s="38">
        <v>1.1000000000000001</v>
      </c>
      <c r="K36" s="22"/>
      <c r="L36" s="22"/>
      <c r="M36" s="22"/>
      <c r="N36" s="22"/>
      <c r="O36" s="22"/>
      <c r="P36" s="22"/>
    </row>
    <row r="37" spans="1:16" ht="39" customHeight="1">
      <c r="A37" s="22"/>
      <c r="B37" s="35"/>
      <c r="C37" s="1145" t="s">
        <v>535</v>
      </c>
      <c r="D37" s="1146"/>
      <c r="E37" s="1147"/>
      <c r="F37" s="36">
        <v>0.28000000000000003</v>
      </c>
      <c r="G37" s="37">
        <v>0.25</v>
      </c>
      <c r="H37" s="37">
        <v>0.01</v>
      </c>
      <c r="I37" s="37">
        <v>0.34</v>
      </c>
      <c r="J37" s="38">
        <v>0.77</v>
      </c>
      <c r="K37" s="22"/>
      <c r="L37" s="22"/>
      <c r="M37" s="22"/>
      <c r="N37" s="22"/>
      <c r="O37" s="22"/>
      <c r="P37" s="22"/>
    </row>
    <row r="38" spans="1:16" ht="39" customHeight="1">
      <c r="A38" s="22"/>
      <c r="B38" s="35"/>
      <c r="C38" s="1145" t="s">
        <v>536</v>
      </c>
      <c r="D38" s="1146"/>
      <c r="E38" s="1147"/>
      <c r="F38" s="36">
        <v>0</v>
      </c>
      <c r="G38" s="37">
        <v>0</v>
      </c>
      <c r="H38" s="37">
        <v>0</v>
      </c>
      <c r="I38" s="37">
        <v>0</v>
      </c>
      <c r="J38" s="38">
        <v>0</v>
      </c>
      <c r="K38" s="22"/>
      <c r="L38" s="22"/>
      <c r="M38" s="22"/>
      <c r="N38" s="22"/>
      <c r="O38" s="22"/>
      <c r="P38" s="22"/>
    </row>
    <row r="39" spans="1:16" ht="39" customHeight="1">
      <c r="A39" s="22"/>
      <c r="B39" s="35"/>
      <c r="C39" s="1145"/>
      <c r="D39" s="1146"/>
      <c r="E39" s="1147"/>
      <c r="F39" s="36"/>
      <c r="G39" s="37"/>
      <c r="H39" s="37"/>
      <c r="I39" s="37"/>
      <c r="J39" s="38"/>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537</v>
      </c>
      <c r="D42" s="1146"/>
      <c r="E42" s="1147"/>
      <c r="F42" s="36" t="s">
        <v>483</v>
      </c>
      <c r="G42" s="37" t="s">
        <v>483</v>
      </c>
      <c r="H42" s="37" t="s">
        <v>483</v>
      </c>
      <c r="I42" s="37" t="s">
        <v>483</v>
      </c>
      <c r="J42" s="38" t="s">
        <v>483</v>
      </c>
      <c r="K42" s="22"/>
      <c r="L42" s="22"/>
      <c r="M42" s="22"/>
      <c r="N42" s="22"/>
      <c r="O42" s="22"/>
      <c r="P42" s="22"/>
    </row>
    <row r="43" spans="1:16" ht="39" customHeight="1" thickBot="1">
      <c r="A43" s="22"/>
      <c r="B43" s="40"/>
      <c r="C43" s="1148" t="s">
        <v>538</v>
      </c>
      <c r="D43" s="1149"/>
      <c r="E43" s="1150"/>
      <c r="F43" s="41" t="s">
        <v>483</v>
      </c>
      <c r="G43" s="42" t="s">
        <v>483</v>
      </c>
      <c r="H43" s="42" t="s">
        <v>483</v>
      </c>
      <c r="I43" s="42" t="s">
        <v>483</v>
      </c>
      <c r="J43" s="43" t="s">
        <v>483</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VfNrbuKn0BmZIPN2nCNlgyM0dYF6G6rWpxXv/Pt1HRc5m7hsH4p8rPBkcmvfBvKQ3jwoisX9tUZl2+U6HebFsQ==" saltValue="VppiYajSIgRaTCy531Ma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53" t="s">
        <v>9</v>
      </c>
      <c r="C45" s="1154"/>
      <c r="D45" s="58"/>
      <c r="E45" s="1159" t="s">
        <v>10</v>
      </c>
      <c r="F45" s="1159"/>
      <c r="G45" s="1159"/>
      <c r="H45" s="1159"/>
      <c r="I45" s="1159"/>
      <c r="J45" s="1160"/>
      <c r="K45" s="59">
        <v>153</v>
      </c>
      <c r="L45" s="60">
        <v>186</v>
      </c>
      <c r="M45" s="60">
        <v>211</v>
      </c>
      <c r="N45" s="60">
        <v>188</v>
      </c>
      <c r="O45" s="61">
        <v>192</v>
      </c>
      <c r="P45" s="48"/>
      <c r="Q45" s="48"/>
      <c r="R45" s="48"/>
      <c r="S45" s="48"/>
      <c r="T45" s="48"/>
      <c r="U45" s="48"/>
    </row>
    <row r="46" spans="1:21" ht="30.75" customHeight="1">
      <c r="A46" s="48"/>
      <c r="B46" s="1155"/>
      <c r="C46" s="1156"/>
      <c r="D46" s="62"/>
      <c r="E46" s="1161" t="s">
        <v>11</v>
      </c>
      <c r="F46" s="1161"/>
      <c r="G46" s="1161"/>
      <c r="H46" s="1161"/>
      <c r="I46" s="1161"/>
      <c r="J46" s="1162"/>
      <c r="K46" s="63" t="s">
        <v>483</v>
      </c>
      <c r="L46" s="64" t="s">
        <v>483</v>
      </c>
      <c r="M46" s="64" t="s">
        <v>483</v>
      </c>
      <c r="N46" s="64" t="s">
        <v>483</v>
      </c>
      <c r="O46" s="65" t="s">
        <v>483</v>
      </c>
      <c r="P46" s="48"/>
      <c r="Q46" s="48"/>
      <c r="R46" s="48"/>
      <c r="S46" s="48"/>
      <c r="T46" s="48"/>
      <c r="U46" s="48"/>
    </row>
    <row r="47" spans="1:21" ht="30.75" customHeight="1">
      <c r="A47" s="48"/>
      <c r="B47" s="1155"/>
      <c r="C47" s="1156"/>
      <c r="D47" s="62"/>
      <c r="E47" s="1161" t="s">
        <v>12</v>
      </c>
      <c r="F47" s="1161"/>
      <c r="G47" s="1161"/>
      <c r="H47" s="1161"/>
      <c r="I47" s="1161"/>
      <c r="J47" s="1162"/>
      <c r="K47" s="63" t="s">
        <v>483</v>
      </c>
      <c r="L47" s="64" t="s">
        <v>483</v>
      </c>
      <c r="M47" s="64" t="s">
        <v>483</v>
      </c>
      <c r="N47" s="64" t="s">
        <v>483</v>
      </c>
      <c r="O47" s="65" t="s">
        <v>483</v>
      </c>
      <c r="P47" s="48"/>
      <c r="Q47" s="48"/>
      <c r="R47" s="48"/>
      <c r="S47" s="48"/>
      <c r="T47" s="48"/>
      <c r="U47" s="48"/>
    </row>
    <row r="48" spans="1:21" ht="30.75" customHeight="1">
      <c r="A48" s="48"/>
      <c r="B48" s="1155"/>
      <c r="C48" s="1156"/>
      <c r="D48" s="62"/>
      <c r="E48" s="1161" t="s">
        <v>13</v>
      </c>
      <c r="F48" s="1161"/>
      <c r="G48" s="1161"/>
      <c r="H48" s="1161"/>
      <c r="I48" s="1161"/>
      <c r="J48" s="1162"/>
      <c r="K48" s="63" t="s">
        <v>483</v>
      </c>
      <c r="L48" s="64" t="s">
        <v>483</v>
      </c>
      <c r="M48" s="64" t="s">
        <v>483</v>
      </c>
      <c r="N48" s="64">
        <v>0</v>
      </c>
      <c r="O48" s="65">
        <v>1</v>
      </c>
      <c r="P48" s="48"/>
      <c r="Q48" s="48"/>
      <c r="R48" s="48"/>
      <c r="S48" s="48"/>
      <c r="T48" s="48"/>
      <c r="U48" s="48"/>
    </row>
    <row r="49" spans="1:21" ht="30.75" customHeight="1">
      <c r="A49" s="48"/>
      <c r="B49" s="1155"/>
      <c r="C49" s="1156"/>
      <c r="D49" s="62"/>
      <c r="E49" s="1161" t="s">
        <v>14</v>
      </c>
      <c r="F49" s="1161"/>
      <c r="G49" s="1161"/>
      <c r="H49" s="1161"/>
      <c r="I49" s="1161"/>
      <c r="J49" s="1162"/>
      <c r="K49" s="63">
        <v>6</v>
      </c>
      <c r="L49" s="64">
        <v>8</v>
      </c>
      <c r="M49" s="64">
        <v>9</v>
      </c>
      <c r="N49" s="64">
        <v>11</v>
      </c>
      <c r="O49" s="65">
        <v>11</v>
      </c>
      <c r="P49" s="48"/>
      <c r="Q49" s="48"/>
      <c r="R49" s="48"/>
      <c r="S49" s="48"/>
      <c r="T49" s="48"/>
      <c r="U49" s="48"/>
    </row>
    <row r="50" spans="1:21" ht="30.75" customHeight="1">
      <c r="A50" s="48"/>
      <c r="B50" s="1155"/>
      <c r="C50" s="1156"/>
      <c r="D50" s="62"/>
      <c r="E50" s="1161" t="s">
        <v>15</v>
      </c>
      <c r="F50" s="1161"/>
      <c r="G50" s="1161"/>
      <c r="H50" s="1161"/>
      <c r="I50" s="1161"/>
      <c r="J50" s="1162"/>
      <c r="K50" s="63" t="s">
        <v>483</v>
      </c>
      <c r="L50" s="64" t="s">
        <v>483</v>
      </c>
      <c r="M50" s="64" t="s">
        <v>483</v>
      </c>
      <c r="N50" s="64" t="s">
        <v>483</v>
      </c>
      <c r="O50" s="65" t="s">
        <v>483</v>
      </c>
      <c r="P50" s="48"/>
      <c r="Q50" s="48"/>
      <c r="R50" s="48"/>
      <c r="S50" s="48"/>
      <c r="T50" s="48"/>
      <c r="U50" s="48"/>
    </row>
    <row r="51" spans="1:21" ht="30.75" customHeight="1">
      <c r="A51" s="48"/>
      <c r="B51" s="1157"/>
      <c r="C51" s="1158"/>
      <c r="D51" s="66"/>
      <c r="E51" s="1161" t="s">
        <v>16</v>
      </c>
      <c r="F51" s="1161"/>
      <c r="G51" s="1161"/>
      <c r="H51" s="1161"/>
      <c r="I51" s="1161"/>
      <c r="J51" s="1162"/>
      <c r="K51" s="63" t="s">
        <v>483</v>
      </c>
      <c r="L51" s="64" t="s">
        <v>483</v>
      </c>
      <c r="M51" s="64" t="s">
        <v>483</v>
      </c>
      <c r="N51" s="64" t="s">
        <v>483</v>
      </c>
      <c r="O51" s="65" t="s">
        <v>483</v>
      </c>
      <c r="P51" s="48"/>
      <c r="Q51" s="48"/>
      <c r="R51" s="48"/>
      <c r="S51" s="48"/>
      <c r="T51" s="48"/>
      <c r="U51" s="48"/>
    </row>
    <row r="52" spans="1:21" ht="30.75" customHeight="1">
      <c r="A52" s="48"/>
      <c r="B52" s="1163" t="s">
        <v>17</v>
      </c>
      <c r="C52" s="1164"/>
      <c r="D52" s="66"/>
      <c r="E52" s="1161" t="s">
        <v>18</v>
      </c>
      <c r="F52" s="1161"/>
      <c r="G52" s="1161"/>
      <c r="H52" s="1161"/>
      <c r="I52" s="1161"/>
      <c r="J52" s="1162"/>
      <c r="K52" s="63">
        <v>219</v>
      </c>
      <c r="L52" s="64">
        <v>225</v>
      </c>
      <c r="M52" s="64">
        <v>226</v>
      </c>
      <c r="N52" s="64">
        <v>219</v>
      </c>
      <c r="O52" s="65">
        <v>217</v>
      </c>
      <c r="P52" s="48"/>
      <c r="Q52" s="48"/>
      <c r="R52" s="48"/>
      <c r="S52" s="48"/>
      <c r="T52" s="48"/>
      <c r="U52" s="48"/>
    </row>
    <row r="53" spans="1:21" ht="30.75" customHeight="1" thickBot="1">
      <c r="A53" s="48"/>
      <c r="B53" s="1165" t="s">
        <v>19</v>
      </c>
      <c r="C53" s="1166"/>
      <c r="D53" s="67"/>
      <c r="E53" s="1167" t="s">
        <v>20</v>
      </c>
      <c r="F53" s="1167"/>
      <c r="G53" s="1167"/>
      <c r="H53" s="1167"/>
      <c r="I53" s="1167"/>
      <c r="J53" s="1168"/>
      <c r="K53" s="68">
        <v>-60</v>
      </c>
      <c r="L53" s="69">
        <v>-31</v>
      </c>
      <c r="M53" s="69">
        <v>-6</v>
      </c>
      <c r="N53" s="69">
        <v>-20</v>
      </c>
      <c r="O53" s="70">
        <v>-13</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c r="B58" s="1169" t="s">
        <v>24</v>
      </c>
      <c r="C58" s="1170"/>
      <c r="D58" s="1175" t="s">
        <v>25</v>
      </c>
      <c r="E58" s="1176"/>
      <c r="F58" s="1176"/>
      <c r="G58" s="1176"/>
      <c r="H58" s="1176"/>
      <c r="I58" s="1176"/>
      <c r="J58" s="1177"/>
      <c r="K58" s="83"/>
      <c r="L58" s="84"/>
      <c r="M58" s="84"/>
      <c r="N58" s="84"/>
      <c r="O58" s="85"/>
    </row>
    <row r="59" spans="1:21" ht="31.5" customHeight="1">
      <c r="B59" s="1171"/>
      <c r="C59" s="1172"/>
      <c r="D59" s="1178" t="s">
        <v>26</v>
      </c>
      <c r="E59" s="1179"/>
      <c r="F59" s="1179"/>
      <c r="G59" s="1179"/>
      <c r="H59" s="1179"/>
      <c r="I59" s="1179"/>
      <c r="J59" s="1180"/>
      <c r="K59" s="86"/>
      <c r="L59" s="87"/>
      <c r="M59" s="87"/>
      <c r="N59" s="87"/>
      <c r="O59" s="88"/>
    </row>
    <row r="60" spans="1:21" ht="31.5" customHeight="1" thickBot="1">
      <c r="B60" s="1173"/>
      <c r="C60" s="1174"/>
      <c r="D60" s="1181" t="s">
        <v>27</v>
      </c>
      <c r="E60" s="1182"/>
      <c r="F60" s="1182"/>
      <c r="G60" s="1182"/>
      <c r="H60" s="1182"/>
      <c r="I60" s="1182"/>
      <c r="J60" s="1183"/>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okAHAe+xfqdLGUpPUQFObKCzIm1YQif1X0FXKwCT8GKEaxNZ929fBYzFfp9AIipnxdMDXgrxp/MJkZaAWLBjA==" saltValue="Z8Dz7eYR0qxnmeEiaVQUc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8" scale="74" orientation="landscape"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522</v>
      </c>
      <c r="J40" s="103" t="s">
        <v>523</v>
      </c>
      <c r="K40" s="103" t="s">
        <v>524</v>
      </c>
      <c r="L40" s="103" t="s">
        <v>525</v>
      </c>
      <c r="M40" s="104" t="s">
        <v>526</v>
      </c>
    </row>
    <row r="41" spans="2:13" ht="27.75" customHeight="1">
      <c r="B41" s="1184" t="s">
        <v>30</v>
      </c>
      <c r="C41" s="1185"/>
      <c r="D41" s="105"/>
      <c r="E41" s="1190" t="s">
        <v>31</v>
      </c>
      <c r="F41" s="1190"/>
      <c r="G41" s="1190"/>
      <c r="H41" s="1191"/>
      <c r="I41" s="355">
        <v>2771</v>
      </c>
      <c r="J41" s="356">
        <v>2912</v>
      </c>
      <c r="K41" s="356">
        <v>2818</v>
      </c>
      <c r="L41" s="356">
        <v>2801</v>
      </c>
      <c r="M41" s="357">
        <v>3011</v>
      </c>
    </row>
    <row r="42" spans="2:13" ht="27.75" customHeight="1">
      <c r="B42" s="1186"/>
      <c r="C42" s="1187"/>
      <c r="D42" s="106"/>
      <c r="E42" s="1192" t="s">
        <v>32</v>
      </c>
      <c r="F42" s="1192"/>
      <c r="G42" s="1192"/>
      <c r="H42" s="1193"/>
      <c r="I42" s="358" t="s">
        <v>483</v>
      </c>
      <c r="J42" s="359" t="s">
        <v>483</v>
      </c>
      <c r="K42" s="359" t="s">
        <v>483</v>
      </c>
      <c r="L42" s="359" t="s">
        <v>483</v>
      </c>
      <c r="M42" s="360" t="s">
        <v>483</v>
      </c>
    </row>
    <row r="43" spans="2:13" ht="27.75" customHeight="1">
      <c r="B43" s="1186"/>
      <c r="C43" s="1187"/>
      <c r="D43" s="106"/>
      <c r="E43" s="1192" t="s">
        <v>33</v>
      </c>
      <c r="F43" s="1192"/>
      <c r="G43" s="1192"/>
      <c r="H43" s="1193"/>
      <c r="I43" s="358" t="s">
        <v>483</v>
      </c>
      <c r="J43" s="359" t="s">
        <v>483</v>
      </c>
      <c r="K43" s="359">
        <v>31</v>
      </c>
      <c r="L43" s="359">
        <v>54</v>
      </c>
      <c r="M43" s="360">
        <v>92</v>
      </c>
    </row>
    <row r="44" spans="2:13" ht="27.75" customHeight="1">
      <c r="B44" s="1186"/>
      <c r="C44" s="1187"/>
      <c r="D44" s="106"/>
      <c r="E44" s="1192" t="s">
        <v>34</v>
      </c>
      <c r="F44" s="1192"/>
      <c r="G44" s="1192"/>
      <c r="H44" s="1193"/>
      <c r="I44" s="358">
        <v>48</v>
      </c>
      <c r="J44" s="359">
        <v>59</v>
      </c>
      <c r="K44" s="359">
        <v>53</v>
      </c>
      <c r="L44" s="359">
        <v>45</v>
      </c>
      <c r="M44" s="360">
        <v>42</v>
      </c>
    </row>
    <row r="45" spans="2:13" ht="27.75" customHeight="1">
      <c r="B45" s="1186"/>
      <c r="C45" s="1187"/>
      <c r="D45" s="106"/>
      <c r="E45" s="1192" t="s">
        <v>35</v>
      </c>
      <c r="F45" s="1192"/>
      <c r="G45" s="1192"/>
      <c r="H45" s="1193"/>
      <c r="I45" s="358">
        <v>210</v>
      </c>
      <c r="J45" s="359">
        <v>229</v>
      </c>
      <c r="K45" s="359">
        <v>320</v>
      </c>
      <c r="L45" s="359">
        <v>328</v>
      </c>
      <c r="M45" s="360">
        <v>334</v>
      </c>
    </row>
    <row r="46" spans="2:13" ht="27.75" customHeight="1">
      <c r="B46" s="1186"/>
      <c r="C46" s="1187"/>
      <c r="D46" s="107"/>
      <c r="E46" s="1192" t="s">
        <v>36</v>
      </c>
      <c r="F46" s="1192"/>
      <c r="G46" s="1192"/>
      <c r="H46" s="1193"/>
      <c r="I46" s="358">
        <v>9</v>
      </c>
      <c r="J46" s="359" t="s">
        <v>483</v>
      </c>
      <c r="K46" s="359" t="s">
        <v>483</v>
      </c>
      <c r="L46" s="359" t="s">
        <v>483</v>
      </c>
      <c r="M46" s="360" t="s">
        <v>483</v>
      </c>
    </row>
    <row r="47" spans="2:13" ht="27.75" customHeight="1">
      <c r="B47" s="1186"/>
      <c r="C47" s="1187"/>
      <c r="D47" s="108"/>
      <c r="E47" s="1194" t="s">
        <v>37</v>
      </c>
      <c r="F47" s="1195"/>
      <c r="G47" s="1195"/>
      <c r="H47" s="1196"/>
      <c r="I47" s="358" t="s">
        <v>483</v>
      </c>
      <c r="J47" s="359" t="s">
        <v>483</v>
      </c>
      <c r="K47" s="359" t="s">
        <v>483</v>
      </c>
      <c r="L47" s="359" t="s">
        <v>483</v>
      </c>
      <c r="M47" s="360" t="s">
        <v>483</v>
      </c>
    </row>
    <row r="48" spans="2:13" ht="27.75" customHeight="1">
      <c r="B48" s="1186"/>
      <c r="C48" s="1187"/>
      <c r="D48" s="106"/>
      <c r="E48" s="1192" t="s">
        <v>38</v>
      </c>
      <c r="F48" s="1192"/>
      <c r="G48" s="1192"/>
      <c r="H48" s="1193"/>
      <c r="I48" s="358" t="s">
        <v>483</v>
      </c>
      <c r="J48" s="359" t="s">
        <v>483</v>
      </c>
      <c r="K48" s="359" t="s">
        <v>483</v>
      </c>
      <c r="L48" s="359" t="s">
        <v>483</v>
      </c>
      <c r="M48" s="360" t="s">
        <v>483</v>
      </c>
    </row>
    <row r="49" spans="2:13" ht="27.75" customHeight="1">
      <c r="B49" s="1188"/>
      <c r="C49" s="1189"/>
      <c r="D49" s="106"/>
      <c r="E49" s="1192" t="s">
        <v>39</v>
      </c>
      <c r="F49" s="1192"/>
      <c r="G49" s="1192"/>
      <c r="H49" s="1193"/>
      <c r="I49" s="358" t="s">
        <v>483</v>
      </c>
      <c r="J49" s="359" t="s">
        <v>483</v>
      </c>
      <c r="K49" s="359" t="s">
        <v>483</v>
      </c>
      <c r="L49" s="359" t="s">
        <v>483</v>
      </c>
      <c r="M49" s="360" t="s">
        <v>483</v>
      </c>
    </row>
    <row r="50" spans="2:13" ht="27.75" customHeight="1">
      <c r="B50" s="1197" t="s">
        <v>40</v>
      </c>
      <c r="C50" s="1198"/>
      <c r="D50" s="109"/>
      <c r="E50" s="1192" t="s">
        <v>41</v>
      </c>
      <c r="F50" s="1192"/>
      <c r="G50" s="1192"/>
      <c r="H50" s="1193"/>
      <c r="I50" s="358">
        <v>4478</v>
      </c>
      <c r="J50" s="359">
        <v>4424</v>
      </c>
      <c r="K50" s="359">
        <v>4669</v>
      </c>
      <c r="L50" s="359">
        <v>4906</v>
      </c>
      <c r="M50" s="360">
        <v>5540</v>
      </c>
    </row>
    <row r="51" spans="2:13" ht="27.75" customHeight="1">
      <c r="B51" s="1186"/>
      <c r="C51" s="1187"/>
      <c r="D51" s="106"/>
      <c r="E51" s="1192" t="s">
        <v>42</v>
      </c>
      <c r="F51" s="1192"/>
      <c r="G51" s="1192"/>
      <c r="H51" s="1193"/>
      <c r="I51" s="358">
        <v>876</v>
      </c>
      <c r="J51" s="359">
        <v>571</v>
      </c>
      <c r="K51" s="359">
        <v>463</v>
      </c>
      <c r="L51" s="359">
        <v>303</v>
      </c>
      <c r="M51" s="360">
        <v>306</v>
      </c>
    </row>
    <row r="52" spans="2:13" ht="27.75" customHeight="1">
      <c r="B52" s="1188"/>
      <c r="C52" s="1189"/>
      <c r="D52" s="106"/>
      <c r="E52" s="1192" t="s">
        <v>43</v>
      </c>
      <c r="F52" s="1192"/>
      <c r="G52" s="1192"/>
      <c r="H52" s="1193"/>
      <c r="I52" s="358">
        <v>1756</v>
      </c>
      <c r="J52" s="359">
        <v>1700</v>
      </c>
      <c r="K52" s="359">
        <v>1871</v>
      </c>
      <c r="L52" s="359">
        <v>1932</v>
      </c>
      <c r="M52" s="360">
        <v>1976</v>
      </c>
    </row>
    <row r="53" spans="2:13" ht="27.75" customHeight="1" thickBot="1">
      <c r="B53" s="1199" t="s">
        <v>19</v>
      </c>
      <c r="C53" s="1200"/>
      <c r="D53" s="110"/>
      <c r="E53" s="1201" t="s">
        <v>44</v>
      </c>
      <c r="F53" s="1201"/>
      <c r="G53" s="1201"/>
      <c r="H53" s="1202"/>
      <c r="I53" s="361">
        <v>-4074</v>
      </c>
      <c r="J53" s="362">
        <v>-3497</v>
      </c>
      <c r="K53" s="362">
        <v>-3781</v>
      </c>
      <c r="L53" s="362">
        <v>-3913</v>
      </c>
      <c r="M53" s="363">
        <v>-4344</v>
      </c>
    </row>
    <row r="54" spans="2:13" ht="27.75" customHeight="1">
      <c r="B54" s="111"/>
      <c r="C54" s="112"/>
      <c r="D54" s="112"/>
      <c r="E54" s="113"/>
      <c r="F54" s="113"/>
      <c r="G54" s="113"/>
      <c r="H54" s="113"/>
      <c r="I54" s="114"/>
      <c r="J54" s="114"/>
      <c r="K54" s="114"/>
      <c r="L54" s="114"/>
      <c r="M54" s="114"/>
    </row>
    <row r="55" spans="2:13"/>
  </sheetData>
  <sheetProtection algorithmName="SHA-512" hashValue="jjcK041qi7/TX8efFtBobmtU9VldGAFRDXJfJsN6RELZsIA+ll0b3cYR7il7lz0T8srVYlt1Eyn1WsFmvqEGuw==" saltValue="fZyzgtVZbaYS4vHW65SUr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8" scale="84" orientation="landscape"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524</v>
      </c>
      <c r="G54" s="119" t="s">
        <v>525</v>
      </c>
      <c r="H54" s="120" t="s">
        <v>526</v>
      </c>
    </row>
    <row r="55" spans="2:8" ht="52.5" customHeight="1">
      <c r="B55" s="121"/>
      <c r="C55" s="1211" t="s">
        <v>46</v>
      </c>
      <c r="D55" s="1211"/>
      <c r="E55" s="1212"/>
      <c r="F55" s="122">
        <v>786</v>
      </c>
      <c r="G55" s="122">
        <v>783</v>
      </c>
      <c r="H55" s="123">
        <v>778</v>
      </c>
    </row>
    <row r="56" spans="2:8" ht="52.5" customHeight="1">
      <c r="B56" s="124"/>
      <c r="C56" s="1213" t="s">
        <v>47</v>
      </c>
      <c r="D56" s="1213"/>
      <c r="E56" s="1214"/>
      <c r="F56" s="125">
        <v>1738</v>
      </c>
      <c r="G56" s="125">
        <v>1593</v>
      </c>
      <c r="H56" s="126">
        <v>1567</v>
      </c>
    </row>
    <row r="57" spans="2:8" ht="53.25" customHeight="1">
      <c r="B57" s="124"/>
      <c r="C57" s="1215" t="s">
        <v>48</v>
      </c>
      <c r="D57" s="1215"/>
      <c r="E57" s="1216"/>
      <c r="F57" s="127">
        <v>2143</v>
      </c>
      <c r="G57" s="127">
        <v>2529</v>
      </c>
      <c r="H57" s="128">
        <v>3194</v>
      </c>
    </row>
    <row r="58" spans="2:8" ht="45.75" customHeight="1">
      <c r="B58" s="129"/>
      <c r="C58" s="1203" t="s">
        <v>560</v>
      </c>
      <c r="D58" s="1204"/>
      <c r="E58" s="1205"/>
      <c r="F58" s="130">
        <v>867</v>
      </c>
      <c r="G58" s="130">
        <v>873</v>
      </c>
      <c r="H58" s="131">
        <v>880</v>
      </c>
    </row>
    <row r="59" spans="2:8" ht="45.75" customHeight="1">
      <c r="B59" s="129"/>
      <c r="C59" s="1203" t="s">
        <v>561</v>
      </c>
      <c r="D59" s="1204"/>
      <c r="E59" s="1205"/>
      <c r="F59" s="130">
        <v>274</v>
      </c>
      <c r="G59" s="130">
        <v>436</v>
      </c>
      <c r="H59" s="131">
        <v>876</v>
      </c>
    </row>
    <row r="60" spans="2:8" ht="45.75" customHeight="1">
      <c r="B60" s="129"/>
      <c r="C60" s="1203" t="s">
        <v>562</v>
      </c>
      <c r="D60" s="1204"/>
      <c r="E60" s="1205"/>
      <c r="F60" s="130">
        <v>50</v>
      </c>
      <c r="G60" s="130">
        <v>240</v>
      </c>
      <c r="H60" s="131">
        <v>429</v>
      </c>
    </row>
    <row r="61" spans="2:8" ht="45.75" customHeight="1">
      <c r="B61" s="129"/>
      <c r="C61" s="1203" t="s">
        <v>563</v>
      </c>
      <c r="D61" s="1204"/>
      <c r="E61" s="1205"/>
      <c r="F61" s="130">
        <v>412</v>
      </c>
      <c r="G61" s="130">
        <v>412</v>
      </c>
      <c r="H61" s="131">
        <v>413</v>
      </c>
    </row>
    <row r="62" spans="2:8" ht="45.75" customHeight="1" thickBot="1">
      <c r="B62" s="132"/>
      <c r="C62" s="1206" t="s">
        <v>564</v>
      </c>
      <c r="D62" s="1207"/>
      <c r="E62" s="1208"/>
      <c r="F62" s="133">
        <v>179</v>
      </c>
      <c r="G62" s="133">
        <v>204</v>
      </c>
      <c r="H62" s="134">
        <v>229</v>
      </c>
    </row>
    <row r="63" spans="2:8" ht="52.5" customHeight="1" thickBot="1">
      <c r="B63" s="135"/>
      <c r="C63" s="1209" t="s">
        <v>49</v>
      </c>
      <c r="D63" s="1209"/>
      <c r="E63" s="1210"/>
      <c r="F63" s="136">
        <v>4667</v>
      </c>
      <c r="G63" s="136">
        <v>4905</v>
      </c>
      <c r="H63" s="137">
        <v>5539</v>
      </c>
    </row>
    <row r="64" spans="2:8"/>
  </sheetData>
  <sheetProtection algorithmName="SHA-512" hashValue="HHpjiXNDGDrymUitRFRZYVoFlAnOsvwFchXKL7tgrd8o7FAd4F595RLVVrBAU4ADvg8zTn1d+HCBFW2V5AoJLg==" saltValue="q2ATyV0ABJ+cLjwDlu8V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8" scale="59" orientation="landscape"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4" customWidth="1"/>
    <col min="2" max="8" width="13.375" style="144" customWidth="1"/>
    <col min="9" max="16384" width="11.125" style="144"/>
  </cols>
  <sheetData>
    <row r="1" spans="1:8">
      <c r="A1" s="138"/>
      <c r="B1" s="139"/>
      <c r="C1" s="140"/>
      <c r="D1" s="141"/>
      <c r="E1" s="142"/>
      <c r="F1" s="142"/>
      <c r="G1" s="142"/>
      <c r="H1" s="143"/>
    </row>
    <row r="2" spans="1:8">
      <c r="A2" s="145"/>
      <c r="B2" s="146"/>
      <c r="C2" s="147"/>
      <c r="D2" s="148" t="s">
        <v>50</v>
      </c>
      <c r="E2" s="149"/>
      <c r="F2" s="150" t="s">
        <v>521</v>
      </c>
      <c r="G2" s="151"/>
      <c r="H2" s="152"/>
    </row>
    <row r="3" spans="1:8">
      <c r="A3" s="148" t="s">
        <v>514</v>
      </c>
      <c r="B3" s="153"/>
      <c r="C3" s="154"/>
      <c r="D3" s="155">
        <v>278154</v>
      </c>
      <c r="E3" s="156"/>
      <c r="F3" s="157">
        <v>316937</v>
      </c>
      <c r="G3" s="158"/>
      <c r="H3" s="159"/>
    </row>
    <row r="4" spans="1:8">
      <c r="A4" s="160"/>
      <c r="B4" s="161"/>
      <c r="C4" s="162"/>
      <c r="D4" s="163">
        <v>131154</v>
      </c>
      <c r="E4" s="164"/>
      <c r="F4" s="165">
        <v>199150</v>
      </c>
      <c r="G4" s="166"/>
      <c r="H4" s="167"/>
    </row>
    <row r="5" spans="1:8">
      <c r="A5" s="148" t="s">
        <v>516</v>
      </c>
      <c r="B5" s="153"/>
      <c r="C5" s="154"/>
      <c r="D5" s="155">
        <v>227840</v>
      </c>
      <c r="E5" s="156"/>
      <c r="F5" s="157">
        <v>332350</v>
      </c>
      <c r="G5" s="158"/>
      <c r="H5" s="159"/>
    </row>
    <row r="6" spans="1:8">
      <c r="A6" s="160"/>
      <c r="B6" s="161"/>
      <c r="C6" s="162"/>
      <c r="D6" s="163">
        <v>104063</v>
      </c>
      <c r="E6" s="164"/>
      <c r="F6" s="165">
        <v>200453</v>
      </c>
      <c r="G6" s="166"/>
      <c r="H6" s="167"/>
    </row>
    <row r="7" spans="1:8">
      <c r="A7" s="148" t="s">
        <v>517</v>
      </c>
      <c r="B7" s="153"/>
      <c r="C7" s="154"/>
      <c r="D7" s="155">
        <v>199242</v>
      </c>
      <c r="E7" s="156"/>
      <c r="F7" s="157">
        <v>362690</v>
      </c>
      <c r="G7" s="158"/>
      <c r="H7" s="159"/>
    </row>
    <row r="8" spans="1:8">
      <c r="A8" s="160"/>
      <c r="B8" s="161"/>
      <c r="C8" s="162"/>
      <c r="D8" s="163">
        <v>114775</v>
      </c>
      <c r="E8" s="164"/>
      <c r="F8" s="165">
        <v>172580</v>
      </c>
      <c r="G8" s="166"/>
      <c r="H8" s="167"/>
    </row>
    <row r="9" spans="1:8">
      <c r="A9" s="148" t="s">
        <v>518</v>
      </c>
      <c r="B9" s="153"/>
      <c r="C9" s="154"/>
      <c r="D9" s="155">
        <v>185892</v>
      </c>
      <c r="E9" s="156"/>
      <c r="F9" s="157">
        <v>296093</v>
      </c>
      <c r="G9" s="158"/>
      <c r="H9" s="159"/>
    </row>
    <row r="10" spans="1:8">
      <c r="A10" s="160"/>
      <c r="B10" s="161"/>
      <c r="C10" s="162"/>
      <c r="D10" s="163">
        <v>101326</v>
      </c>
      <c r="E10" s="164"/>
      <c r="F10" s="165">
        <v>140545</v>
      </c>
      <c r="G10" s="166"/>
      <c r="H10" s="167"/>
    </row>
    <row r="11" spans="1:8">
      <c r="A11" s="148" t="s">
        <v>519</v>
      </c>
      <c r="B11" s="153"/>
      <c r="C11" s="154"/>
      <c r="D11" s="155">
        <v>239969</v>
      </c>
      <c r="E11" s="156"/>
      <c r="F11" s="157">
        <v>308655</v>
      </c>
      <c r="G11" s="158"/>
      <c r="H11" s="159"/>
    </row>
    <row r="12" spans="1:8">
      <c r="A12" s="160"/>
      <c r="B12" s="161"/>
      <c r="C12" s="168"/>
      <c r="D12" s="163">
        <v>131705</v>
      </c>
      <c r="E12" s="164"/>
      <c r="F12" s="165">
        <v>169887</v>
      </c>
      <c r="G12" s="166"/>
      <c r="H12" s="167"/>
    </row>
    <row r="13" spans="1:8">
      <c r="A13" s="148"/>
      <c r="B13" s="153"/>
      <c r="C13" s="169"/>
      <c r="D13" s="170">
        <v>226219</v>
      </c>
      <c r="E13" s="171"/>
      <c r="F13" s="172">
        <v>323345</v>
      </c>
      <c r="G13" s="173"/>
      <c r="H13" s="159"/>
    </row>
    <row r="14" spans="1:8">
      <c r="A14" s="160"/>
      <c r="B14" s="161"/>
      <c r="C14" s="162"/>
      <c r="D14" s="163">
        <v>116605</v>
      </c>
      <c r="E14" s="164"/>
      <c r="F14" s="165">
        <v>176523</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1.95</v>
      </c>
      <c r="C19" s="174">
        <f>ROUND(VALUE(SUBSTITUTE(実質収支比率等に係る経年分析!G$48,"▲","-")),2)</f>
        <v>2.5299999999999998</v>
      </c>
      <c r="D19" s="174">
        <f>ROUND(VALUE(SUBSTITUTE(実質収支比率等に係る経年分析!H$48,"▲","-")),2)</f>
        <v>2.46</v>
      </c>
      <c r="E19" s="174">
        <f>ROUND(VALUE(SUBSTITUTE(実質収支比率等に係る経年分析!I$48,"▲","-")),2)</f>
        <v>5.4</v>
      </c>
      <c r="F19" s="174">
        <f>ROUND(VALUE(SUBSTITUTE(実質収支比率等に係る経年分析!J$48,"▲","-")),2)</f>
        <v>14.85</v>
      </c>
    </row>
    <row r="20" spans="1:11">
      <c r="A20" s="174" t="s">
        <v>53</v>
      </c>
      <c r="B20" s="174">
        <f>ROUND(VALUE(SUBSTITUTE(実質収支比率等に係る経年分析!F$47,"▲","-")),2)</f>
        <v>57.4</v>
      </c>
      <c r="C20" s="174">
        <f>ROUND(VALUE(SUBSTITUTE(実質収支比率等に係る経年分析!G$47,"▲","-")),2)</f>
        <v>52.09</v>
      </c>
      <c r="D20" s="174">
        <f>ROUND(VALUE(SUBSTITUTE(実質収支比率等に係る経年分析!H$47,"▲","-")),2)</f>
        <v>47.57</v>
      </c>
      <c r="E20" s="174">
        <f>ROUND(VALUE(SUBSTITUTE(実質収支比率等に係る経年分析!I$47,"▲","-")),2)</f>
        <v>49.5</v>
      </c>
      <c r="F20" s="174">
        <f>ROUND(VALUE(SUBSTITUTE(実質収支比率等に係る経年分析!J$47,"▲","-")),2)</f>
        <v>49.82</v>
      </c>
    </row>
    <row r="21" spans="1:11">
      <c r="A21" s="174" t="s">
        <v>54</v>
      </c>
      <c r="B21" s="174">
        <f>IF(ISNUMBER(VALUE(SUBSTITUTE(実質収支比率等に係る経年分析!F$49,"▲","-"))),ROUND(VALUE(SUBSTITUTE(実質収支比率等に係る経年分析!F$49,"▲","-")),2),NA())</f>
        <v>4.22</v>
      </c>
      <c r="C21" s="174">
        <f>IF(ISNUMBER(VALUE(SUBSTITUTE(実質収支比率等に係る経年分析!G$49,"▲","-"))),ROUND(VALUE(SUBSTITUTE(実質収支比率等に係る経年分析!G$49,"▲","-")),2),NA())</f>
        <v>3.04</v>
      </c>
      <c r="D21" s="174">
        <f>IF(ISNUMBER(VALUE(SUBSTITUTE(実質収支比率等に係る経年分析!H$49,"▲","-"))),ROUND(VALUE(SUBSTITUTE(実質収支比率等に係る経年分析!H$49,"▲","-")),2),NA())</f>
        <v>14.77</v>
      </c>
      <c r="E21" s="174">
        <f>IF(ISNUMBER(VALUE(SUBSTITUTE(実質収支比率等に係る経年分析!I$49,"▲","-"))),ROUND(VALUE(SUBSTITUTE(実質収支比率等に係る経年分析!I$49,"▲","-")),2),NA())</f>
        <v>13.25</v>
      </c>
      <c r="F21" s="174">
        <f>IF(ISNUMBER(VALUE(SUBSTITUTE(実質収支比率等に係る経年分析!J$49,"▲","-"))),ROUND(VALUE(SUBSTITUTE(実質収支比率等に係る経年分析!J$49,"▲","-")),2),NA())</f>
        <v>11.56</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c r="A32" s="175" t="str">
        <f>IF(連結実質赤字比率に係る赤字・黒字の構成分析!C$38="",NA(),連結実質赤字比率に係る赤字・黒字の構成分析!C$38)</f>
        <v>後期高齢者特別会計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c r="A33" s="175" t="str">
        <f>IF(連結実質赤字比率に係る赤字・黒字の構成分析!C$37="",NA(),連結実質赤字比率に係る赤字・黒字の構成分析!C$37)</f>
        <v>簡易水道特別会計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0.28000000000000003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0.77</v>
      </c>
    </row>
    <row r="34" spans="1:16">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1.54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1.91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0.69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0.73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1.1000000000000001</v>
      </c>
    </row>
    <row r="35" spans="1:16">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3.78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4.1500000000000004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3.83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6.72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16.079999999999998</v>
      </c>
    </row>
    <row r="36" spans="1:16">
      <c r="A36" s="175" t="str">
        <f>IF(連結実質赤字比率に係る赤字・黒字の構成分析!C$34="",NA(),連結実質赤字比率に係る赤字・黒字の構成分析!C$34)</f>
        <v>住宅新築資金等貸付事業特別会計</v>
      </c>
      <c r="B36" s="175">
        <f>IF(ROUND(VALUE(SUBSTITUTE(連結実質赤字比率に係る赤字・黒字の構成分析!F$34,"▲", "-")), 2) &lt; 0, ABS(ROUND(VALUE(SUBSTITUTE(連結実質赤字比率に係る赤字・黒字の構成分析!F$34,"▲", "-")), 2)), NA())</f>
        <v>1.83</v>
      </c>
      <c r="C36" s="175" t="e">
        <f>IF(ROUND(VALUE(SUBSTITUTE(連結実質赤字比率に係る赤字・黒字の構成分析!F$34,"▲", "-")), 2) &gt;= 0, ABS(ROUND(VALUE(SUBSTITUTE(連結実質赤字比率に係る赤字・黒字の構成分析!F$34,"▲", "-")), 2)), NA())</f>
        <v>#N/A</v>
      </c>
      <c r="D36" s="175">
        <f>IF(ROUND(VALUE(SUBSTITUTE(連結実質赤字比率に係る赤字・黒字の構成分析!G$34,"▲", "-")), 2) &lt; 0, ABS(ROUND(VALUE(SUBSTITUTE(連結実質赤字比率に係る赤字・黒字の構成分析!G$34,"▲", "-")), 2)), NA())</f>
        <v>1.62</v>
      </c>
      <c r="E36" s="175" t="e">
        <f>IF(ROUND(VALUE(SUBSTITUTE(連結実質赤字比率に係る赤字・黒字の構成分析!G$34,"▲", "-")), 2) &gt;= 0, ABS(ROUND(VALUE(SUBSTITUTE(連結実質赤字比率に係る赤字・黒字の構成分析!G$34,"▲", "-")), 2)), NA())</f>
        <v>#N/A</v>
      </c>
      <c r="F36" s="175">
        <f>IF(ROUND(VALUE(SUBSTITUTE(連結実質赤字比率に係る赤字・黒字の構成分析!H$34,"▲", "-")), 2) &lt; 0, ABS(ROUND(VALUE(SUBSTITUTE(連結実質赤字比率に係る赤字・黒字の構成分析!H$34,"▲", "-")), 2)), NA())</f>
        <v>1.37</v>
      </c>
      <c r="G36" s="175" t="e">
        <f>IF(ROUND(VALUE(SUBSTITUTE(連結実質赤字比率に係る赤字・黒字の構成分析!H$34,"▲", "-")), 2) &gt;= 0, ABS(ROUND(VALUE(SUBSTITUTE(連結実質赤字比率に係る赤字・黒字の構成分析!H$34,"▲", "-")), 2)), NA())</f>
        <v>#N/A</v>
      </c>
      <c r="H36" s="175">
        <f>IF(ROUND(VALUE(SUBSTITUTE(連結実質赤字比率に係る赤字・黒字の構成分析!I$34,"▲", "-")), 2) &lt; 0, ABS(ROUND(VALUE(SUBSTITUTE(連結実質赤字比率に係る赤字・黒字の構成分析!I$34,"▲", "-")), 2)), NA())</f>
        <v>1.32</v>
      </c>
      <c r="I36" s="175" t="e">
        <f>IF(ROUND(VALUE(SUBSTITUTE(連結実質赤字比率に係る赤字・黒字の構成分析!I$34,"▲", "-")), 2) &gt;= 0, ABS(ROUND(VALUE(SUBSTITUTE(連結実質赤字比率に係る赤字・黒字の構成分析!I$34,"▲", "-")), 2)), NA())</f>
        <v>#N/A</v>
      </c>
      <c r="J36" s="175">
        <f>IF(ROUND(VALUE(SUBSTITUTE(連結実質赤字比率に係る赤字・黒字の構成分析!J$34,"▲", "-")), 2) &lt; 0, ABS(ROUND(VALUE(SUBSTITUTE(連結実質赤字比率に係る赤字・黒字の構成分析!J$34,"▲", "-")), 2)), NA())</f>
        <v>1.23</v>
      </c>
      <c r="K36" s="175" t="e">
        <f>IF(ROUND(VALUE(SUBSTITUTE(連結実質赤字比率に係る赤字・黒字の構成分析!J$34,"▲", "-")), 2) &gt;= 0, ABS(ROUND(VALUE(SUBSTITUTE(連結実質赤字比率に係る赤字・黒字の構成分析!J$34,"▲", "-")), 2)), NA())</f>
        <v>#N/A</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219</v>
      </c>
      <c r="E42" s="176"/>
      <c r="F42" s="176"/>
      <c r="G42" s="176">
        <f>'実質公債費比率（分子）の構造'!L$52</f>
        <v>225</v>
      </c>
      <c r="H42" s="176"/>
      <c r="I42" s="176"/>
      <c r="J42" s="176">
        <f>'実質公債費比率（分子）の構造'!M$52</f>
        <v>226</v>
      </c>
      <c r="K42" s="176"/>
      <c r="L42" s="176"/>
      <c r="M42" s="176">
        <f>'実質公債費比率（分子）の構造'!N$52</f>
        <v>219</v>
      </c>
      <c r="N42" s="176"/>
      <c r="O42" s="176"/>
      <c r="P42" s="176">
        <f>'実質公債費比率（分子）の構造'!O$52</f>
        <v>217</v>
      </c>
    </row>
    <row r="43" spans="1:16">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c r="A45" s="176" t="s">
        <v>63</v>
      </c>
      <c r="B45" s="176">
        <f>'実質公債費比率（分子）の構造'!K$49</f>
        <v>6</v>
      </c>
      <c r="C45" s="176"/>
      <c r="D45" s="176"/>
      <c r="E45" s="176">
        <f>'実質公債費比率（分子）の構造'!L$49</f>
        <v>8</v>
      </c>
      <c r="F45" s="176"/>
      <c r="G45" s="176"/>
      <c r="H45" s="176">
        <f>'実質公債費比率（分子）の構造'!M$49</f>
        <v>9</v>
      </c>
      <c r="I45" s="176"/>
      <c r="J45" s="176"/>
      <c r="K45" s="176">
        <f>'実質公債費比率（分子）の構造'!N$49</f>
        <v>11</v>
      </c>
      <c r="L45" s="176"/>
      <c r="M45" s="176"/>
      <c r="N45" s="176">
        <f>'実質公債費比率（分子）の構造'!O$49</f>
        <v>11</v>
      </c>
      <c r="O45" s="176"/>
      <c r="P45" s="176"/>
    </row>
    <row r="46" spans="1:16">
      <c r="A46" s="176" t="s">
        <v>64</v>
      </c>
      <c r="B46" s="176" t="str">
        <f>'実質公債費比率（分子）の構造'!K$48</f>
        <v>-</v>
      </c>
      <c r="C46" s="176"/>
      <c r="D46" s="176"/>
      <c r="E46" s="176" t="str">
        <f>'実質公債費比率（分子）の構造'!L$48</f>
        <v>-</v>
      </c>
      <c r="F46" s="176"/>
      <c r="G46" s="176"/>
      <c r="H46" s="176" t="str">
        <f>'実質公債費比率（分子）の構造'!M$48</f>
        <v>-</v>
      </c>
      <c r="I46" s="176"/>
      <c r="J46" s="176"/>
      <c r="K46" s="176">
        <f>'実質公債費比率（分子）の構造'!N$48</f>
        <v>0</v>
      </c>
      <c r="L46" s="176"/>
      <c r="M46" s="176"/>
      <c r="N46" s="176">
        <f>'実質公債費比率（分子）の構造'!O$48</f>
        <v>1</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153</v>
      </c>
      <c r="C49" s="176"/>
      <c r="D49" s="176"/>
      <c r="E49" s="176">
        <f>'実質公債費比率（分子）の構造'!L$45</f>
        <v>186</v>
      </c>
      <c r="F49" s="176"/>
      <c r="G49" s="176"/>
      <c r="H49" s="176">
        <f>'実質公債費比率（分子）の構造'!M$45</f>
        <v>211</v>
      </c>
      <c r="I49" s="176"/>
      <c r="J49" s="176"/>
      <c r="K49" s="176">
        <f>'実質公債費比率（分子）の構造'!N$45</f>
        <v>188</v>
      </c>
      <c r="L49" s="176"/>
      <c r="M49" s="176"/>
      <c r="N49" s="176">
        <f>'実質公債費比率（分子）の構造'!O$45</f>
        <v>192</v>
      </c>
      <c r="O49" s="176"/>
      <c r="P49" s="176"/>
    </row>
    <row r="50" spans="1:16">
      <c r="A50" s="176" t="s">
        <v>67</v>
      </c>
      <c r="B50" s="176" t="e">
        <f>NA()</f>
        <v>#N/A</v>
      </c>
      <c r="C50" s="176">
        <f>IF(ISNUMBER('実質公債費比率（分子）の構造'!K$53),'実質公債費比率（分子）の構造'!K$53,NA())</f>
        <v>-60</v>
      </c>
      <c r="D50" s="176" t="e">
        <f>NA()</f>
        <v>#N/A</v>
      </c>
      <c r="E50" s="176" t="e">
        <f>NA()</f>
        <v>#N/A</v>
      </c>
      <c r="F50" s="176">
        <f>IF(ISNUMBER('実質公債費比率（分子）の構造'!L$53),'実質公債費比率（分子）の構造'!L$53,NA())</f>
        <v>-31</v>
      </c>
      <c r="G50" s="176" t="e">
        <f>NA()</f>
        <v>#N/A</v>
      </c>
      <c r="H50" s="176" t="e">
        <f>NA()</f>
        <v>#N/A</v>
      </c>
      <c r="I50" s="176">
        <f>IF(ISNUMBER('実質公債費比率（分子）の構造'!M$53),'実質公債費比率（分子）の構造'!M$53,NA())</f>
        <v>-6</v>
      </c>
      <c r="J50" s="176" t="e">
        <f>NA()</f>
        <v>#N/A</v>
      </c>
      <c r="K50" s="176" t="e">
        <f>NA()</f>
        <v>#N/A</v>
      </c>
      <c r="L50" s="176">
        <f>IF(ISNUMBER('実質公債費比率（分子）の構造'!N$53),'実質公債費比率（分子）の構造'!N$53,NA())</f>
        <v>-20</v>
      </c>
      <c r="M50" s="176" t="e">
        <f>NA()</f>
        <v>#N/A</v>
      </c>
      <c r="N50" s="176" t="e">
        <f>NA()</f>
        <v>#N/A</v>
      </c>
      <c r="O50" s="176">
        <f>IF(ISNUMBER('実質公債費比率（分子）の構造'!O$53),'実質公債費比率（分子）の構造'!O$53,NA())</f>
        <v>-13</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1756</v>
      </c>
      <c r="E56" s="175"/>
      <c r="F56" s="175"/>
      <c r="G56" s="175">
        <f>'将来負担比率（分子）の構造'!J$52</f>
        <v>1700</v>
      </c>
      <c r="H56" s="175"/>
      <c r="I56" s="175"/>
      <c r="J56" s="175">
        <f>'将来負担比率（分子）の構造'!K$52</f>
        <v>1871</v>
      </c>
      <c r="K56" s="175"/>
      <c r="L56" s="175"/>
      <c r="M56" s="175">
        <f>'将来負担比率（分子）の構造'!L$52</f>
        <v>1932</v>
      </c>
      <c r="N56" s="175"/>
      <c r="O56" s="175"/>
      <c r="P56" s="175">
        <f>'将来負担比率（分子）の構造'!M$52</f>
        <v>1976</v>
      </c>
    </row>
    <row r="57" spans="1:16">
      <c r="A57" s="175" t="s">
        <v>42</v>
      </c>
      <c r="B57" s="175"/>
      <c r="C57" s="175"/>
      <c r="D57" s="175">
        <f>'将来負担比率（分子）の構造'!I$51</f>
        <v>876</v>
      </c>
      <c r="E57" s="175"/>
      <c r="F57" s="175"/>
      <c r="G57" s="175">
        <f>'将来負担比率（分子）の構造'!J$51</f>
        <v>571</v>
      </c>
      <c r="H57" s="175"/>
      <c r="I57" s="175"/>
      <c r="J57" s="175">
        <f>'将来負担比率（分子）の構造'!K$51</f>
        <v>463</v>
      </c>
      <c r="K57" s="175"/>
      <c r="L57" s="175"/>
      <c r="M57" s="175">
        <f>'将来負担比率（分子）の構造'!L$51</f>
        <v>303</v>
      </c>
      <c r="N57" s="175"/>
      <c r="O57" s="175"/>
      <c r="P57" s="175">
        <f>'将来負担比率（分子）の構造'!M$51</f>
        <v>306</v>
      </c>
    </row>
    <row r="58" spans="1:16">
      <c r="A58" s="175" t="s">
        <v>41</v>
      </c>
      <c r="B58" s="175"/>
      <c r="C58" s="175"/>
      <c r="D58" s="175">
        <f>'将来負担比率（分子）の構造'!I$50</f>
        <v>4478</v>
      </c>
      <c r="E58" s="175"/>
      <c r="F58" s="175"/>
      <c r="G58" s="175">
        <f>'将来負担比率（分子）の構造'!J$50</f>
        <v>4424</v>
      </c>
      <c r="H58" s="175"/>
      <c r="I58" s="175"/>
      <c r="J58" s="175">
        <f>'将来負担比率（分子）の構造'!K$50</f>
        <v>4669</v>
      </c>
      <c r="K58" s="175"/>
      <c r="L58" s="175"/>
      <c r="M58" s="175">
        <f>'将来負担比率（分子）の構造'!L$50</f>
        <v>4906</v>
      </c>
      <c r="N58" s="175"/>
      <c r="O58" s="175"/>
      <c r="P58" s="175">
        <f>'将来負担比率（分子）の構造'!M$50</f>
        <v>5540</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f>'将来負担比率（分子）の構造'!I$46</f>
        <v>9</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210</v>
      </c>
      <c r="C62" s="175"/>
      <c r="D62" s="175"/>
      <c r="E62" s="175">
        <f>'将来負担比率（分子）の構造'!J$45</f>
        <v>229</v>
      </c>
      <c r="F62" s="175"/>
      <c r="G62" s="175"/>
      <c r="H62" s="175">
        <f>'将来負担比率（分子）の構造'!K$45</f>
        <v>320</v>
      </c>
      <c r="I62" s="175"/>
      <c r="J62" s="175"/>
      <c r="K62" s="175">
        <f>'将来負担比率（分子）の構造'!L$45</f>
        <v>328</v>
      </c>
      <c r="L62" s="175"/>
      <c r="M62" s="175"/>
      <c r="N62" s="175">
        <f>'将来負担比率（分子）の構造'!M$45</f>
        <v>334</v>
      </c>
      <c r="O62" s="175"/>
      <c r="P62" s="175"/>
    </row>
    <row r="63" spans="1:16">
      <c r="A63" s="175" t="s">
        <v>34</v>
      </c>
      <c r="B63" s="175">
        <f>'将来負担比率（分子）の構造'!I$44</f>
        <v>48</v>
      </c>
      <c r="C63" s="175"/>
      <c r="D63" s="175"/>
      <c r="E63" s="175">
        <f>'将来負担比率（分子）の構造'!J$44</f>
        <v>59</v>
      </c>
      <c r="F63" s="175"/>
      <c r="G63" s="175"/>
      <c r="H63" s="175">
        <f>'将来負担比率（分子）の構造'!K$44</f>
        <v>53</v>
      </c>
      <c r="I63" s="175"/>
      <c r="J63" s="175"/>
      <c r="K63" s="175">
        <f>'将来負担比率（分子）の構造'!L$44</f>
        <v>45</v>
      </c>
      <c r="L63" s="175"/>
      <c r="M63" s="175"/>
      <c r="N63" s="175">
        <f>'将来負担比率（分子）の構造'!M$44</f>
        <v>42</v>
      </c>
      <c r="O63" s="175"/>
      <c r="P63" s="175"/>
    </row>
    <row r="64" spans="1:16">
      <c r="A64" s="175" t="s">
        <v>33</v>
      </c>
      <c r="B64" s="175" t="str">
        <f>'将来負担比率（分子）の構造'!I$43</f>
        <v>-</v>
      </c>
      <c r="C64" s="175"/>
      <c r="D64" s="175"/>
      <c r="E64" s="175" t="str">
        <f>'将来負担比率（分子）の構造'!J$43</f>
        <v>-</v>
      </c>
      <c r="F64" s="175"/>
      <c r="G64" s="175"/>
      <c r="H64" s="175">
        <f>'将来負担比率（分子）の構造'!K$43</f>
        <v>31</v>
      </c>
      <c r="I64" s="175"/>
      <c r="J64" s="175"/>
      <c r="K64" s="175">
        <f>'将来負担比率（分子）の構造'!L$43</f>
        <v>54</v>
      </c>
      <c r="L64" s="175"/>
      <c r="M64" s="175"/>
      <c r="N64" s="175">
        <f>'将来負担比率（分子）の構造'!M$43</f>
        <v>92</v>
      </c>
      <c r="O64" s="175"/>
      <c r="P64" s="175"/>
    </row>
    <row r="65" spans="1:16">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c r="A66" s="175" t="s">
        <v>31</v>
      </c>
      <c r="B66" s="175">
        <f>'将来負担比率（分子）の構造'!I$41</f>
        <v>2771</v>
      </c>
      <c r="C66" s="175"/>
      <c r="D66" s="175"/>
      <c r="E66" s="175">
        <f>'将来負担比率（分子）の構造'!J$41</f>
        <v>2912</v>
      </c>
      <c r="F66" s="175"/>
      <c r="G66" s="175"/>
      <c r="H66" s="175">
        <f>'将来負担比率（分子）の構造'!K$41</f>
        <v>2818</v>
      </c>
      <c r="I66" s="175"/>
      <c r="J66" s="175"/>
      <c r="K66" s="175">
        <f>'将来負担比率（分子）の構造'!L$41</f>
        <v>2801</v>
      </c>
      <c r="L66" s="175"/>
      <c r="M66" s="175"/>
      <c r="N66" s="175">
        <f>'将来負担比率（分子）の構造'!M$41</f>
        <v>3011</v>
      </c>
      <c r="O66" s="175"/>
      <c r="P66" s="175"/>
    </row>
    <row r="67" spans="1:16">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786</v>
      </c>
      <c r="C72" s="179">
        <f>基金残高に係る経年分析!G55</f>
        <v>783</v>
      </c>
      <c r="D72" s="179">
        <f>基金残高に係る経年分析!H55</f>
        <v>778</v>
      </c>
    </row>
    <row r="73" spans="1:16">
      <c r="A73" s="178" t="s">
        <v>74</v>
      </c>
      <c r="B73" s="179">
        <f>基金残高に係る経年分析!F56</f>
        <v>1738</v>
      </c>
      <c r="C73" s="179">
        <f>基金残高に係る経年分析!G56</f>
        <v>1593</v>
      </c>
      <c r="D73" s="179">
        <f>基金残高に係る経年分析!H56</f>
        <v>1567</v>
      </c>
    </row>
    <row r="74" spans="1:16">
      <c r="A74" s="178" t="s">
        <v>75</v>
      </c>
      <c r="B74" s="179">
        <f>基金残高に係る経年分析!F57</f>
        <v>2143</v>
      </c>
      <c r="C74" s="179">
        <f>基金残高に係る経年分析!G57</f>
        <v>2529</v>
      </c>
      <c r="D74" s="179">
        <f>基金残高に係る経年分析!H57</f>
        <v>3194</v>
      </c>
    </row>
  </sheetData>
  <sheetProtection algorithmName="SHA-512" hashValue="7ZW1/DFHwJG/cHJh0X+tKbkNptYg+0zF/byjgA3FsoPBSSWnnntaDTN/bMtSXyhhn+WXHrTaGyE2ZtET1EBnxQ==" saltValue="feUPnnIvBC7jf3pkkCFn9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福岡県</cp:lastModifiedBy>
  <cp:lastPrinted>2025-03-18T00:49:32Z</cp:lastPrinted>
  <dcterms:created xsi:type="dcterms:W3CDTF">2025-02-19T04:58:35Z</dcterms:created>
  <dcterms:modified xsi:type="dcterms:W3CDTF">2025-03-26T04:54:39Z</dcterms:modified>
  <cp:category/>
</cp:coreProperties>
</file>