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310"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<sst xmlns="http://schemas.openxmlformats.org/spreadsheetml/2006/main" count="1071" uniqueCount="575">
  <si>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</si>
  <si>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</si>
  <si>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</si>
  <si>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</si>
  <si>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</si>
  <si>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</si>
  <si>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</si>
  <si>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</si>
  <si>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</si>
  <si>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</si>
  <si>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</si>
  <si>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</si>
  <si>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</si>
  <si>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</si>
  <si>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</si>
  <si>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</si>
  <si>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</si>
  <si>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</si>
  <si>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</si>
  <si>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</si>
  <si>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</si>
  <si>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</si>
  <si>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</si>
  <si>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</si>
  <si>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</si>
  <si>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</si>
  <si>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</si>
  <si>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</si>
  <si>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</si>
  <si>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</si>
  <si>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</si>
  <si>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</si>
  <si>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</si>
  <si>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</si>
  <si>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</si>
  <si>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</si>
  <si>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</si>
  <si>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</si>
  <si>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</si>
  <si>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</si>
  <si>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</si>
  <si>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</si>
  <si>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</si>
  <si>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</si>
  <si>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</si>
  <si>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</si>
  <si>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</si>
  <si>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</si>
  <si>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</si>
  <si>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</si>
  <si>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</si>
  <si>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</si>
  <si>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</si>
  <si>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</si>
  <si>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</si>
  <si>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</si>
  <si>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</si>
  <si>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</si>
  <si>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</si>
  <si>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</si>
  <si>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</si>
  <si>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</si>
  <si>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</si>
  <si>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</si>
  <si>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</si>
  <si>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</si>
  <si>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</si>
  <si>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</si>
  <si>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</si>
  <si>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</si>
  <si>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</si>
  <si>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</si>
  <si>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</si>
  <si>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</si>
  <si>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</si>
  <si>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</si>
  <si>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</si>
  <si>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</si>
  <si>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</si>
  <si>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</si>
  <si>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</si>
  <si>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</si>
  <si>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</si>
  <si>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</si>
  <si>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</si>
  <si>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</si>
  <si>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</si>
  <si>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</si>
  <si>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</si>
  <si>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</si>
  <si>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</si>
  <si>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</si>
  <si>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</si>
  <si>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</si>
  <si>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</si>
  <si>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</si>
  <si>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</si>
  <si>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</si>
  <si>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</si>
  <si>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</si>
  <si>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</si>
  <si>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</si>
  <si>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</si>
  <si>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</si>
  <si>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</si>
  <si>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</si>
  <si>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</si>
  <si>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</si>
  <si>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</si>
  <si>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</si>
  <si>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</si>
  <si>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</si>
  <si>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</si>
  <si>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</si>
  <si>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</si>
  <si>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</si>
  <si>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</si>
  <si>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</si>
  <si>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</si>
  <si>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</si>
  <si>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</si>
  <si>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</si>
  <si>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</si>
  <si>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</si>
  <si>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</si>
  <si>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</si>
  <si>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</si>
  <si>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</si>
  <si>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</si>
  <si>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</si>
  <si>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</si>
  <si>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</si>
  <si>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</si>
  <si>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</si>
  <si>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</si>
  <si>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</si>
  <si>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</si>
  <si>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</si>
  <si>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</si>
  <si>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</si>
  <si>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</si>
  <si>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</si>
  <si>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</si>
  <si>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</si>
  <si>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</si>
  <si>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</si>
  <si>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</si>
  <si>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</si>
  <si>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</si>
  <si>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</si>
  <si>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</si>
  <si>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</si>
  <si>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</si>
  <si>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</si>
  <si>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</si>
  <si>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</si>
  <si>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</si>
  <si>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</si>
  <si>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</si>
  <si>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</si>
  <si>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</si>
  <si>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</si>
  <si>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</si>
  <si>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</si>
  <si>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</si>
  <si>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</si>
  <si>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</si>
  <si>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</si>
  <si>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</si>
  <si>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</si>
  <si>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</si>
  <si>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</si>
  <si>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</si>
  <si>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</si>
  <si>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</si>
  <si>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</si>
  <si>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</si>
  <si>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</si>
  <si>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</si>
  <si>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</si>
  <si>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</si>
  <si>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</si>
  <si>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</si>
  <si>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</si>
  <si>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</si>
  <si>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</si>
  <si>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</si>
  <si>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</si>
  <si>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</si>
  <si>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</si>
  <si>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</si>
  <si>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</si>
  <si>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</si>
  <si>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</si>
  <si>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</si>
  <si>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</si>
  <si>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</si>
  <si>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</si>
  <si>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</si>
  <si>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</si>
  <si>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</si>
  <si>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</si>
  <si>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</si>
  <si>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</si>
  <si>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福岡県柳川市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</si>
  <si>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</si>
  <si>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</si>
  <si>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</si>
  <si>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</si>
  <si>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</si>
  <si>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</si>
  <si>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</si>
  <si>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</si>
  <si>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</si>
  <si>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</si>
  <si>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</si>
  <si>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</si>
  <si>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</si>
  <si>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</si>
  <si>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</si>
  <si>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</si>
  <si>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</si>
  <si>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</si>
  <si>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</si>
  <si>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</si>
  <si>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</si>
  <si>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</si>
  <si>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</si>
  <si>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</si>
  <si>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</si>
  <si>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</si>
  <si>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</si>
  <si>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</si>
  <si>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</si>
  <si>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</si>
  <si>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</si>
  <si>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</si>
  <si>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</si>
  <si>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</si>
  <si>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</si>
  <si>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</si>
  <si>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</si>
  <si>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</si>
  <si>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</si>
  <si>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</si>
  <si>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</si>
  <si>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</si>
  <si>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</si>
  <si>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</si>
  <si>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</si>
  <si>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</si>
  <si>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</si>
  <si>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</si>
  <si>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</si>
  <si>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</si>
  <si>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</si>
  <si>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</si>
  <si>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</si>
  <si>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</si>
  <si>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</si>
  <si>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</si>
  <si>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</si>
  <si>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</si>
  <si>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</si>
  <si>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</si>
  <si>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</si>
  <si>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</si>
  <si>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</si>
  <si>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</si>
  <si>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</si>
  <si>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</si>
  <si>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</si>
  <si>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</si>
  <si>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</si>
  <si>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</si>
  <si>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</si>
  <si>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</si>
  <si>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</si>
  <si>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</si>
  <si>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</si>
  <si>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</si>
  <si>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</si>
  <si>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</si>
  <si>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</si>
  <si>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</si>
  <si>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</si>
  <si>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</si>
  <si>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</si>
  <si>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</si>
  <si>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</si>
  <si>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</si>
  <si>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</si>
  <si>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</si>
  <si>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</si>
  <si>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</si>
  <si>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</si>
  <si>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</si>
  <si>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</si>
  <si>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</si>
  <si>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</si>
  <si>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</si>
  <si>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</si>
  <si>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</si>
  <si>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</si>
  <si>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</si>
  <si>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</si>
  <si>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</si>
  <si>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</si>
  <si>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</si>
  <si>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</si>
  <si>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</si>
  <si>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</si>
  <si>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</si>
  <si>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</si>
  <si>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</si>
  <si>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</si>
  <si>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</si>
  <si>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</si>
  <si>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</si>
  <si>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</si>
  <si>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</si>
  <si>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</si>
  <si>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</si>
  <si>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</si>
  <si>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</si>
  <si>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</si>
  <si>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</si>
  <si>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</si>
  <si>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</si>
  <si>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</si>
  <si>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</si>
  <si>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</si>
  <si>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</si>
  <si>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</si>
  <si>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</si>
  <si>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</si>
  <si>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</si>
  <si>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</si>
  <si>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</si>
  <si>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</si>
  <si>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</si>
  <si>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</si>
  <si>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</si>
  <si>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</si>
  <si>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</si>
  <si>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</si>
  <si>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</si>
  <si>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</si>
  <si>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</si>
  <si>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</si>
  <si>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</si>
  <si>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</si>
  <si>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</si>
  <si>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</si>
  <si>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</si>
  <si>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福岡県柳川市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</si>
  <si>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</si>
  <si>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</si>
  <si>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</si>
  <si>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</si>
  <si>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</si>
  <si>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</si>
  <si>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</si>
  <si>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</si>
  <si>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</si>
  <si>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</si>
  <si>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</si>
  <si>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</si>
  <si>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</si>
  <si>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</si>
  <si>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</si>
  <si>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</si>
  <si>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</si>
  <si>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</si>
  <si>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</si>
  <si>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</si>
  <si>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</si>
  <si>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</si>
  <si>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</si>
  <si>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</si>
  <si>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</si>
  <si>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</si>
  <si>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</si>
  <si>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</si>
  <si>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</si>
  <si>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</si>
  <si>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</si>
  <si>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</si>
  <si>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</si>
  <si>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</si>
  <si>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</si>
  <si>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</si>
  <si>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</si>
  <si>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</si>
  <si>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</si>
  <si>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</si>
  <si>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</si>
  <si>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</si>
  <si>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</si>
  <si>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</si>
  <si>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</si>
  <si>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</si>
  <si>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</si>
  <si>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</si>
  <si>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</si>
  <si>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</si>
  <si>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</si>
  <si>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</si>
  <si>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</si>
  <si>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</si>
  <si>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</si>
  <si>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</si>
  <si>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</si>
  <si>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</si>
  <si>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</si>
  <si>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</si>
  <si>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</si>
  <si>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</si>
  <si>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</si>
  <si>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</si>
  <si>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</si>
  <si>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</si>
  <si>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</si>
  <si>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</si>
  <si>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</si>
  <si>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</si>
  <si>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</si>
  <si>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</si>
  <si>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</si>
  <si>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</si>
  <si>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</si>
  <si>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</si>
  <si>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</si>
  <si>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</si>
  <si>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</si>
  <si>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</si>
  <si>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</si>
  <si>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</si>
  <si>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</si>
  <si>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</si>
  <si>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</si>
  <si>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</si>
  <si>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</si>
  <si>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</si>
  <si>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</si>
  <si>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</si>
  <si>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</si>
  <si>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</si>
  <si>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</si>
  <si>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</si>
  <si>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</si>
  <si>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</si>
  <si>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</si>
  <si>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</si>
  <si>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</si>
  <si>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</si>
  <si>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</si>
  <si>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</si>
  <si>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</si>
  <si>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</si>
  <si>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</si>
  <si>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</si>
  <si>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</si>
  <si>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</si>
  <si>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</si>
  <si>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</si>
  <si>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</si>
  <si>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</si>
  <si>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</si>
  <si>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</si>
  <si>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</si>
  <si>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</si>
  <si>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</si>
  <si>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</si>
  <si>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</si>
  <si>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</si>
  <si>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</si>
  <si>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</si>
  <si>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</si>
  <si>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</si>
  <si>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</si>
  <si>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</si>
  <si>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</si>
  <si>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</si>
  <si>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</si>
  <si>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</si>
  <si>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</si>
  <si>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</si>
  <si>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</si>
  <si>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</si>
  <si>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</si>
  <si>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</si>
  <si>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</si>
  <si>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</si>
  <si>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</si>
  <si>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</si>
  <si>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</si>
  <si>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</si>
  <si>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</si>
  <si>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</si>
  <si>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</si>
  <si>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</si>
  <si>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</si>
  <si>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</si>
  <si>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</si>
  <si>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</si>
  <si>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</si>
  <si>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</si>
  <si>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</si>
  <si>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</si>
  <si>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</si>
  <si>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</si>
  <si>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</si>
  <si>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</si>
  <si>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</si>
  <si>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</si>
  <si>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</si>
  <si>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</si>
  <si>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</si>
  <si>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</si>
  <si>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</si>
  <si>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</si>
  <si>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</si>
  <si>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</si>
  <si>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</si>
  <si>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</si>
  <si>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</si>
  <si>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</si>
  <si>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</si>
  <si>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</si>
  <si>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3.42</t>
  </si>
  <si>
    <t>▲ 2.20</t>
  </si>
  <si>
    <t>▲ 2.72</t>
  </si>
  <si>
    <t>水道事業会計</t>
  </si>
  <si>
    <t>一般会計</t>
  </si>
  <si>
    <t>国民健康保険特別会計</t>
  </si>
  <si>
    <t>公共下水道事業</t>
  </si>
  <si>
    <t>後期高齢者医療特別会計</t>
  </si>
  <si>
    <t>公共用地先行取得等特別会計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</si>
  <si>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</si>
  <si>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</si>
  <si>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</si>
  <si>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</si>
  <si>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</si>
  <si>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</si>
  <si>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</si>
  <si>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</si>
  <si>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</si>
  <si>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下水道事業会計</t>
    <rPh sb="5" eb="7">
      <t>カイケイ</t>
    </rPh>
    <phoneticPr fontId="5"/>
  </si>
  <si>
    <t>公共施設維持整備等基金</t>
    <rPh sb="0" eb="2">
      <t>コウキョウ</t>
    </rPh>
    <rPh sb="2" eb="4">
      <t>シセツ</t>
    </rPh>
    <rPh sb="4" eb="6">
      <t>イジ</t>
    </rPh>
    <rPh sb="6" eb="8">
      <t>セイビ</t>
    </rPh>
    <rPh sb="8" eb="9">
      <t>トウ</t>
    </rPh>
    <rPh sb="9" eb="11">
      <t>キキン</t>
    </rPh>
    <phoneticPr fontId="5"/>
  </si>
  <si>
    <t>まちづくり振興基金</t>
    <rPh sb="5" eb="7">
      <t>シンコウ</t>
    </rPh>
    <rPh sb="7" eb="9">
      <t>キキン</t>
    </rPh>
    <phoneticPr fontId="2"/>
  </si>
  <si>
    <t>ふるさと元気応援基金</t>
    <rPh sb="4" eb="6">
      <t>ゲンキ</t>
    </rPh>
    <rPh sb="6" eb="8">
      <t>オウエン</t>
    </rPh>
    <rPh sb="8" eb="10">
      <t>キキン</t>
    </rPh>
    <phoneticPr fontId="2"/>
  </si>
  <si>
    <t>森林環境譲与税基金</t>
    <rPh sb="0" eb="9">
      <t>シンリンカンキョウジョウヨゼイキキン</t>
    </rPh>
    <phoneticPr fontId="2"/>
  </si>
  <si>
    <t>一般廃棄物処理施設基金</t>
    <rPh sb="0" eb="2">
      <t>イッパン</t>
    </rPh>
    <rPh sb="2" eb="5">
      <t>ハイキブツ</t>
    </rPh>
    <rPh sb="5" eb="7">
      <t>ショリ</t>
    </rPh>
    <rPh sb="7" eb="9">
      <t>シセツ</t>
    </rPh>
    <rPh sb="9" eb="11">
      <t>キキン</t>
    </rPh>
    <phoneticPr fontId="2"/>
  </si>
  <si>
    <t>福岡県南広域水道企業団（用水供給事業会計）</t>
  </si>
  <si>
    <t>柳川みやま土木組合</t>
  </si>
  <si>
    <t>花宗太田土木組合</t>
  </si>
  <si>
    <t>大川柳川衛生組合</t>
  </si>
  <si>
    <t>福岡県市町村職員退職手当組合（一般会計）</t>
    <rPh sb="15" eb="17">
      <t>イッパン</t>
    </rPh>
    <rPh sb="17" eb="19">
      <t>カイケイ</t>
    </rPh>
    <phoneticPr fontId="29"/>
  </si>
  <si>
    <t>福岡県市町村職員退職手当組合（基金特別会計）</t>
  </si>
  <si>
    <t>有明生活環境施設組合（一般会計）</t>
    <rPh sb="2" eb="4">
      <t>セイカツ</t>
    </rPh>
    <rPh sb="4" eb="6">
      <t>カンキョウ</t>
    </rPh>
    <rPh sb="11" eb="13">
      <t>イッパン</t>
    </rPh>
    <rPh sb="13" eb="15">
      <t>カイケイ</t>
    </rPh>
    <phoneticPr fontId="2"/>
  </si>
  <si>
    <t>有明生活環境施設組合（ごみ焼却施設建設事業特別会計）</t>
    <rPh sb="13" eb="15">
      <t>ショウキャク</t>
    </rPh>
    <rPh sb="15" eb="17">
      <t>シセツ</t>
    </rPh>
    <rPh sb="17" eb="19">
      <t>ケンセツ</t>
    </rPh>
    <rPh sb="19" eb="21">
      <t>ジギョウ</t>
    </rPh>
    <phoneticPr fontId="2"/>
  </si>
  <si>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</si>
  <si>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</si>
  <si>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</si>
  <si>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</si>
  <si>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</si>
  <si>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</si>
  <si>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有明生活環境施設組合（クリーンセンター施設運営特別会計）</t>
    <rPh sb="19" eb="21">
      <t>シセツ</t>
    </rPh>
    <rPh sb="21" eb="23">
      <t>ウンエイ</t>
    </rPh>
    <rPh sb="23" eb="25">
      <t>トクベツ</t>
    </rPh>
    <rPh sb="25" eb="27">
      <t>カイケイ</t>
    </rPh>
    <phoneticPr fontId="2"/>
  </si>
  <si>
    <t>法適用企業</t>
    <rPh sb="0" eb="1">
      <t>ホウ</t>
    </rPh>
    <rPh sb="1" eb="3">
      <t>テキヨウ</t>
    </rPh>
    <rPh sb="3" eb="5">
      <t>キギョウ</t>
    </rPh>
    <phoneticPr fontId="2"/>
  </si>
  <si>
    <t>-</t>
    <phoneticPr fontId="2"/>
  </si>
  <si>
    <t>-</t>
    <phoneticPr fontId="2"/>
  </si>
  <si>
    <t>柳川市土地開発公社</t>
    <rPh sb="0" eb="3">
      <t>ヤナガワシ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</si>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</sst>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xmlns:c16r2="http://schemas.microsoft.com/office/drawing/2015/06/chart">
            <c:ext xmlns:c16="http://schemas.microsoft.com/office/drawing/2014/chart" uri="{C3380CC4-5D6E-409C-BE32-E72D297353CC}">
              <c16:uniqueId val="{00000000-3011-437E-8A6D-F56C049CAE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68006</c:v>
                </c:pt>
                <c:pt idx="1">
                  <c:v>95506</c:v>
                </c:pt>
                <c:pt idx="2">
                  <c:v>60540</c:v>
                </c:pt>
                <c:pt idx="3">
                  <c:v>61301</c:v>
                </c:pt>
                <c:pt idx="4">
                  <c:v>62425</c:v>
                </c:pt>
              </c:numCache>
            </c:numRef>
          </c:val>
          <c:smooth val="0"/>
          <c:extLst xmlns:c16r2="http://schemas.microsoft.com/office/drawing/2015/06/chart">
            <c:ext xmlns:c16="http://schemas.microsoft.com/office/drawing/2014/chart" uri="{C3380CC4-5D6E-409C-BE32-E72D297353CC}">
              <c16:uniqueId val="{00000001-3011-437E-8A6D-F56C049CAE4C}"/>
            </c:ext>
          </c:extLst>
        </c:ser>
        <c:dLbls>
          <c:showLegendKey val="0"/>
          <c:showVal val="0"/>
          <c:showCatName val="0"/>
          <c:showSerName val="0"/>
          <c:showPercent val="0"/>
          <c:showBubbleSize val="0"/>
        </c:dLbls>
        <c:marker val="1"/>
        <c:smooth val="0"/>
        <c:axId val="501230328"/>
        <c:axId val="409068488"/>
      </c:lineChart>
      <c:catAx>
        <c:axId val="501230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068488"/>
        <c:crosses val="autoZero"/>
        <c:auto val="1"/>
        <c:lblAlgn val="ctr"/>
        <c:lblOffset val="100"/>
        <c:tickLblSkip val="1"/>
        <c:tickMarkSkip val="1"/>
        <c:noMultiLvlLbl val="0"/>
      </c:catAx>
      <c:valAx>
        <c:axId val="4090684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230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4.37</c:v>
                </c:pt>
                <c:pt idx="1">
                  <c:v>4.72</c:v>
                </c:pt>
                <c:pt idx="2">
                  <c:v>9.7899999999999991</c:v>
                </c:pt>
                <c:pt idx="3">
                  <c:v>6.54</c:v>
                </c:pt>
                <c:pt idx="4">
                  <c:v>3.73</c:v>
                </c:pt>
              </c:numCache>
            </c:numRef>
          </c:val>
          <c:extLst xmlns:c16r2="http://schemas.microsoft.com/office/drawing/2015/06/chart">
            <c:ext xmlns:c16="http://schemas.microsoft.com/office/drawing/2014/chart" uri="{C3380CC4-5D6E-409C-BE32-E72D297353CC}">
              <c16:uniqueId val="{00000000-3C31-4036-9C05-55F0454F08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33.880000000000003</c:v>
                </c:pt>
                <c:pt idx="1">
                  <c:v>30.98</c:v>
                </c:pt>
                <c:pt idx="2">
                  <c:v>29.86</c:v>
                </c:pt>
                <c:pt idx="3">
                  <c:v>30.53</c:v>
                </c:pt>
                <c:pt idx="4">
                  <c:v>30.39</c:v>
                </c:pt>
              </c:numCache>
            </c:numRef>
          </c:val>
          <c:extLst xmlns:c16r2="http://schemas.microsoft.com/office/drawing/2015/06/chart">
            <c:ext xmlns:c16="http://schemas.microsoft.com/office/drawing/2014/chart" uri="{C3380CC4-5D6E-409C-BE32-E72D297353CC}">
              <c16:uniqueId val="{00000001-3C31-4036-9C05-55F0454F08B8}"/>
            </c:ext>
          </c:extLst>
        </c:ser>
        <c:dLbls>
          <c:showLegendKey val="0"/>
          <c:showVal val="0"/>
          <c:showCatName val="0"/>
          <c:showSerName val="0"/>
          <c:showPercent val="0"/>
          <c:showBubbleSize val="0"/>
        </c:dLbls>
        <c:gapWidth val="250"/>
        <c:overlap val="100"/>
        <c:axId val="509325328"/>
        <c:axId val="50932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-3.42</c:v>
                </c:pt>
                <c:pt idx="1">
                  <c:v>-2.2000000000000002</c:v>
                </c:pt>
                <c:pt idx="2">
                  <c:v>5.46</c:v>
                </c:pt>
                <c:pt idx="3">
                  <c:v>-3.42</c:v>
                </c:pt>
                <c:pt idx="4">
                  <c:v>-2.72</c:v>
                </c:pt>
              </c:numCache>
            </c:numRef>
          </c:val>
          <c:smooth val="0"/>
          <c:extLst xmlns:c16r2="http://schemas.microsoft.com/office/drawing/2015/06/chart">
            <c:ext xmlns:c16="http://schemas.microsoft.com/office/drawing/2014/chart" uri="{C3380CC4-5D6E-409C-BE32-E72D297353CC}">
              <c16:uniqueId val="{00000002-3C31-4036-9C05-55F0454F08B8}"/>
            </c:ext>
          </c:extLst>
        </c:ser>
        <c:dLbls>
          <c:showLegendKey val="0"/>
          <c:showVal val="0"/>
          <c:showCatName val="0"/>
          <c:showSerName val="0"/>
          <c:showPercent val="0"/>
          <c:showBubbleSize val="0"/>
        </c:dLbls>
        <c:marker val="1"/>
        <c:smooth val="0"/>
        <c:axId val="509325328"/>
        <c:axId val="509325712"/>
      </c:lineChart>
      <c:catAx>
        <c:axId val="50932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325712"/>
        <c:crosses val="autoZero"/>
        <c:auto val="1"/>
        <c:lblAlgn val="ctr"/>
        <c:lblOffset val="100"/>
        <c:tickLblSkip val="1"/>
        <c:tickMarkSkip val="1"/>
        <c:noMultiLvlLbl val="0"/>
      </c:catAx>
      <c:valAx>
        <c:axId val="50932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32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0.78</c:v>
                </c:pt>
                <c:pt idx="2">
                  <c:v>#N/A</c:v>
                </c:pt>
                <c:pt idx="3">
                  <c:v>0.06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C71-409E-9925-46D5231E7C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71-409E-9925-46D5231E7C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C71-409E-9925-46D5231E7C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C71-409E-9925-46D5231E7CBF}"/>
            </c:ext>
          </c:extLst>
        </c:ser>
        <c:ser>
          <c:idx val="4"/>
          <c:order val="4"/>
          <c:tx>
            <c:strRef>
              <c:f>データシート!$A$31</c:f>
              <c:strCache>
                <c:ptCount val="1"/>
                <c:pt idx="0">
                  <c:v>公共用地先行取得等特別会計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C71-409E-9925-46D5231E7C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7C71-409E-9925-46D5231E7CBF}"/>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0.75</c:v>
                </c:pt>
                <c:pt idx="4">
                  <c:v>#N/A</c:v>
                </c:pt>
                <c:pt idx="5">
                  <c:v>0.74</c:v>
                </c:pt>
                <c:pt idx="6">
                  <c:v>#N/A</c:v>
                </c:pt>
                <c:pt idx="7">
                  <c:v>0.88</c:v>
                </c:pt>
                <c:pt idx="8">
                  <c:v>#N/A</c:v>
                </c:pt>
                <c:pt idx="9">
                  <c:v>1.73</c:v>
                </c:pt>
              </c:numCache>
            </c:numRef>
          </c:val>
          <c:extLst xmlns:c16r2="http://schemas.microsoft.com/office/drawing/2015/06/chart">
            <c:ext xmlns:c16="http://schemas.microsoft.com/office/drawing/2014/chart" uri="{C3380CC4-5D6E-409C-BE32-E72D297353CC}">
              <c16:uniqueId val="{00000006-7C71-409E-9925-46D5231E7C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0.61</c:v>
                </c:pt>
                <c:pt idx="2">
                  <c:v>#N/A</c:v>
                </c:pt>
                <c:pt idx="3">
                  <c:v>0.77</c:v>
                </c:pt>
                <c:pt idx="4">
                  <c:v>#N/A</c:v>
                </c:pt>
                <c:pt idx="5">
                  <c:v>1.58</c:v>
                </c:pt>
                <c:pt idx="6">
                  <c:v>#N/A</c:v>
                </c:pt>
                <c:pt idx="7">
                  <c:v>1.27</c:v>
                </c:pt>
                <c:pt idx="8">
                  <c:v>#N/A</c:v>
                </c:pt>
                <c:pt idx="9">
                  <c:v>1.76</c:v>
                </c:pt>
              </c:numCache>
            </c:numRef>
          </c:val>
          <c:extLst xmlns:c16r2="http://schemas.microsoft.com/office/drawing/2015/06/chart">
            <c:ext xmlns:c16="http://schemas.microsoft.com/office/drawing/2014/chart" uri="{C3380CC4-5D6E-409C-BE32-E72D297353CC}">
              <c16:uniqueId val="{00000007-7C71-409E-9925-46D5231E7C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c:v>
                </c:pt>
                <c:pt idx="2">
                  <c:v>#N/A</c:v>
                </c:pt>
                <c:pt idx="3">
                  <c:v>4.6399999999999997</c:v>
                </c:pt>
                <c:pt idx="4">
                  <c:v>#N/A</c:v>
                </c:pt>
                <c:pt idx="5">
                  <c:v>9.7899999999999991</c:v>
                </c:pt>
                <c:pt idx="6">
                  <c:v>#N/A</c:v>
                </c:pt>
                <c:pt idx="7">
                  <c:v>6.54</c:v>
                </c:pt>
                <c:pt idx="8">
                  <c:v>#N/A</c:v>
                </c:pt>
                <c:pt idx="9">
                  <c:v>3.73</c:v>
                </c:pt>
              </c:numCache>
            </c:numRef>
          </c:val>
          <c:extLst xmlns:c16r2="http://schemas.microsoft.com/office/drawing/2015/06/chart">
            <c:ext xmlns:c16="http://schemas.microsoft.com/office/drawing/2014/chart" uri="{C3380CC4-5D6E-409C-BE32-E72D297353CC}">
              <c16:uniqueId val="{00000008-7C71-409E-9925-46D5231E7C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12.38</c:v>
                </c:pt>
                <c:pt idx="2">
                  <c:v>#N/A</c:v>
                </c:pt>
                <c:pt idx="3">
                  <c:v>12.92</c:v>
                </c:pt>
                <c:pt idx="4">
                  <c:v>#N/A</c:v>
                </c:pt>
                <c:pt idx="5">
                  <c:v>12.8</c:v>
                </c:pt>
                <c:pt idx="6">
                  <c:v>#N/A</c:v>
                </c:pt>
                <c:pt idx="7">
                  <c:v>13.48</c:v>
                </c:pt>
                <c:pt idx="8">
                  <c:v>#N/A</c:v>
                </c:pt>
                <c:pt idx="9">
                  <c:v>12.64</c:v>
                </c:pt>
              </c:numCache>
            </c:numRef>
          </c:val>
          <c:extLst xmlns:c16r2="http://schemas.microsoft.com/office/drawing/2015/06/chart">
            <c:ext xmlns:c16="http://schemas.microsoft.com/office/drawing/2014/chart" uri="{C3380CC4-5D6E-409C-BE32-E72D297353CC}">
              <c16:uniqueId val="{00000009-7C71-409E-9925-46D5231E7CBF}"/>
            </c:ext>
          </c:extLst>
        </c:ser>
        <c:dLbls>
          <c:showLegendKey val="0"/>
          <c:showVal val="0"/>
          <c:showCatName val="0"/>
          <c:showSerName val="0"/>
          <c:showPercent val="0"/>
          <c:showBubbleSize val="0"/>
        </c:dLbls>
        <c:gapWidth val="150"/>
        <c:overlap val="100"/>
        <c:axId val="507530072"/>
        <c:axId val="411436792"/>
      </c:barChart>
      <c:catAx>
        <c:axId val="50753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436792"/>
        <c:crosses val="autoZero"/>
        <c:auto val="1"/>
        <c:lblAlgn val="ctr"/>
        <c:lblOffset val="100"/>
        <c:tickLblSkip val="1"/>
        <c:tickMarkSkip val="1"/>
        <c:noMultiLvlLbl val="0"/>
      </c:catAx>
      <c:valAx>
        <c:axId val="41143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530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2955</c:v>
                </c:pt>
                <c:pt idx="5">
                  <c:v>2973</c:v>
                </c:pt>
                <c:pt idx="8">
                  <c:v>2791</c:v>
                </c:pt>
                <c:pt idx="11">
                  <c:v>2781</c:v>
                </c:pt>
                <c:pt idx="14">
                  <c:v>2726</c:v>
                </c:pt>
              </c:numCache>
            </c:numRef>
          </c:val>
          <c:extLst xmlns:c16r2="http://schemas.microsoft.com/office/drawing/2015/06/chart">
            <c:ext xmlns:c16="http://schemas.microsoft.com/office/drawing/2014/chart" uri="{C3380CC4-5D6E-409C-BE32-E72D297353CC}">
              <c16:uniqueId val="{00000000-5CE7-4F01-BC15-3BB3400198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CE7-4F01-BC15-3BB3400198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c:v>
                </c:pt>
                <c:pt idx="3">
                  <c:v>122</c:v>
                </c:pt>
                <c:pt idx="6">
                  <c:v>72</c:v>
                </c:pt>
                <c:pt idx="9">
                  <c:v>69</c:v>
                </c:pt>
                <c:pt idx="12">
                  <c:v>65</c:v>
                </c:pt>
              </c:numCache>
            </c:numRef>
          </c:val>
          <c:extLst xmlns:c16r2="http://schemas.microsoft.com/office/drawing/2015/06/chart">
            <c:ext xmlns:c16="http://schemas.microsoft.com/office/drawing/2014/chart" uri="{C3380CC4-5D6E-409C-BE32-E72D297353CC}">
              <c16:uniqueId val="{00000002-5CE7-4F01-BC15-3BB3400198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53</c:v>
                </c:pt>
                <c:pt idx="6">
                  <c:v>58</c:v>
                </c:pt>
                <c:pt idx="9">
                  <c:v>61</c:v>
                </c:pt>
                <c:pt idx="12">
                  <c:v>61</c:v>
                </c:pt>
              </c:numCache>
            </c:numRef>
          </c:val>
          <c:extLst xmlns:c16r2="http://schemas.microsoft.com/office/drawing/2015/06/chart">
            <c:ext xmlns:c16="http://schemas.microsoft.com/office/drawing/2014/chart" uri="{C3380CC4-5D6E-409C-BE32-E72D297353CC}">
              <c16:uniqueId val="{00000003-5CE7-4F01-BC15-3BB3400198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466</c:v>
                </c:pt>
                <c:pt idx="3">
                  <c:v>474</c:v>
                </c:pt>
                <c:pt idx="6">
                  <c:v>457</c:v>
                </c:pt>
                <c:pt idx="9">
                  <c:v>483</c:v>
                </c:pt>
                <c:pt idx="12">
                  <c:v>513</c:v>
                </c:pt>
              </c:numCache>
            </c:numRef>
          </c:val>
          <c:extLst xmlns:c16r2="http://schemas.microsoft.com/office/drawing/2015/06/chart">
            <c:ext xmlns:c16="http://schemas.microsoft.com/office/drawing/2014/chart" uri="{C3380CC4-5D6E-409C-BE32-E72D297353CC}">
              <c16:uniqueId val="{00000004-5CE7-4F01-BC15-3BB3400198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CE7-4F01-BC15-3BB3400198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CE7-4F01-BC15-3BB3400198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3074</c:v>
                </c:pt>
                <c:pt idx="3">
                  <c:v>3126</c:v>
                </c:pt>
                <c:pt idx="6">
                  <c:v>3008</c:v>
                </c:pt>
                <c:pt idx="9">
                  <c:v>3207</c:v>
                </c:pt>
                <c:pt idx="12">
                  <c:v>3258</c:v>
                </c:pt>
              </c:numCache>
            </c:numRef>
          </c:val>
          <c:extLst xmlns:c16r2="http://schemas.microsoft.com/office/drawing/2015/06/chart">
            <c:ext xmlns:c16="http://schemas.microsoft.com/office/drawing/2014/chart" uri="{C3380CC4-5D6E-409C-BE32-E72D297353CC}">
              <c16:uniqueId val="{00000007-5CE7-4F01-BC15-3BB340019840}"/>
            </c:ext>
          </c:extLst>
        </c:ser>
        <c:dLbls>
          <c:showLegendKey val="0"/>
          <c:showVal val="0"/>
          <c:showCatName val="0"/>
          <c:showSerName val="0"/>
          <c:showPercent val="0"/>
          <c:showBubbleSize val="0"/>
        </c:dLbls>
        <c:gapWidth val="100"/>
        <c:overlap val="100"/>
        <c:axId val="409843208"/>
        <c:axId val="51472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698</c:v>
                </c:pt>
                <c:pt idx="2">
                  <c:v>#N/A</c:v>
                </c:pt>
                <c:pt idx="3">
                  <c:v>#N/A</c:v>
                </c:pt>
                <c:pt idx="4">
                  <c:v>802</c:v>
                </c:pt>
                <c:pt idx="5">
                  <c:v>#N/A</c:v>
                </c:pt>
                <c:pt idx="6">
                  <c:v>#N/A</c:v>
                </c:pt>
                <c:pt idx="7">
                  <c:v>804</c:v>
                </c:pt>
                <c:pt idx="8">
                  <c:v>#N/A</c:v>
                </c:pt>
                <c:pt idx="9">
                  <c:v>#N/A</c:v>
                </c:pt>
                <c:pt idx="10">
                  <c:v>1039</c:v>
                </c:pt>
                <c:pt idx="11">
                  <c:v>#N/A</c:v>
                </c:pt>
                <c:pt idx="12">
                  <c:v>#N/A</c:v>
                </c:pt>
                <c:pt idx="13">
                  <c:v>1171</c:v>
                </c:pt>
                <c:pt idx="14">
                  <c:v>#N/A</c:v>
                </c:pt>
              </c:numCache>
            </c:numRef>
          </c:val>
          <c:smooth val="0"/>
          <c:extLst xmlns:c16r2="http://schemas.microsoft.com/office/drawing/2015/06/chart">
            <c:ext xmlns:c16="http://schemas.microsoft.com/office/drawing/2014/chart" uri="{C3380CC4-5D6E-409C-BE32-E72D297353CC}">
              <c16:uniqueId val="{00000008-5CE7-4F01-BC15-3BB340019840}"/>
            </c:ext>
          </c:extLst>
        </c:ser>
        <c:dLbls>
          <c:showLegendKey val="0"/>
          <c:showVal val="0"/>
          <c:showCatName val="0"/>
          <c:showSerName val="0"/>
          <c:showPercent val="0"/>
          <c:showBubbleSize val="0"/>
        </c:dLbls>
        <c:marker val="1"/>
        <c:smooth val="0"/>
        <c:axId val="409843208"/>
        <c:axId val="514725504"/>
      </c:lineChart>
      <c:catAx>
        <c:axId val="40984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725504"/>
        <c:crosses val="autoZero"/>
        <c:auto val="1"/>
        <c:lblAlgn val="ctr"/>
        <c:lblOffset val="100"/>
        <c:tickLblSkip val="1"/>
        <c:tickMarkSkip val="1"/>
        <c:noMultiLvlLbl val="0"/>
      </c:catAx>
      <c:valAx>
        <c:axId val="5147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4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28702</c:v>
                </c:pt>
                <c:pt idx="5">
                  <c:v>30197</c:v>
                </c:pt>
                <c:pt idx="8">
                  <c:v>30488</c:v>
                </c:pt>
                <c:pt idx="11">
                  <c:v>28962</c:v>
                </c:pt>
                <c:pt idx="14">
                  <c:v>28310</c:v>
                </c:pt>
              </c:numCache>
            </c:numRef>
          </c:val>
          <c:extLst xmlns:c16r2="http://schemas.microsoft.com/office/drawing/2015/06/chart">
            <c:ext xmlns:c16="http://schemas.microsoft.com/office/drawing/2014/chart" uri="{C3380CC4-5D6E-409C-BE32-E72D297353CC}">
              <c16:uniqueId val="{00000000-F042-4FBB-9DB5-AB8D2829FB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910</c:v>
                </c:pt>
                <c:pt idx="5">
                  <c:v>936</c:v>
                </c:pt>
                <c:pt idx="8">
                  <c:v>989</c:v>
                </c:pt>
                <c:pt idx="11">
                  <c:v>1054</c:v>
                </c:pt>
                <c:pt idx="14">
                  <c:v>1052</c:v>
                </c:pt>
              </c:numCache>
            </c:numRef>
          </c:val>
          <c:extLst xmlns:c16r2="http://schemas.microsoft.com/office/drawing/2015/06/chart">
            <c:ext xmlns:c16="http://schemas.microsoft.com/office/drawing/2014/chart" uri="{C3380CC4-5D6E-409C-BE32-E72D297353CC}">
              <c16:uniqueId val="{00000001-F042-4FBB-9DB5-AB8D2829FB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11065</c:v>
                </c:pt>
                <c:pt idx="5">
                  <c:v>11063</c:v>
                </c:pt>
                <c:pt idx="8">
                  <c:v>11414</c:v>
                </c:pt>
                <c:pt idx="11">
                  <c:v>12925</c:v>
                </c:pt>
                <c:pt idx="14">
                  <c:v>13831</c:v>
                </c:pt>
              </c:numCache>
            </c:numRef>
          </c:val>
          <c:extLst xmlns:c16r2="http://schemas.microsoft.com/office/drawing/2015/06/chart">
            <c:ext xmlns:c16="http://schemas.microsoft.com/office/drawing/2014/chart" uri="{C3380CC4-5D6E-409C-BE32-E72D297353CC}">
              <c16:uniqueId val="{00000002-F042-4FBB-9DB5-AB8D2829FB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042-4FBB-9DB5-AB8D2829FB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042-4FBB-9DB5-AB8D2829FB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1</c:v>
                </c:pt>
                <c:pt idx="9">
                  <c:v>0</c:v>
                </c:pt>
                <c:pt idx="12">
                  <c:v>1</c:v>
                </c:pt>
              </c:numCache>
            </c:numRef>
          </c:val>
          <c:extLst xmlns:c16r2="http://schemas.microsoft.com/office/drawing/2015/06/chart">
            <c:ext xmlns:c16="http://schemas.microsoft.com/office/drawing/2014/chart" uri="{C3380CC4-5D6E-409C-BE32-E72D297353CC}">
              <c16:uniqueId val="{00000005-F042-4FBB-9DB5-AB8D2829FB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4222</c:v>
                </c:pt>
                <c:pt idx="3">
                  <c:v>4383</c:v>
                </c:pt>
                <c:pt idx="6">
                  <c:v>4331</c:v>
                </c:pt>
                <c:pt idx="9">
                  <c:v>4349</c:v>
                </c:pt>
                <c:pt idx="12">
                  <c:v>4166</c:v>
                </c:pt>
              </c:numCache>
            </c:numRef>
          </c:val>
          <c:extLst xmlns:c16r2="http://schemas.microsoft.com/office/drawing/2015/06/chart">
            <c:ext xmlns:c16="http://schemas.microsoft.com/office/drawing/2014/chart" uri="{C3380CC4-5D6E-409C-BE32-E72D297353CC}">
              <c16:uniqueId val="{00000006-F042-4FBB-9DB5-AB8D2829FB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042-4FBB-9DB5-AB8D2829FB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6282</c:v>
                </c:pt>
                <c:pt idx="3">
                  <c:v>5946</c:v>
                </c:pt>
                <c:pt idx="6">
                  <c:v>5493</c:v>
                </c:pt>
                <c:pt idx="9">
                  <c:v>5159</c:v>
                </c:pt>
                <c:pt idx="12">
                  <c:v>4981</c:v>
                </c:pt>
              </c:numCache>
            </c:numRef>
          </c:val>
          <c:extLst xmlns:c16r2="http://schemas.microsoft.com/office/drawing/2015/06/chart">
            <c:ext xmlns:c16="http://schemas.microsoft.com/office/drawing/2014/chart" uri="{C3380CC4-5D6E-409C-BE32-E72D297353CC}">
              <c16:uniqueId val="{00000008-F042-4FBB-9DB5-AB8D2829FB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756</c:v>
                </c:pt>
                <c:pt idx="3">
                  <c:v>639</c:v>
                </c:pt>
                <c:pt idx="6">
                  <c:v>570</c:v>
                </c:pt>
                <c:pt idx="9">
                  <c:v>504</c:v>
                </c:pt>
                <c:pt idx="12">
                  <c:v>441</c:v>
                </c:pt>
              </c:numCache>
            </c:numRef>
          </c:val>
          <c:extLst xmlns:c16r2="http://schemas.microsoft.com/office/drawing/2015/06/chart">
            <c:ext xmlns:c16="http://schemas.microsoft.com/office/drawing/2014/chart" uri="{C3380CC4-5D6E-409C-BE32-E72D297353CC}">
              <c16:uniqueId val="{00000009-F042-4FBB-9DB5-AB8D2829FB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32416</c:v>
                </c:pt>
                <c:pt idx="3">
                  <c:v>35649</c:v>
                </c:pt>
                <c:pt idx="6">
                  <c:v>38630</c:v>
                </c:pt>
                <c:pt idx="9">
                  <c:v>37776</c:v>
                </c:pt>
                <c:pt idx="12">
                  <c:v>36985</c:v>
                </c:pt>
              </c:numCache>
            </c:numRef>
          </c:val>
          <c:extLst xmlns:c16r2="http://schemas.microsoft.com/office/drawing/2015/06/chart">
            <c:ext xmlns:c16="http://schemas.microsoft.com/office/drawing/2014/chart" uri="{C3380CC4-5D6E-409C-BE32-E72D297353CC}">
              <c16:uniqueId val="{0000000A-F042-4FBB-9DB5-AB8D2829FBC8}"/>
            </c:ext>
          </c:extLst>
        </c:ser>
        <c:dLbls>
          <c:showLegendKey val="0"/>
          <c:showVal val="0"/>
          <c:showCatName val="0"/>
          <c:showSerName val="0"/>
          <c:showPercent val="0"/>
          <c:showBubbleSize val="0"/>
        </c:dLbls>
        <c:gapWidth val="100"/>
        <c:overlap val="100"/>
        <c:axId val="514727072"/>
        <c:axId val="514725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3001</c:v>
                </c:pt>
                <c:pt idx="2">
                  <c:v>#N/A</c:v>
                </c:pt>
                <c:pt idx="3">
                  <c:v>#N/A</c:v>
                </c:pt>
                <c:pt idx="4">
                  <c:v>4420</c:v>
                </c:pt>
                <c:pt idx="5">
                  <c:v>#N/A</c:v>
                </c:pt>
                <c:pt idx="6">
                  <c:v>#N/A</c:v>
                </c:pt>
                <c:pt idx="7">
                  <c:v>6135</c:v>
                </c:pt>
                <c:pt idx="8">
                  <c:v>#N/A</c:v>
                </c:pt>
                <c:pt idx="9">
                  <c:v>#N/A</c:v>
                </c:pt>
                <c:pt idx="10">
                  <c:v>4848</c:v>
                </c:pt>
                <c:pt idx="11">
                  <c:v>#N/A</c:v>
                </c:pt>
                <c:pt idx="12">
                  <c:v>#N/A</c:v>
                </c:pt>
                <c:pt idx="13">
                  <c:v>3382</c:v>
                </c:pt>
                <c:pt idx="14">
                  <c:v>#N/A</c:v>
                </c:pt>
              </c:numCache>
            </c:numRef>
          </c:val>
          <c:smooth val="0"/>
          <c:extLst xmlns:c16r2="http://schemas.microsoft.com/office/drawing/2015/06/chart">
            <c:ext xmlns:c16="http://schemas.microsoft.com/office/drawing/2014/chart" uri="{C3380CC4-5D6E-409C-BE32-E72D297353CC}">
              <c16:uniqueId val="{0000000B-F042-4FBB-9DB5-AB8D2829FBC8}"/>
            </c:ext>
          </c:extLst>
        </c:ser>
        <c:dLbls>
          <c:showLegendKey val="0"/>
          <c:showVal val="0"/>
          <c:showCatName val="0"/>
          <c:showSerName val="0"/>
          <c:showPercent val="0"/>
          <c:showBubbleSize val="0"/>
        </c:dLbls>
        <c:marker val="1"/>
        <c:smooth val="0"/>
        <c:axId val="514727072"/>
        <c:axId val="514725112"/>
      </c:lineChart>
      <c:catAx>
        <c:axId val="5147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725112"/>
        <c:crosses val="autoZero"/>
        <c:auto val="1"/>
        <c:lblAlgn val="ctr"/>
        <c:lblOffset val="100"/>
        <c:tickLblSkip val="1"/>
        <c:tickMarkSkip val="1"/>
        <c:noMultiLvlLbl val="0"/>
      </c:catAx>
      <c:valAx>
        <c:axId val="514725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7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5117</c:v>
                </c:pt>
                <c:pt idx="1">
                  <c:v>5124</c:v>
                </c:pt>
                <c:pt idx="2">
                  <c:v>5132</c:v>
                </c:pt>
              </c:numCache>
            </c:numRef>
          </c:val>
          <c:extLst xmlns:c16r2="http://schemas.microsoft.com/office/drawing/2015/06/chart">
            <c:ext xmlns:c16="http://schemas.microsoft.com/office/drawing/2014/chart" uri="{C3380CC4-5D6E-409C-BE32-E72D297353CC}">
              <c16:uniqueId val="{00000000-F9D3-46DC-BAB1-79088179B4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2998</c:v>
                </c:pt>
                <c:pt idx="1">
                  <c:v>3236</c:v>
                </c:pt>
                <c:pt idx="2">
                  <c:v>3348</c:v>
                </c:pt>
              </c:numCache>
            </c:numRef>
          </c:val>
          <c:extLst xmlns:c16r2="http://schemas.microsoft.com/office/drawing/2015/06/chart">
            <c:ext xmlns:c16="http://schemas.microsoft.com/office/drawing/2014/chart" uri="{C3380CC4-5D6E-409C-BE32-E72D297353CC}">
              <c16:uniqueId val="{00000001-F9D3-46DC-BAB1-79088179B4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4994</c:v>
                </c:pt>
                <c:pt idx="1">
                  <c:v>6142</c:v>
                </c:pt>
                <c:pt idx="2">
                  <c:v>6903</c:v>
                </c:pt>
              </c:numCache>
            </c:numRef>
          </c:val>
          <c:extLst xmlns:c16r2="http://schemas.microsoft.com/office/drawing/2015/06/chart">
            <c:ext xmlns:c16="http://schemas.microsoft.com/office/drawing/2014/chart" uri="{C3380CC4-5D6E-409C-BE32-E72D297353CC}">
              <c16:uniqueId val="{00000002-F9D3-46DC-BAB1-79088179B43F}"/>
            </c:ext>
          </c:extLst>
        </c:ser>
        <c:dLbls>
          <c:showLegendKey val="0"/>
          <c:showVal val="0"/>
          <c:showCatName val="0"/>
          <c:showSerName val="0"/>
          <c:showPercent val="0"/>
          <c:showBubbleSize val="0"/>
        </c:dLbls>
        <c:gapWidth val="120"/>
        <c:overlap val="100"/>
        <c:axId val="514724720"/>
        <c:axId val="514724328"/>
      </c:barChart>
      <c:catAx>
        <c:axId val="51472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724328"/>
        <c:crosses val="autoZero"/>
        <c:auto val="1"/>
        <c:lblAlgn val="ctr"/>
        <c:lblOffset val="100"/>
        <c:tickLblSkip val="1"/>
        <c:tickMarkSkip val="1"/>
        <c:noMultiLvlLbl val="0"/>
      </c:catAx>
      <c:valAx>
        <c:axId val="514724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72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62,365
61,596
77.15
34,155,170
33,447,730
630,650
16,886,314
36,985,469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人口の減少や高齢化率の高止まりに加え、市の基幹産業が農漁業中心で企業が少なく、財政基盤が弱い地域であるため、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までは類似団体平均を下回っていたが、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は類似団体平均並みであった。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収納率の向上、受益者負担の適正化、未利用財産の売却等を推進する。歳出面では、職員数の削減、枠配分予算の導入・予算削減目標設定による物件費の削減など、なお一層の自治体経営のスリム化を図るとともに、職員一人一人が創意工夫を発揮し、効果的かつ効率的な行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57150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57150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52510</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歳入面では臨時財政対策債の減少等により、一般財源収入が３百万円減少。また、歳出面では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百万円増加し、歳出合計で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は３２７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万円増加。歳入が減少・歳出が増加したことで経常収支比率は、前年度より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％。今後については中期財政計画を更新し適切な財政推計を行ったうえで、事務事業の廃止、公共建築分個別施設計画による公共施設マネジメントに取り組むことで、財政状況の改善を図る。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61214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77087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62</xdr:row>
      <xdr:rowOff>140970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4668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62</xdr:row>
      <xdr:rowOff>131318</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46683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62</xdr:row>
      <xdr:rowOff>165100</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7612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類似団体平均と比較して低くなっているのは、主に人件費が要因である。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人口１人</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決算額が７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０１５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４５９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円を下回っており、これは、人口１，０００人あたり職員数が、類似団体の８．７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人に対し、柳川市は６．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人と約２０％低くなっているように、職員数が類似団体に比べ少ないことによるものである。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94008</xdr:rowOff>
    </xdr:from>
    <xdr:to>
      <xdr:col>23</xdr:col>
      <xdr:colOff>133350</xdr:colOff>
      <xdr:row>82</xdr:row>
      <xdr:rowOff>99929</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152908"/>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74085</xdr:rowOff>
    </xdr:from>
    <xdr:to>
      <xdr:col>19</xdr:col>
      <xdr:colOff>133350</xdr:colOff>
      <xdr:row>82</xdr:row>
      <xdr:rowOff>99929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132985"/>
          <a:ext cx="8890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33265</xdr:rowOff>
    </xdr:from>
    <xdr:to>
      <xdr:col>15</xdr:col>
      <xdr:colOff>82550</xdr:colOff>
      <xdr:row>82</xdr:row>
      <xdr:rowOff>74085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0921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78636</xdr:rowOff>
    </xdr:from>
    <xdr:to>
      <xdr:col>11</xdr:col>
      <xdr:colOff>31750</xdr:colOff>
      <xdr:row>82</xdr:row>
      <xdr:rowOff>33265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966086"/>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43208</xdr:rowOff>
    </xdr:from>
    <xdr:to>
      <xdr:col>23</xdr:col>
      <xdr:colOff>184150</xdr:colOff>
      <xdr:row>82</xdr:row>
      <xdr:rowOff>144808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59735</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4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49129</xdr:rowOff>
    </xdr:from>
    <xdr:to>
      <xdr:col>19</xdr:col>
      <xdr:colOff>184150</xdr:colOff>
      <xdr:row>82</xdr:row>
      <xdr:rowOff>150729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1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160906</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76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23285</xdr:rowOff>
    </xdr:from>
    <xdr:to>
      <xdr:col>15</xdr:col>
      <xdr:colOff>133350</xdr:colOff>
      <xdr:row>82</xdr:row>
      <xdr:rowOff>124885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08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135062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8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153915</xdr:rowOff>
    </xdr:from>
    <xdr:to>
      <xdr:col>11</xdr:col>
      <xdr:colOff>82550</xdr:colOff>
      <xdr:row>82</xdr:row>
      <xdr:rowOff>84065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94242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81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27836</xdr:rowOff>
    </xdr:from>
    <xdr:to>
      <xdr:col>7</xdr:col>
      <xdr:colOff>31750</xdr:colOff>
      <xdr:row>81</xdr:row>
      <xdr:rowOff>129436</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9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139613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68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前年度９９．１から０．１ポイント下がって９９．０となった。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要因としては、給料表上の引上率 の相違によるもの（△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flipV="1">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令和４年度の６．７４人から令和５年度は６．８１人と増加している。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平成１７年から平成２７年までの定員削減計画（全会計）が完了し、平成２８年４月１日時点で、職員削減目標の８１人を上回る１１４人の削減を達成した。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現在、令和２年度までに職員数を４８０人とする計画に対し、令和５年４月１日現在の職員数は４６３人と令和４年度から職員数は減少しているものの、人口減少が増加の要因である。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75958</xdr:rowOff>
    </xdr:from>
    <xdr:to>
      <xdr:col>81</xdr:col>
      <xdr:colOff>44450</xdr:colOff>
      <xdr:row>60</xdr:row>
      <xdr:rowOff>84001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36295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75958</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362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63319</xdr:rowOff>
    </xdr:from>
    <xdr:to>
      <xdr:col>72</xdr:col>
      <xdr:colOff>203200</xdr:colOff>
      <xdr:row>60</xdr:row>
      <xdr:rowOff>75958</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35031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63319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3434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25158</xdr:rowOff>
    </xdr:from>
    <xdr:to>
      <xdr:col>73</xdr:col>
      <xdr:colOff>44450</xdr:colOff>
      <xdr:row>60</xdr:row>
      <xdr:rowOff>126758</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136935</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12519</xdr:rowOff>
    </xdr:from>
    <xdr:to>
      <xdr:col>68</xdr:col>
      <xdr:colOff>203200</xdr:colOff>
      <xdr:row>60</xdr:row>
      <xdr:rowOff>114119</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5624</xdr:rowOff>
    </xdr:from>
    <xdr:to>
      <xdr:col>64</xdr:col>
      <xdr:colOff>152400</xdr:colOff>
      <xdr:row>60</xdr:row>
      <xdr:rowOff>107224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117401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ポイント下回っており、また、本市の前年度比率より０．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３に大型事業整備（火葬施設、市民文化会館、ごみ処理施設）の財源とするための多額の借入を行っており、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３０借入分の元利償還が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４から開始されたため償還終了分との差により元利償還が増加し、単年度比率の悪化となったためである。大型事業最終年度の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３借入分の元金償還が始まる令和７年度までは単年度数値が悪化することが見込まれる。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今後も、市債の借入にあたっては財政効率の高い地方債を活用するなどして、地方債元利償還金に係る財政負担を適正規模に維持するよう努める。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69548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179800" y="68356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149074</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5290800" y="67551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68641</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4401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57150</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a:off x="13512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ポイントと大きく上回っているものの、本市は前年度比率より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ポイント減少している。これは、ふるさと納税が好調で、それを財源とした積立が増加したこと、個別施設計画による施設維持経費に備えるための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を行ったことによる充当可能基金が増加したためである。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ついては、中期財政計画に沿った財政運営を行い、新規借り入れの抑制や繰上償還により地方債残高を抑えることで、将来的に安定的な財政運営を目指す。さらに、公債費等義務的経費の削減を中心とする行財政改革を進め、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12640</xdr:rowOff>
    </xdr:from>
    <xdr:to>
      <xdr:col>81</xdr:col>
      <xdr:colOff>44450</xdr:colOff>
      <xdr:row>15</xdr:row>
      <xdr:rowOff>135588</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6179800" y="2584390"/>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135588</xdr:rowOff>
    </xdr:from>
    <xdr:to>
      <xdr:col>77</xdr:col>
      <xdr:colOff>44450</xdr:colOff>
      <xdr:row>16</xdr:row>
      <xdr:rowOff>57210</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5290800" y="2707338"/>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114905</xdr:rowOff>
    </xdr:from>
    <xdr:to>
      <xdr:col>72</xdr:col>
      <xdr:colOff>203200</xdr:colOff>
      <xdr:row>16</xdr:row>
      <xdr:rowOff>57210</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a:off x="14401800" y="268665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169152</xdr:rowOff>
    </xdr:from>
    <xdr:to>
      <xdr:col>68</xdr:col>
      <xdr:colOff>152400</xdr:colOff>
      <xdr:row>15</xdr:row>
      <xdr:rowOff>114905</xdr:rowOff>
    </xdr:to>
    <xdr:cxnSp macro="">
      <xdr:nvCxnSpPr>
        <xdr:cNvPr id="459" name="直線コネクタ 458">
          <a:extLst>
            <a:ext uri="{FF2B5EF4-FFF2-40B4-BE49-F238E27FC236}">
              <a16:creationId xmlns="" xmlns:a16="http://schemas.microsoft.com/office/drawing/2014/main" id="{00000000-0008-0000-0300-0000CB010000}"/>
            </a:ext>
          </a:extLst>
        </xdr:cNvPr>
        <xdr:cNvCxnSpPr/>
      </xdr:nvCxnSpPr>
      <xdr:spPr>
        <a:xfrm>
          <a:off x="13512800" y="256945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133290</xdr:rowOff>
    </xdr:from>
    <xdr:to>
      <xdr:col>81</xdr:col>
      <xdr:colOff>95250</xdr:colOff>
      <xdr:row>15</xdr:row>
      <xdr:rowOff>63440</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105367</xdr:rowOff>
    </xdr:from>
    <xdr:ext cx="762000" cy="259045"/>
    <xdr:sp macro="" textlink="">
      <xdr:nvSpPr>
        <xdr:cNvPr id="470" name="将来負担の状況該当値テキスト">
          <a:extLst>
            <a:ext uri="{FF2B5EF4-FFF2-40B4-BE49-F238E27FC236}">
              <a16:creationId xmlns="" xmlns:a16="http://schemas.microsoft.com/office/drawing/2014/main" id="{00000000-0008-0000-0300-0000D6010000}"/>
            </a:ext>
          </a:extLst>
        </xdr:cNvPr>
        <xdr:cNvSpPr txBox="1"/>
      </xdr:nvSpPr>
      <xdr:spPr>
        <a:xfrm>
          <a:off x="17106900" y="25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84788</xdr:rowOff>
    </xdr:from>
    <xdr:to>
      <xdr:col>77</xdr:col>
      <xdr:colOff>95250</xdr:colOff>
      <xdr:row>16</xdr:row>
      <xdr:rowOff>14938</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6129000" y="26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171165</xdr:rowOff>
    </xdr:from>
    <xdr:ext cx="7366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5798800" y="274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6410</xdr:rowOff>
    </xdr:from>
    <xdr:to>
      <xdr:col>73</xdr:col>
      <xdr:colOff>44450</xdr:colOff>
      <xdr:row>16</xdr:row>
      <xdr:rowOff>108010</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5240000" y="2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92787</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909800" y="283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4351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77" name="楕円 476">
          <a:extLst>
            <a:ext uri="{FF2B5EF4-FFF2-40B4-BE49-F238E27FC236}">
              <a16:creationId xmlns="" xmlns:a16="http://schemas.microsoft.com/office/drawing/2014/main" id="{00000000-0008-0000-0300-0000DD010000}"/>
            </a:ext>
          </a:extLst>
        </xdr:cNvPr>
        <xdr:cNvSpPr/>
      </xdr:nvSpPr>
      <xdr:spPr>
        <a:xfrm>
          <a:off x="13462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78" name="テキスト ボックス 477">
          <a:extLst>
            <a:ext uri="{FF2B5EF4-FFF2-40B4-BE49-F238E27FC236}">
              <a16:creationId xmlns="" xmlns:a16="http://schemas.microsoft.com/office/drawing/2014/main" id="{00000000-0008-0000-0300-0000DE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62,365
61,596
77.15
34,155,170
33,447,730
630,650
16,886,314
36,985,469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人件費に係るものは、令和５年度において２５．４％と全国平均と比較して低い水準となっている。要因としては、定員削減計画が順調に進んだものである。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今後も給与制度の適正化を行うとともに、引き続き定員削減計画を通じて人件費を削減するよう努める。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100330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41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69850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130810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35560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エネルギー価格高騰により光熱水費が増加したこと等により、前年度より０．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常経費節減に向けて、委託料等の内部管理経費について、事務の効率化と創意工夫による改善に努め、施設の維持管理は業務委託の際、費用対効果の検証や、長期継続契約などの活用により契約総額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152400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794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50800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17</xdr:row>
      <xdr:rowOff>6350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73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17</xdr:row>
      <xdr:rowOff>6350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88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障がい者自立支援給付費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などが増加し所要額は前年度より２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百万円増加、経常収支比率も１２．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％と前年度比率より０．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増加した。依然として類似団体平均を上回っている状況が続いている。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今後も、資格審査等を適正に行い、健全な財政運営に努める。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60706</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824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51562</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60706</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2209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60706</xdr:rowOff>
    </xdr:from>
    <xdr:to>
      <xdr:col>11</xdr:col>
      <xdr:colOff>9525</xdr:colOff>
      <xdr:row>57</xdr:row>
      <xdr:rowOff>106426</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9833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9906</xdr:rowOff>
    </xdr:from>
    <xdr:to>
      <xdr:col>11</xdr:col>
      <xdr:colOff>60325</xdr:colOff>
      <xdr:row>57</xdr:row>
      <xdr:rowOff>111506</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96283</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55626</xdr:rowOff>
    </xdr:from>
    <xdr:to>
      <xdr:col>6</xdr:col>
      <xdr:colOff>171450</xdr:colOff>
      <xdr:row>57</xdr:row>
      <xdr:rowOff>157226</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142003</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今後も、経常経費の節減を図るとともに、税や使用料、負担金の徴収をより強化すること等により、事業ごとの経営の健全化に努め、普通会計の負担額の軽減を図る。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88900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58</xdr:row>
      <xdr:rowOff>88900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57</xdr:row>
      <xdr:rowOff>165100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60</xdr:row>
      <xdr:rowOff>146050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99377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95250</xdr:rowOff>
    </xdr:from>
    <xdr:to>
      <xdr:col>65</xdr:col>
      <xdr:colOff>53975</xdr:colOff>
      <xdr:row>61</xdr:row>
      <xdr:rowOff>25400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10177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一部事務組合に対するものが２０百万円増加するなど、昨年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百万円増加しているため前年度より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増加したが、類似団体より１．６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今後も、補助金の交付にあたっては、十分な審査を行い、適正な運用を行う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53848</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35560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1026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133858</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133858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59974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ポイント上昇している理由としては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３に大型事業整備の財源とするための多額の借入を行っており、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３０借入分の元利償還が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４から開始されたためである。大型事業最終年度の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３借入分の元金償還が始まる令和７年度までは単年度数値が悪化することが見込まれる。今後も地方財政健全化法に基づく、実質公債費比率や将来負担比率などの各種財政指標に常に目配りを行い、地方債の借入にあたっては財政効率の高い地方債を取捨選択するなどして、地方債元利償還金に係る財政負担を抑制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95250</xdr:rowOff>
    </xdr:from>
    <xdr:to>
      <xdr:col>24</xdr:col>
      <xdr:colOff>25400</xdr:colOff>
      <xdr:row>77</xdr:row>
      <xdr:rowOff>133350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77</xdr:row>
      <xdr:rowOff>95250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308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95250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08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82550</xdr:rowOff>
    </xdr:from>
    <xdr:to>
      <xdr:col>11</xdr:col>
      <xdr:colOff>9525</xdr:colOff>
      <xdr:row>77</xdr:row>
      <xdr:rowOff>95250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13208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99077</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156227</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44450</xdr:rowOff>
    </xdr:from>
    <xdr:to>
      <xdr:col>11</xdr:col>
      <xdr:colOff>60325</xdr:colOff>
      <xdr:row>77</xdr:row>
      <xdr:rowOff>146050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．６ポイント増加しており、類似団体平均より３．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区分ごとの類似団体比較としては、人件費、扶助費、その他は平均を上回っている状況である。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施設老朽化に伴う維持費増加など、今後も厳しい財政状況となることが予想されるが、行財政改革を徹底することで財政基盤の強化を図り、より健全な財政運営を行う。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162923</xdr:rowOff>
    </xdr:from>
    <xdr:to>
      <xdr:col>82</xdr:col>
      <xdr:colOff>107950</xdr:colOff>
      <xdr:row>77</xdr:row>
      <xdr:rowOff>95976</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19312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33927</xdr:rowOff>
    </xdr:from>
    <xdr:to>
      <xdr:col>78</xdr:col>
      <xdr:colOff>69850</xdr:colOff>
      <xdr:row>76</xdr:row>
      <xdr:rowOff>162923</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289267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33927</xdr:rowOff>
    </xdr:from>
    <xdr:to>
      <xdr:col>73</xdr:col>
      <xdr:colOff>180975</xdr:colOff>
      <xdr:row>76</xdr:row>
      <xdr:rowOff>149861</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2892677"/>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30662</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180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45176</xdr:rowOff>
    </xdr:from>
    <xdr:to>
      <xdr:col>82</xdr:col>
      <xdr:colOff>158750</xdr:colOff>
      <xdr:row>77</xdr:row>
      <xdr:rowOff>146776</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17253</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112123</xdr:rowOff>
    </xdr:from>
    <xdr:to>
      <xdr:col>78</xdr:col>
      <xdr:colOff>120650</xdr:colOff>
      <xdr:row>77</xdr:row>
      <xdr:rowOff>42273</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27050</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154577</xdr:rowOff>
    </xdr:from>
    <xdr:to>
      <xdr:col>74</xdr:col>
      <xdr:colOff>31750</xdr:colOff>
      <xdr:row>75</xdr:row>
      <xdr:rowOff>84727</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69504</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151312</xdr:rowOff>
    </xdr:from>
    <xdr:to>
      <xdr:col>65</xdr:col>
      <xdr:colOff>53975</xdr:colOff>
      <xdr:row>77</xdr:row>
      <xdr:rowOff>81462</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66239</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102514</xdr:rowOff>
    </xdr:from>
    <xdr:to>
      <xdr:col>29</xdr:col>
      <xdr:colOff>127000</xdr:colOff>
      <xdr:row>19</xdr:row>
      <xdr:rowOff>72873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64789"/>
          <a:ext cx="647700" cy="3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87291</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3049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72873</xdr:rowOff>
    </xdr:from>
    <xdr:to>
      <xdr:col>26</xdr:col>
      <xdr:colOff>50800</xdr:colOff>
      <xdr:row>19</xdr:row>
      <xdr:rowOff>93625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378048"/>
          <a:ext cx="698500" cy="2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93625</xdr:rowOff>
    </xdr:from>
    <xdr:to>
      <xdr:col>22</xdr:col>
      <xdr:colOff>114300</xdr:colOff>
      <xdr:row>19</xdr:row>
      <xdr:rowOff>106896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398800"/>
          <a:ext cx="698500" cy="1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102464</xdr:rowOff>
    </xdr:from>
    <xdr:to>
      <xdr:col>18</xdr:col>
      <xdr:colOff>177800</xdr:colOff>
      <xdr:row>19</xdr:row>
      <xdr:rowOff>106896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407639"/>
          <a:ext cx="698500" cy="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51714</xdr:rowOff>
    </xdr:from>
    <xdr:to>
      <xdr:col>29</xdr:col>
      <xdr:colOff>177800</xdr:colOff>
      <xdr:row>17</xdr:row>
      <xdr:rowOff>153314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1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68241</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22073</xdr:rowOff>
    </xdr:from>
    <xdr:to>
      <xdr:col>26</xdr:col>
      <xdr:colOff>101600</xdr:colOff>
      <xdr:row>19</xdr:row>
      <xdr:rowOff>123673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32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108450</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41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42825</xdr:rowOff>
    </xdr:from>
    <xdr:to>
      <xdr:col>22</xdr:col>
      <xdr:colOff>165100</xdr:colOff>
      <xdr:row>19</xdr:row>
      <xdr:rowOff>144425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3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129202</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4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56096</xdr:rowOff>
    </xdr:from>
    <xdr:to>
      <xdr:col>19</xdr:col>
      <xdr:colOff>38100</xdr:colOff>
      <xdr:row>19</xdr:row>
      <xdr:rowOff>157696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36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142473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44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51664</xdr:rowOff>
    </xdr:from>
    <xdr:to>
      <xdr:col>15</xdr:col>
      <xdr:colOff>101600</xdr:colOff>
      <xdr:row>19</xdr:row>
      <xdr:rowOff>153264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3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138041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44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44279</xdr:rowOff>
    </xdr:from>
    <xdr:to>
      <xdr:col>29</xdr:col>
      <xdr:colOff>127000</xdr:colOff>
      <xdr:row>36</xdr:row>
      <xdr:rowOff>121285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6997529"/>
          <a:ext cx="647700" cy="77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121285</xdr:rowOff>
    </xdr:from>
    <xdr:to>
      <xdr:col>26</xdr:col>
      <xdr:colOff>50800</xdr:colOff>
      <xdr:row>37</xdr:row>
      <xdr:rowOff>75205</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7074535"/>
          <a:ext cx="698500" cy="125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75205</xdr:rowOff>
    </xdr:from>
    <xdr:to>
      <xdr:col>22</xdr:col>
      <xdr:colOff>114300</xdr:colOff>
      <xdr:row>37</xdr:row>
      <xdr:rowOff>83534</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3606800" y="7199905"/>
          <a:ext cx="698500" cy="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83534</xdr:rowOff>
    </xdr:from>
    <xdr:to>
      <xdr:col>18</xdr:col>
      <xdr:colOff>177800</xdr:colOff>
      <xdr:row>37</xdr:row>
      <xdr:rowOff>138495</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7208234"/>
          <a:ext cx="6985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336379</xdr:rowOff>
    </xdr:from>
    <xdr:to>
      <xdr:col>29</xdr:col>
      <xdr:colOff>177800</xdr:colOff>
      <xdr:row>36</xdr:row>
      <xdr:rowOff>95079</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94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308456</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70485</xdr:rowOff>
    </xdr:from>
    <xdr:to>
      <xdr:col>26</xdr:col>
      <xdr:colOff>101600</xdr:colOff>
      <xdr:row>37</xdr:row>
      <xdr:rowOff>635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02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156862</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11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24405</xdr:rowOff>
    </xdr:from>
    <xdr:to>
      <xdr:col>22</xdr:col>
      <xdr:colOff>165100</xdr:colOff>
      <xdr:row>37</xdr:row>
      <xdr:rowOff>126005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714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110782</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72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32734</xdr:rowOff>
    </xdr:from>
    <xdr:to>
      <xdr:col>19</xdr:col>
      <xdr:colOff>38100</xdr:colOff>
      <xdr:row>37</xdr:row>
      <xdr:rowOff>134334</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715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119111</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724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87695</xdr:rowOff>
    </xdr:from>
    <xdr:to>
      <xdr:col>15</xdr:col>
      <xdr:colOff>101600</xdr:colOff>
      <xdr:row>37</xdr:row>
      <xdr:rowOff>189295</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721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174072</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729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62,365
61,596
77.15
34,155,170
33,447,730
630,650
16,886,314
36,985,469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12509</xdr:rowOff>
    </xdr:from>
    <xdr:to>
      <xdr:col>24</xdr:col>
      <xdr:colOff>63500</xdr:colOff>
      <xdr:row>38</xdr:row>
      <xdr:rowOff>39471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527609"/>
          <a:ext cx="8382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35369</xdr:rowOff>
    </xdr:from>
    <xdr:to>
      <xdr:col>19</xdr:col>
      <xdr:colOff>177800</xdr:colOff>
      <xdr:row>38</xdr:row>
      <xdr:rowOff>39471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55046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35369</xdr:rowOff>
    </xdr:from>
    <xdr:to>
      <xdr:col>15</xdr:col>
      <xdr:colOff>50800</xdr:colOff>
      <xdr:row>38</xdr:row>
      <xdr:rowOff>61785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550469"/>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56211</xdr:rowOff>
    </xdr:from>
    <xdr:to>
      <xdr:col>10</xdr:col>
      <xdr:colOff>114300</xdr:colOff>
      <xdr:row>38</xdr:row>
      <xdr:rowOff>61785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571311"/>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133159</xdr:rowOff>
    </xdr:from>
    <xdr:to>
      <xdr:col>24</xdr:col>
      <xdr:colOff>114300</xdr:colOff>
      <xdr:row>38</xdr:row>
      <xdr:rowOff>63309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4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111586</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4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160121</xdr:rowOff>
    </xdr:from>
    <xdr:to>
      <xdr:col>20</xdr:col>
      <xdr:colOff>38100</xdr:colOff>
      <xdr:row>38</xdr:row>
      <xdr:rowOff>90271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5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81398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5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156020</xdr:rowOff>
    </xdr:from>
    <xdr:to>
      <xdr:col>15</xdr:col>
      <xdr:colOff>101600</xdr:colOff>
      <xdr:row>38</xdr:row>
      <xdr:rowOff>86170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77296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10985</xdr:rowOff>
    </xdr:from>
    <xdr:to>
      <xdr:col>10</xdr:col>
      <xdr:colOff>165100</xdr:colOff>
      <xdr:row>38</xdr:row>
      <xdr:rowOff>112585</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5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103712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6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5411</xdr:rowOff>
    </xdr:from>
    <xdr:to>
      <xdr:col>6</xdr:col>
      <xdr:colOff>38100</xdr:colOff>
      <xdr:row>38</xdr:row>
      <xdr:rowOff>107011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98138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6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91612</xdr:rowOff>
    </xdr:from>
    <xdr:to>
      <xdr:col>24</xdr:col>
      <xdr:colOff>63500</xdr:colOff>
      <xdr:row>56</xdr:row>
      <xdr:rowOff>138329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3797300" y="9692812"/>
          <a:ext cx="8382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91612</xdr:rowOff>
    </xdr:from>
    <xdr:to>
      <xdr:col>19</xdr:col>
      <xdr:colOff>177800</xdr:colOff>
      <xdr:row>56</xdr:row>
      <xdr:rowOff>128694</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908300" y="9692812"/>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128694</xdr:rowOff>
    </xdr:from>
    <xdr:to>
      <xdr:col>15</xdr:col>
      <xdr:colOff>50800</xdr:colOff>
      <xdr:row>57</xdr:row>
      <xdr:rowOff>21302</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2019300" y="9729894"/>
          <a:ext cx="8890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21302</xdr:rowOff>
    </xdr:from>
    <xdr:to>
      <xdr:col>10</xdr:col>
      <xdr:colOff>114300</xdr:colOff>
      <xdr:row>58</xdr:row>
      <xdr:rowOff>103875</xdr:rowOff>
    </xdr:to>
    <xdr:cxnSp macro="">
      <xdr:nvCxnSpPr>
        <xdr:cNvPr id="130" name="直線コネクタ 129">
          <a:extLst>
            <a:ext uri="{FF2B5EF4-FFF2-40B4-BE49-F238E27FC236}">
              <a16:creationId xmlns="" xmlns:a16="http://schemas.microsoft.com/office/drawing/2014/main" id="{00000000-0008-0000-0600-000082000000}"/>
            </a:ext>
          </a:extLst>
        </xdr:cNvPr>
        <xdr:cNvCxnSpPr/>
      </xdr:nvCxnSpPr>
      <xdr:spPr>
        <a:xfrm flipV="1">
          <a:off x="1130300" y="9793952"/>
          <a:ext cx="889000" cy="25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87529</xdr:rowOff>
    </xdr:from>
    <xdr:to>
      <xdr:col>24</xdr:col>
      <xdr:colOff>114300</xdr:colOff>
      <xdr:row>57</xdr:row>
      <xdr:rowOff>17679</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45847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65956</xdr:rowOff>
    </xdr:from>
    <xdr:ext cx="534377" cy="259045"/>
    <xdr:sp macro="" textlink="">
      <xdr:nvSpPr>
        <xdr:cNvPr id="141" name="物件費該当値テキスト">
          <a:extLst>
            <a:ext uri="{FF2B5EF4-FFF2-40B4-BE49-F238E27FC236}">
              <a16:creationId xmlns="" xmlns:a16="http://schemas.microsoft.com/office/drawing/2014/main" id="{00000000-0008-0000-0600-00008D000000}"/>
            </a:ext>
          </a:extLst>
        </xdr:cNvPr>
        <xdr:cNvSpPr txBox="1"/>
      </xdr:nvSpPr>
      <xdr:spPr>
        <a:xfrm>
          <a:off x="4686300" y="96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40812</xdr:rowOff>
    </xdr:from>
    <xdr:to>
      <xdr:col>20</xdr:col>
      <xdr:colOff>38100</xdr:colOff>
      <xdr:row>56</xdr:row>
      <xdr:rowOff>142412</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3746500" y="96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133539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3530111" y="97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77894</xdr:rowOff>
    </xdr:from>
    <xdr:to>
      <xdr:col>15</xdr:col>
      <xdr:colOff>101600</xdr:colOff>
      <xdr:row>57</xdr:row>
      <xdr:rowOff>8044</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2857500" y="96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170621</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2641111" y="977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141952</xdr:rowOff>
    </xdr:from>
    <xdr:to>
      <xdr:col>10</xdr:col>
      <xdr:colOff>165100</xdr:colOff>
      <xdr:row>57</xdr:row>
      <xdr:rowOff>72102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968500" y="97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63229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1752111" y="98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53075</xdr:rowOff>
    </xdr:from>
    <xdr:to>
      <xdr:col>6</xdr:col>
      <xdr:colOff>38100</xdr:colOff>
      <xdr:row>58</xdr:row>
      <xdr:rowOff>154675</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079500" y="99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145802</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863111" y="100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42362</xdr:rowOff>
    </xdr:from>
    <xdr:to>
      <xdr:col>24</xdr:col>
      <xdr:colOff>63500</xdr:colOff>
      <xdr:row>78</xdr:row>
      <xdr:rowOff>49540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3797300" y="13415462"/>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29057</xdr:rowOff>
    </xdr:from>
    <xdr:to>
      <xdr:col>19</xdr:col>
      <xdr:colOff>177800</xdr:colOff>
      <xdr:row>78</xdr:row>
      <xdr:rowOff>42362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2908300" y="13402157"/>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21743</xdr:rowOff>
    </xdr:from>
    <xdr:to>
      <xdr:col>15</xdr:col>
      <xdr:colOff>50800</xdr:colOff>
      <xdr:row>78</xdr:row>
      <xdr:rowOff>29057</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3394843"/>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21743</xdr:rowOff>
    </xdr:from>
    <xdr:to>
      <xdr:col>10</xdr:col>
      <xdr:colOff>114300</xdr:colOff>
      <xdr:row>78</xdr:row>
      <xdr:rowOff>25949</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1130300" y="13394843"/>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170190</xdr:rowOff>
    </xdr:from>
    <xdr:to>
      <xdr:col>24</xdr:col>
      <xdr:colOff>114300</xdr:colOff>
      <xdr:row>78</xdr:row>
      <xdr:rowOff>100340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3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85117</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2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163012</xdr:rowOff>
    </xdr:from>
    <xdr:to>
      <xdr:col>20</xdr:col>
      <xdr:colOff>38100</xdr:colOff>
      <xdr:row>78</xdr:row>
      <xdr:rowOff>93162</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84289</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149707</xdr:rowOff>
    </xdr:from>
    <xdr:to>
      <xdr:col>15</xdr:col>
      <xdr:colOff>101600</xdr:colOff>
      <xdr:row>78</xdr:row>
      <xdr:rowOff>79857</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70984</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4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142393</xdr:rowOff>
    </xdr:from>
    <xdr:to>
      <xdr:col>10</xdr:col>
      <xdr:colOff>165100</xdr:colOff>
      <xdr:row>78</xdr:row>
      <xdr:rowOff>72543</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63670</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43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146599</xdr:rowOff>
    </xdr:from>
    <xdr:to>
      <xdr:col>6</xdr:col>
      <xdr:colOff>38100</xdr:colOff>
      <xdr:row>78</xdr:row>
      <xdr:rowOff>76749</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67876</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4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13948</xdr:rowOff>
    </xdr:from>
    <xdr:to>
      <xdr:col>24</xdr:col>
      <xdr:colOff>63500</xdr:colOff>
      <xdr:row>95</xdr:row>
      <xdr:rowOff>27130</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3797300" y="16301698"/>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13948</xdr:rowOff>
    </xdr:from>
    <xdr:to>
      <xdr:col>19</xdr:col>
      <xdr:colOff>177800</xdr:colOff>
      <xdr:row>95</xdr:row>
      <xdr:rowOff>151523</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301698"/>
          <a:ext cx="889000" cy="1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151523</xdr:rowOff>
    </xdr:from>
    <xdr:to>
      <xdr:col>15</xdr:col>
      <xdr:colOff>50800</xdr:colOff>
      <xdr:row>96</xdr:row>
      <xdr:rowOff>16604</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439273"/>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4304</xdr:rowOff>
    </xdr:from>
    <xdr:to>
      <xdr:col>10</xdr:col>
      <xdr:colOff>114300</xdr:colOff>
      <xdr:row>96</xdr:row>
      <xdr:rowOff>16604</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a:off x="1130300" y="1646350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147780</xdr:rowOff>
    </xdr:from>
    <xdr:to>
      <xdr:col>24</xdr:col>
      <xdr:colOff>114300</xdr:colOff>
      <xdr:row>95</xdr:row>
      <xdr:rowOff>77930</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2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170657</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11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134598</xdr:rowOff>
    </xdr:from>
    <xdr:to>
      <xdr:col>20</xdr:col>
      <xdr:colOff>38100</xdr:colOff>
      <xdr:row>95</xdr:row>
      <xdr:rowOff>64748</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81275</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60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100723</xdr:rowOff>
    </xdr:from>
    <xdr:to>
      <xdr:col>15</xdr:col>
      <xdr:colOff>101600</xdr:colOff>
      <xdr:row>96</xdr:row>
      <xdr:rowOff>30873</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3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22000</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08795" y="1648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137254</xdr:rowOff>
    </xdr:from>
    <xdr:to>
      <xdr:col>10</xdr:col>
      <xdr:colOff>165100</xdr:colOff>
      <xdr:row>96</xdr:row>
      <xdr:rowOff>67404</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4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83931</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19795" y="1620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124954</xdr:rowOff>
    </xdr:from>
    <xdr:to>
      <xdr:col>6</xdr:col>
      <xdr:colOff>38100</xdr:colOff>
      <xdr:row>96</xdr:row>
      <xdr:rowOff>55104</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41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71631</xdr:rowOff>
    </xdr:from>
    <xdr:ext cx="599010"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30795" y="1618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16811</xdr:rowOff>
    </xdr:from>
    <xdr:to>
      <xdr:col>55</xdr:col>
      <xdr:colOff>0</xdr:colOff>
      <xdr:row>37</xdr:row>
      <xdr:rowOff>135803</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360461"/>
          <a:ext cx="838200" cy="1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50035</xdr:rowOff>
    </xdr:from>
    <xdr:to>
      <xdr:col>50</xdr:col>
      <xdr:colOff>114300</xdr:colOff>
      <xdr:row>37</xdr:row>
      <xdr:rowOff>135803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5707885"/>
          <a:ext cx="889000" cy="7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156758</xdr:rowOff>
    </xdr:from>
    <xdr:to>
      <xdr:col>45</xdr:col>
      <xdr:colOff>177800</xdr:colOff>
      <xdr:row>33</xdr:row>
      <xdr:rowOff>50035</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a:off x="7861300" y="5128808"/>
          <a:ext cx="889000" cy="5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156758</xdr:rowOff>
    </xdr:from>
    <xdr:to>
      <xdr:col>41</xdr:col>
      <xdr:colOff>50800</xdr:colOff>
      <xdr:row>38</xdr:row>
      <xdr:rowOff>98280</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5128808"/>
          <a:ext cx="889000" cy="14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137461</xdr:rowOff>
    </xdr:from>
    <xdr:to>
      <xdr:col>55</xdr:col>
      <xdr:colOff>50800</xdr:colOff>
      <xdr:row>37</xdr:row>
      <xdr:rowOff>67611</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3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115888</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2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85003</xdr:rowOff>
    </xdr:from>
    <xdr:to>
      <xdr:col>50</xdr:col>
      <xdr:colOff>165100</xdr:colOff>
      <xdr:row>38</xdr:row>
      <xdr:rowOff>15153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4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6280</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5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170685</xdr:rowOff>
    </xdr:from>
    <xdr:to>
      <xdr:col>46</xdr:col>
      <xdr:colOff>38100</xdr:colOff>
      <xdr:row>33</xdr:row>
      <xdr:rowOff>100835</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56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117362</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50795" y="54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105958</xdr:rowOff>
    </xdr:from>
    <xdr:to>
      <xdr:col>41</xdr:col>
      <xdr:colOff>101600</xdr:colOff>
      <xdr:row>30</xdr:row>
      <xdr:rowOff>36108</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50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52635</xdr:rowOff>
    </xdr:from>
    <xdr:ext cx="599010"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61795" y="48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47480</xdr:rowOff>
    </xdr:from>
    <xdr:to>
      <xdr:col>36</xdr:col>
      <xdr:colOff>165100</xdr:colOff>
      <xdr:row>38</xdr:row>
      <xdr:rowOff>149080</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5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140207</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83121</xdr:rowOff>
    </xdr:from>
    <xdr:to>
      <xdr:col>55</xdr:col>
      <xdr:colOff>0</xdr:colOff>
      <xdr:row>56</xdr:row>
      <xdr:rowOff>91687</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9639300" y="9684321"/>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91687</xdr:rowOff>
    </xdr:from>
    <xdr:to>
      <xdr:col>50</xdr:col>
      <xdr:colOff>114300</xdr:colOff>
      <xdr:row>56</xdr:row>
      <xdr:rowOff>97486</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8750300" y="9692887"/>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2494</xdr:rowOff>
    </xdr:from>
    <xdr:to>
      <xdr:col>45</xdr:col>
      <xdr:colOff>177800</xdr:colOff>
      <xdr:row>56</xdr:row>
      <xdr:rowOff>97486</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a:off x="7861300" y="9432244"/>
          <a:ext cx="889000" cy="2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2494</xdr:rowOff>
    </xdr:from>
    <xdr:to>
      <xdr:col>41</xdr:col>
      <xdr:colOff>50800</xdr:colOff>
      <xdr:row>56</xdr:row>
      <xdr:rowOff>40594</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flipV="1">
          <a:off x="6972300" y="943224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32321</xdr:rowOff>
    </xdr:from>
    <xdr:to>
      <xdr:col>55</xdr:col>
      <xdr:colOff>50800</xdr:colOff>
      <xdr:row>56</xdr:row>
      <xdr:rowOff>133921</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96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10748</xdr:rowOff>
    </xdr:from>
    <xdr:ext cx="534377"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96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40887</xdr:rowOff>
    </xdr:from>
    <xdr:to>
      <xdr:col>50</xdr:col>
      <xdr:colOff>165100</xdr:colOff>
      <xdr:row>56</xdr:row>
      <xdr:rowOff>142487</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96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133614</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72111" y="97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46686</xdr:rowOff>
    </xdr:from>
    <xdr:to>
      <xdr:col>46</xdr:col>
      <xdr:colOff>38100</xdr:colOff>
      <xdr:row>56</xdr:row>
      <xdr:rowOff>148286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96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139413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97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123144</xdr:rowOff>
    </xdr:from>
    <xdr:to>
      <xdr:col>41</xdr:col>
      <xdr:colOff>101600</xdr:colOff>
      <xdr:row>55</xdr:row>
      <xdr:rowOff>53294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93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69821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91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161244</xdr:rowOff>
    </xdr:from>
    <xdr:to>
      <xdr:col>36</xdr:col>
      <xdr:colOff>165100</xdr:colOff>
      <xdr:row>56</xdr:row>
      <xdr:rowOff>91394</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95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82521</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968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121659</xdr:rowOff>
    </xdr:from>
    <xdr:to>
      <xdr:col>55</xdr:col>
      <xdr:colOff>0</xdr:colOff>
      <xdr:row>78</xdr:row>
      <xdr:rowOff>124155</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9639300" y="13494759"/>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91790</xdr:rowOff>
    </xdr:from>
    <xdr:to>
      <xdr:col>50</xdr:col>
      <xdr:colOff>114300</xdr:colOff>
      <xdr:row>78</xdr:row>
      <xdr:rowOff>121659</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8750300" y="13464890"/>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135985</xdr:rowOff>
    </xdr:from>
    <xdr:to>
      <xdr:col>45</xdr:col>
      <xdr:colOff>177800</xdr:colOff>
      <xdr:row>78</xdr:row>
      <xdr:rowOff>91790</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a:off x="7861300" y="13337635"/>
          <a:ext cx="889000" cy="1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135985</xdr:rowOff>
    </xdr:from>
    <xdr:to>
      <xdr:col>41</xdr:col>
      <xdr:colOff>50800</xdr:colOff>
      <xdr:row>78</xdr:row>
      <xdr:rowOff>76530</xdr:rowOff>
    </xdr:to>
    <xdr:cxnSp macro="">
      <xdr:nvCxnSpPr>
        <xdr:cNvPr id="419" name="直線コネクタ 418">
          <a:extLst>
            <a:ext uri="{FF2B5EF4-FFF2-40B4-BE49-F238E27FC236}">
              <a16:creationId xmlns="" xmlns:a16="http://schemas.microsoft.com/office/drawing/2014/main" id="{00000000-0008-0000-0600-0000A3010000}"/>
            </a:ext>
          </a:extLst>
        </xdr:cNvPr>
        <xdr:cNvCxnSpPr/>
      </xdr:nvCxnSpPr>
      <xdr:spPr>
        <a:xfrm flipV="1">
          <a:off x="6972300" y="13337635"/>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73355</xdr:rowOff>
    </xdr:from>
    <xdr:to>
      <xdr:col>55</xdr:col>
      <xdr:colOff>50800</xdr:colOff>
      <xdr:row>79</xdr:row>
      <xdr:rowOff>3505</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104267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159732</xdr:rowOff>
    </xdr:from>
    <xdr:ext cx="469744" cy="259045"/>
    <xdr:sp macro="" textlink="">
      <xdr:nvSpPr>
        <xdr:cNvPr id="430" name="普通建設事業費 （ うち新規整備　）該当値テキスト">
          <a:extLst>
            <a:ext uri="{FF2B5EF4-FFF2-40B4-BE49-F238E27FC236}">
              <a16:creationId xmlns="" xmlns:a16="http://schemas.microsoft.com/office/drawing/2014/main" id="{00000000-0008-0000-0600-0000AE010000}"/>
            </a:ext>
          </a:extLst>
        </xdr:cNvPr>
        <xdr:cNvSpPr txBox="1"/>
      </xdr:nvSpPr>
      <xdr:spPr>
        <a:xfrm>
          <a:off x="10528300" y="133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70859</xdr:rowOff>
    </xdr:from>
    <xdr:to>
      <xdr:col>50</xdr:col>
      <xdr:colOff>165100</xdr:colOff>
      <xdr:row>79</xdr:row>
      <xdr:rowOff>1009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95885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163586</xdr:rowOff>
    </xdr:from>
    <xdr:ext cx="469744"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9404428" y="1353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40990</xdr:rowOff>
    </xdr:from>
    <xdr:to>
      <xdr:col>46</xdr:col>
      <xdr:colOff>38100</xdr:colOff>
      <xdr:row>78</xdr:row>
      <xdr:rowOff>142590</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8699500" y="134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133717</xdr:rowOff>
    </xdr:from>
    <xdr:ext cx="469744"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8515428" y="135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85185</xdr:rowOff>
    </xdr:from>
    <xdr:to>
      <xdr:col>41</xdr:col>
      <xdr:colOff>101600</xdr:colOff>
      <xdr:row>78</xdr:row>
      <xdr:rowOff>15335</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7810500" y="132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6462</xdr:rowOff>
    </xdr:from>
    <xdr:ext cx="534377"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7594111" y="13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69215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118457</xdr:rowOff>
    </xdr:from>
    <xdr:ext cx="469744"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737428"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129729</xdr:rowOff>
    </xdr:from>
    <xdr:to>
      <xdr:col>55</xdr:col>
      <xdr:colOff>0</xdr:colOff>
      <xdr:row>97</xdr:row>
      <xdr:rowOff>7906</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9639300" y="16588929"/>
          <a:ext cx="838200" cy="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7906</xdr:rowOff>
    </xdr:from>
    <xdr:to>
      <xdr:col>50</xdr:col>
      <xdr:colOff>114300</xdr:colOff>
      <xdr:row>97</xdr:row>
      <xdr:rowOff>33161</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8750300" y="16638556"/>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58710</xdr:rowOff>
    </xdr:from>
    <xdr:to>
      <xdr:col>45</xdr:col>
      <xdr:colOff>177800</xdr:colOff>
      <xdr:row>97</xdr:row>
      <xdr:rowOff>33161</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7861300" y="16346460"/>
          <a:ext cx="889000" cy="3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58710</xdr:rowOff>
    </xdr:from>
    <xdr:to>
      <xdr:col>41</xdr:col>
      <xdr:colOff>50800</xdr:colOff>
      <xdr:row>96</xdr:row>
      <xdr:rowOff>124220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flipV="1">
          <a:off x="6972300" y="16346460"/>
          <a:ext cx="889000" cy="23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78929</xdr:rowOff>
    </xdr:from>
    <xdr:to>
      <xdr:col>55</xdr:col>
      <xdr:colOff>50800</xdr:colOff>
      <xdr:row>97</xdr:row>
      <xdr:rowOff>9079</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10426700" y="165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57356</xdr:rowOff>
    </xdr:from>
    <xdr:ext cx="534377" cy="259045"/>
    <xdr:sp macro="" textlink="">
      <xdr:nvSpPr>
        <xdr:cNvPr id="489" name="普通建設事業費 （ うち更新整備　）該当値テキスト">
          <a:extLst>
            <a:ext uri="{FF2B5EF4-FFF2-40B4-BE49-F238E27FC236}">
              <a16:creationId xmlns="" xmlns:a16="http://schemas.microsoft.com/office/drawing/2014/main" id="{00000000-0008-0000-0600-0000E9010000}"/>
            </a:ext>
          </a:extLst>
        </xdr:cNvPr>
        <xdr:cNvSpPr txBox="1"/>
      </xdr:nvSpPr>
      <xdr:spPr>
        <a:xfrm>
          <a:off x="10528300" y="1651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128556</xdr:rowOff>
    </xdr:from>
    <xdr:to>
      <xdr:col>50</xdr:col>
      <xdr:colOff>165100</xdr:colOff>
      <xdr:row>97</xdr:row>
      <xdr:rowOff>58706</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9588500" y="165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49833</xdr:rowOff>
    </xdr:from>
    <xdr:ext cx="534377"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9372111" y="166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153811</xdr:rowOff>
    </xdr:from>
    <xdr:to>
      <xdr:col>46</xdr:col>
      <xdr:colOff>38100</xdr:colOff>
      <xdr:row>97</xdr:row>
      <xdr:rowOff>83961</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8699500" y="16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75088</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8483111" y="167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7910</xdr:rowOff>
    </xdr:from>
    <xdr:to>
      <xdr:col>41</xdr:col>
      <xdr:colOff>101600</xdr:colOff>
      <xdr:row>95</xdr:row>
      <xdr:rowOff>109510</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7810500" y="162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126037</xdr:rowOff>
    </xdr:from>
    <xdr:ext cx="534377"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7594111" y="1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73420</xdr:rowOff>
    </xdr:from>
    <xdr:to>
      <xdr:col>36</xdr:col>
      <xdr:colOff>165100</xdr:colOff>
      <xdr:row>97</xdr:row>
      <xdr:rowOff>3570</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6921500" y="16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20097</xdr:rowOff>
    </xdr:from>
    <xdr:ext cx="534377"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6705111" y="163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5626</xdr:rowOff>
    </xdr:from>
    <xdr:to>
      <xdr:col>85</xdr:col>
      <xdr:colOff>127000</xdr:colOff>
      <xdr:row>39</xdr:row>
      <xdr:rowOff>21152</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5481300" y="6692176"/>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158179</xdr:rowOff>
    </xdr:from>
    <xdr:to>
      <xdr:col>81</xdr:col>
      <xdr:colOff>50800</xdr:colOff>
      <xdr:row>39</xdr:row>
      <xdr:rowOff>5626</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4592300" y="6673279"/>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158179</xdr:rowOff>
    </xdr:from>
    <xdr:to>
      <xdr:col>76</xdr:col>
      <xdr:colOff>114300</xdr:colOff>
      <xdr:row>38</xdr:row>
      <xdr:rowOff>159665</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flipV="1">
          <a:off x="13703300" y="667327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159665</xdr:rowOff>
    </xdr:from>
    <xdr:to>
      <xdr:col>71</xdr:col>
      <xdr:colOff>177800</xdr:colOff>
      <xdr:row>39</xdr:row>
      <xdr:rowOff>8198</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flipV="1">
          <a:off x="12814300" y="6674765"/>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141802</xdr:rowOff>
    </xdr:from>
    <xdr:to>
      <xdr:col>85</xdr:col>
      <xdr:colOff>177800</xdr:colOff>
      <xdr:row>39</xdr:row>
      <xdr:rowOff>71952</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6268700" y="66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56729</xdr:rowOff>
    </xdr:from>
    <xdr:ext cx="469744" cy="259045"/>
    <xdr:sp macro="" textlink="">
      <xdr:nvSpPr>
        <xdr:cNvPr id="546" name="災害復旧事業費該当値テキスト">
          <a:extLst>
            <a:ext uri="{FF2B5EF4-FFF2-40B4-BE49-F238E27FC236}">
              <a16:creationId xmlns="" xmlns:a16="http://schemas.microsoft.com/office/drawing/2014/main" id="{00000000-0008-0000-0600-000022020000}"/>
            </a:ext>
          </a:extLst>
        </xdr:cNvPr>
        <xdr:cNvSpPr txBox="1"/>
      </xdr:nvSpPr>
      <xdr:spPr>
        <a:xfrm>
          <a:off x="16370300" y="65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126276</xdr:rowOff>
    </xdr:from>
    <xdr:to>
      <xdr:col>81</xdr:col>
      <xdr:colOff>101600</xdr:colOff>
      <xdr:row>39</xdr:row>
      <xdr:rowOff>56426</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5430500" y="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47553</xdr:rowOff>
    </xdr:from>
    <xdr:ext cx="469744"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5246428" y="67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107379</xdr:rowOff>
    </xdr:from>
    <xdr:to>
      <xdr:col>76</xdr:col>
      <xdr:colOff>165100</xdr:colOff>
      <xdr:row>39</xdr:row>
      <xdr:rowOff>37529</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4541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28656</xdr:rowOff>
    </xdr:from>
    <xdr:ext cx="469744"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4357428" y="67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108865</xdr:rowOff>
    </xdr:from>
    <xdr:to>
      <xdr:col>72</xdr:col>
      <xdr:colOff>38100</xdr:colOff>
      <xdr:row>39</xdr:row>
      <xdr:rowOff>39015</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36525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30142</xdr:rowOff>
    </xdr:from>
    <xdr:ext cx="469744"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3468428" y="67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128848</xdr:rowOff>
    </xdr:from>
    <xdr:to>
      <xdr:col>67</xdr:col>
      <xdr:colOff>101600</xdr:colOff>
      <xdr:row>39</xdr:row>
      <xdr:rowOff>58998</xdr:rowOff>
    </xdr:to>
    <xdr:sp macro="" textlink="">
      <xdr:nvSpPr>
        <xdr:cNvPr id="553" name="楕円 552">
          <a:extLst>
            <a:ext uri="{FF2B5EF4-FFF2-40B4-BE49-F238E27FC236}">
              <a16:creationId xmlns="" xmlns:a16="http://schemas.microsoft.com/office/drawing/2014/main" id="{00000000-0008-0000-0600-000029020000}"/>
            </a:ext>
          </a:extLst>
        </xdr:cNvPr>
        <xdr:cNvSpPr/>
      </xdr:nvSpPr>
      <xdr:spPr>
        <a:xfrm>
          <a:off x="12763500" y="6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50125</xdr:rowOff>
    </xdr:from>
    <xdr:ext cx="469744"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579428" y="67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86812</xdr:rowOff>
    </xdr:from>
    <xdr:to>
      <xdr:col>85</xdr:col>
      <xdr:colOff>127000</xdr:colOff>
      <xdr:row>76</xdr:row>
      <xdr:rowOff>111043</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5481300" y="13117012"/>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111043</xdr:rowOff>
    </xdr:from>
    <xdr:to>
      <xdr:col>81</xdr:col>
      <xdr:colOff>50800</xdr:colOff>
      <xdr:row>77</xdr:row>
      <xdr:rowOff>352</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flipV="1">
          <a:off x="14592300" y="13141243"/>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154640</xdr:rowOff>
    </xdr:from>
    <xdr:to>
      <xdr:col>76</xdr:col>
      <xdr:colOff>114300</xdr:colOff>
      <xdr:row>77</xdr:row>
      <xdr:rowOff>352</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3703300" y="13184840"/>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154640</xdr:rowOff>
    </xdr:from>
    <xdr:to>
      <xdr:col>71</xdr:col>
      <xdr:colOff>177800</xdr:colOff>
      <xdr:row>77</xdr:row>
      <xdr:rowOff>3242</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flipV="1">
          <a:off x="12814300" y="13184840"/>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36012</xdr:rowOff>
    </xdr:from>
    <xdr:to>
      <xdr:col>85</xdr:col>
      <xdr:colOff>177800</xdr:colOff>
      <xdr:row>76</xdr:row>
      <xdr:rowOff>137612</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6268700" y="13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14439</xdr:rowOff>
    </xdr:from>
    <xdr:ext cx="534377" cy="259045"/>
    <xdr:sp macro="" textlink="">
      <xdr:nvSpPr>
        <xdr:cNvPr id="655" name="公債費該当値テキスト">
          <a:extLst>
            <a:ext uri="{FF2B5EF4-FFF2-40B4-BE49-F238E27FC236}">
              <a16:creationId xmlns="" xmlns:a16="http://schemas.microsoft.com/office/drawing/2014/main" id="{00000000-0008-0000-0600-00008F020000}"/>
            </a:ext>
          </a:extLst>
        </xdr:cNvPr>
        <xdr:cNvSpPr txBox="1"/>
      </xdr:nvSpPr>
      <xdr:spPr>
        <a:xfrm>
          <a:off x="16370300" y="130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60243</xdr:rowOff>
    </xdr:from>
    <xdr:to>
      <xdr:col>81</xdr:col>
      <xdr:colOff>101600</xdr:colOff>
      <xdr:row>76</xdr:row>
      <xdr:rowOff>161843</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5430500" y="130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152970</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5214111" y="13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121002</xdr:rowOff>
    </xdr:from>
    <xdr:to>
      <xdr:col>76</xdr:col>
      <xdr:colOff>165100</xdr:colOff>
      <xdr:row>77</xdr:row>
      <xdr:rowOff>51152</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4541500" y="13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42279</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4325111" y="132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103840</xdr:rowOff>
    </xdr:from>
    <xdr:to>
      <xdr:col>72</xdr:col>
      <xdr:colOff>38100</xdr:colOff>
      <xdr:row>77</xdr:row>
      <xdr:rowOff>33990</xdr:rowOff>
    </xdr:to>
    <xdr:sp macro="" textlink="">
      <xdr:nvSpPr>
        <xdr:cNvPr id="660" name="楕円 659">
          <a:extLst>
            <a:ext uri="{FF2B5EF4-FFF2-40B4-BE49-F238E27FC236}">
              <a16:creationId xmlns="" xmlns:a16="http://schemas.microsoft.com/office/drawing/2014/main" id="{00000000-0008-0000-0600-000094020000}"/>
            </a:ext>
          </a:extLst>
        </xdr:cNvPr>
        <xdr:cNvSpPr/>
      </xdr:nvSpPr>
      <xdr:spPr>
        <a:xfrm>
          <a:off x="13652500" y="131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25117</xdr:rowOff>
    </xdr:from>
    <xdr:ext cx="534377"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3436111" y="132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123892</xdr:rowOff>
    </xdr:from>
    <xdr:to>
      <xdr:col>67</xdr:col>
      <xdr:colOff>101600</xdr:colOff>
      <xdr:row>77</xdr:row>
      <xdr:rowOff>54042</xdr:rowOff>
    </xdr:to>
    <xdr:sp macro="" textlink="">
      <xdr:nvSpPr>
        <xdr:cNvPr id="662" name="楕円 661">
          <a:extLst>
            <a:ext uri="{FF2B5EF4-FFF2-40B4-BE49-F238E27FC236}">
              <a16:creationId xmlns="" xmlns:a16="http://schemas.microsoft.com/office/drawing/2014/main" id="{00000000-0008-0000-0600-000096020000}"/>
            </a:ext>
          </a:extLst>
        </xdr:cNvPr>
        <xdr:cNvSpPr/>
      </xdr:nvSpPr>
      <xdr:spPr>
        <a:xfrm>
          <a:off x="12763500" y="131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45169</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547111" y="132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80645</xdr:rowOff>
    </xdr:from>
    <xdr:to>
      <xdr:col>85</xdr:col>
      <xdr:colOff>127000</xdr:colOff>
      <xdr:row>97</xdr:row>
      <xdr:rowOff>163233</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a:off x="15481300" y="16711295"/>
          <a:ext cx="838200" cy="8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80645</xdr:rowOff>
    </xdr:from>
    <xdr:to>
      <xdr:col>81</xdr:col>
      <xdr:colOff>50800</xdr:colOff>
      <xdr:row>98</xdr:row>
      <xdr:rowOff>66053</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4592300" y="16711295"/>
          <a:ext cx="889000" cy="1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41250</xdr:rowOff>
    </xdr:from>
    <xdr:to>
      <xdr:col>76</xdr:col>
      <xdr:colOff>114300</xdr:colOff>
      <xdr:row>98</xdr:row>
      <xdr:rowOff>66053</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3703300" y="1684335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41250</xdr:rowOff>
    </xdr:from>
    <xdr:to>
      <xdr:col>71</xdr:col>
      <xdr:colOff>177800</xdr:colOff>
      <xdr:row>98</xdr:row>
      <xdr:rowOff>88303</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flipV="1">
          <a:off x="12814300" y="16843350"/>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112433</xdr:rowOff>
    </xdr:from>
    <xdr:to>
      <xdr:col>85</xdr:col>
      <xdr:colOff>177800</xdr:colOff>
      <xdr:row>98</xdr:row>
      <xdr:rowOff>42583</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6268700" y="167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90860</xdr:rowOff>
    </xdr:from>
    <xdr:ext cx="534377" cy="259045"/>
    <xdr:sp macro="" textlink="">
      <xdr:nvSpPr>
        <xdr:cNvPr id="712" name="積立金該当値テキスト">
          <a:extLst>
            <a:ext uri="{FF2B5EF4-FFF2-40B4-BE49-F238E27FC236}">
              <a16:creationId xmlns="" xmlns:a16="http://schemas.microsoft.com/office/drawing/2014/main" id="{00000000-0008-0000-0600-0000C8020000}"/>
            </a:ext>
          </a:extLst>
        </xdr:cNvPr>
        <xdr:cNvSpPr txBox="1"/>
      </xdr:nvSpPr>
      <xdr:spPr>
        <a:xfrm>
          <a:off x="16370300" y="167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29845</xdr:rowOff>
    </xdr:from>
    <xdr:to>
      <xdr:col>81</xdr:col>
      <xdr:colOff>101600</xdr:colOff>
      <xdr:row>97</xdr:row>
      <xdr:rowOff>131445</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5430500" y="166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122572</xdr:rowOff>
    </xdr:from>
    <xdr:ext cx="534377"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5214111" y="167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15253</xdr:rowOff>
    </xdr:from>
    <xdr:to>
      <xdr:col>76</xdr:col>
      <xdr:colOff>165100</xdr:colOff>
      <xdr:row>98</xdr:row>
      <xdr:rowOff>116853</xdr:rowOff>
    </xdr:to>
    <xdr:sp macro="" textlink="">
      <xdr:nvSpPr>
        <xdr:cNvPr id="715" name="楕円 714">
          <a:extLst>
            <a:ext uri="{FF2B5EF4-FFF2-40B4-BE49-F238E27FC236}">
              <a16:creationId xmlns="" xmlns:a16="http://schemas.microsoft.com/office/drawing/2014/main" id="{00000000-0008-0000-0600-0000CB020000}"/>
            </a:ext>
          </a:extLst>
        </xdr:cNvPr>
        <xdr:cNvSpPr/>
      </xdr:nvSpPr>
      <xdr:spPr>
        <a:xfrm>
          <a:off x="14541500" y="168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107980</xdr:rowOff>
    </xdr:from>
    <xdr:ext cx="534377"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4325111" y="169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161900</xdr:rowOff>
    </xdr:from>
    <xdr:to>
      <xdr:col>72</xdr:col>
      <xdr:colOff>38100</xdr:colOff>
      <xdr:row>98</xdr:row>
      <xdr:rowOff>92050</xdr:rowOff>
    </xdr:to>
    <xdr:sp macro="" textlink="">
      <xdr:nvSpPr>
        <xdr:cNvPr id="717" name="楕円 716">
          <a:extLst>
            <a:ext uri="{FF2B5EF4-FFF2-40B4-BE49-F238E27FC236}">
              <a16:creationId xmlns="" xmlns:a16="http://schemas.microsoft.com/office/drawing/2014/main" id="{00000000-0008-0000-0600-0000CD020000}"/>
            </a:ext>
          </a:extLst>
        </xdr:cNvPr>
        <xdr:cNvSpPr/>
      </xdr:nvSpPr>
      <xdr:spPr>
        <a:xfrm>
          <a:off x="13652500" y="167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83177</xdr:rowOff>
    </xdr:from>
    <xdr:ext cx="534377"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3436111" y="168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37503</xdr:rowOff>
    </xdr:from>
    <xdr:to>
      <xdr:col>67</xdr:col>
      <xdr:colOff>101600</xdr:colOff>
      <xdr:row>98</xdr:row>
      <xdr:rowOff>139103</xdr:rowOff>
    </xdr:to>
    <xdr:sp macro="" textlink="">
      <xdr:nvSpPr>
        <xdr:cNvPr id="719" name="楕円 718">
          <a:extLst>
            <a:ext uri="{FF2B5EF4-FFF2-40B4-BE49-F238E27FC236}">
              <a16:creationId xmlns="" xmlns:a16="http://schemas.microsoft.com/office/drawing/2014/main" id="{00000000-0008-0000-0600-0000CF020000}"/>
            </a:ext>
          </a:extLst>
        </xdr:cNvPr>
        <xdr:cNvSpPr/>
      </xdr:nvSpPr>
      <xdr:spPr>
        <a:xfrm>
          <a:off x="12763500" y="168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130230</xdr:rowOff>
    </xdr:from>
    <xdr:ext cx="534377"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2547111" y="169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64674</xdr:rowOff>
    </xdr:from>
    <xdr:to>
      <xdr:col>116</xdr:col>
      <xdr:colOff>63500</xdr:colOff>
      <xdr:row>38</xdr:row>
      <xdr:rowOff>130236</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1323300" y="6579774"/>
          <a:ext cx="8382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64674</xdr:rowOff>
    </xdr:from>
    <xdr:to>
      <xdr:col>111</xdr:col>
      <xdr:colOff>177800</xdr:colOff>
      <xdr:row>38</xdr:row>
      <xdr:rowOff>80356</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flipV="1">
          <a:off x="20434300" y="6579774"/>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80356</xdr:rowOff>
    </xdr:from>
    <xdr:to>
      <xdr:col>107</xdr:col>
      <xdr:colOff>50800</xdr:colOff>
      <xdr:row>38</xdr:row>
      <xdr:rowOff>81133</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flipV="1">
          <a:off x="19545300" y="659545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81133</xdr:rowOff>
    </xdr:from>
    <xdr:to>
      <xdr:col>102</xdr:col>
      <xdr:colOff>114300</xdr:colOff>
      <xdr:row>38</xdr:row>
      <xdr:rowOff>103398</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flipV="1">
          <a:off x="18656300" y="6596233"/>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79436</xdr:rowOff>
    </xdr:from>
    <xdr:to>
      <xdr:col>116</xdr:col>
      <xdr:colOff>114300</xdr:colOff>
      <xdr:row>39</xdr:row>
      <xdr:rowOff>9586</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221107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165813</xdr:rowOff>
    </xdr:from>
    <xdr:ext cx="378565" cy="259045"/>
    <xdr:sp macro="" textlink="">
      <xdr:nvSpPr>
        <xdr:cNvPr id="767" name="投資及び出資金該当値テキスト">
          <a:extLst>
            <a:ext uri="{FF2B5EF4-FFF2-40B4-BE49-F238E27FC236}">
              <a16:creationId xmlns="" xmlns:a16="http://schemas.microsoft.com/office/drawing/2014/main" id="{00000000-0008-0000-0600-0000FF020000}"/>
            </a:ext>
          </a:extLst>
        </xdr:cNvPr>
        <xdr:cNvSpPr txBox="1"/>
      </xdr:nvSpPr>
      <xdr:spPr>
        <a:xfrm>
          <a:off x="22212300" y="650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13874</xdr:rowOff>
    </xdr:from>
    <xdr:to>
      <xdr:col>112</xdr:col>
      <xdr:colOff>38100</xdr:colOff>
      <xdr:row>38</xdr:row>
      <xdr:rowOff>115474</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21272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106601</xdr:rowOff>
    </xdr:from>
    <xdr:ext cx="469744"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21088428" y="66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29556</xdr:rowOff>
    </xdr:from>
    <xdr:to>
      <xdr:col>107</xdr:col>
      <xdr:colOff>101600</xdr:colOff>
      <xdr:row>38</xdr:row>
      <xdr:rowOff>131156</xdr:rowOff>
    </xdr:to>
    <xdr:sp macro="" textlink="">
      <xdr:nvSpPr>
        <xdr:cNvPr id="770" name="楕円 769">
          <a:extLst>
            <a:ext uri="{FF2B5EF4-FFF2-40B4-BE49-F238E27FC236}">
              <a16:creationId xmlns="" xmlns:a16="http://schemas.microsoft.com/office/drawing/2014/main" id="{00000000-0008-0000-0600-000002030000}"/>
            </a:ext>
          </a:extLst>
        </xdr:cNvPr>
        <xdr:cNvSpPr/>
      </xdr:nvSpPr>
      <xdr:spPr>
        <a:xfrm>
          <a:off x="20383500" y="65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122283</xdr:rowOff>
    </xdr:from>
    <xdr:ext cx="469744"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20199428" y="66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30333</xdr:rowOff>
    </xdr:from>
    <xdr:to>
      <xdr:col>102</xdr:col>
      <xdr:colOff>165100</xdr:colOff>
      <xdr:row>38</xdr:row>
      <xdr:rowOff>131933</xdr:rowOff>
    </xdr:to>
    <xdr:sp macro="" textlink="">
      <xdr:nvSpPr>
        <xdr:cNvPr id="772" name="楕円 771">
          <a:extLst>
            <a:ext uri="{FF2B5EF4-FFF2-40B4-BE49-F238E27FC236}">
              <a16:creationId xmlns="" xmlns:a16="http://schemas.microsoft.com/office/drawing/2014/main" id="{00000000-0008-0000-0600-000004030000}"/>
            </a:ext>
          </a:extLst>
        </xdr:cNvPr>
        <xdr:cNvSpPr/>
      </xdr:nvSpPr>
      <xdr:spPr>
        <a:xfrm>
          <a:off x="19494500" y="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123060</xdr:rowOff>
    </xdr:from>
    <xdr:ext cx="469744"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9310428" y="663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52598</xdr:rowOff>
    </xdr:from>
    <xdr:to>
      <xdr:col>98</xdr:col>
      <xdr:colOff>38100</xdr:colOff>
      <xdr:row>38</xdr:row>
      <xdr:rowOff>154198</xdr:rowOff>
    </xdr:to>
    <xdr:sp macro="" textlink="">
      <xdr:nvSpPr>
        <xdr:cNvPr id="774" name="楕円 773">
          <a:extLst>
            <a:ext uri="{FF2B5EF4-FFF2-40B4-BE49-F238E27FC236}">
              <a16:creationId xmlns="" xmlns:a16="http://schemas.microsoft.com/office/drawing/2014/main" id="{00000000-0008-0000-0600-000006030000}"/>
            </a:ext>
          </a:extLst>
        </xdr:cNvPr>
        <xdr:cNvSpPr/>
      </xdr:nvSpPr>
      <xdr:spPr>
        <a:xfrm>
          <a:off x="18605500" y="6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145325</xdr:rowOff>
    </xdr:from>
    <xdr:ext cx="378565"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8467017" y="666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17902</xdr:rowOff>
    </xdr:from>
    <xdr:to>
      <xdr:col>116</xdr:col>
      <xdr:colOff>63500</xdr:colOff>
      <xdr:row>57</xdr:row>
      <xdr:rowOff>21148</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21323300" y="9790552"/>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21148</xdr:rowOff>
    </xdr:from>
    <xdr:to>
      <xdr:col>111</xdr:col>
      <xdr:colOff>177800</xdr:colOff>
      <xdr:row>57</xdr:row>
      <xdr:rowOff>25263</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20434300" y="979379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25263</xdr:rowOff>
    </xdr:from>
    <xdr:to>
      <xdr:col>107</xdr:col>
      <xdr:colOff>50800</xdr:colOff>
      <xdr:row>57</xdr:row>
      <xdr:rowOff>29880</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flipV="1">
          <a:off x="19545300" y="9797913"/>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29880</xdr:rowOff>
    </xdr:from>
    <xdr:to>
      <xdr:col>102</xdr:col>
      <xdr:colOff>114300</xdr:colOff>
      <xdr:row>57</xdr:row>
      <xdr:rowOff>32395</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flipV="1">
          <a:off x="18656300" y="98025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138552</xdr:rowOff>
    </xdr:from>
    <xdr:to>
      <xdr:col>116</xdr:col>
      <xdr:colOff>114300</xdr:colOff>
      <xdr:row>57</xdr:row>
      <xdr:rowOff>68702</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21107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116979</xdr:rowOff>
    </xdr:from>
    <xdr:ext cx="469744" cy="259045"/>
    <xdr:sp macro="" textlink="">
      <xdr:nvSpPr>
        <xdr:cNvPr id="822" name="貸付金該当値テキスト">
          <a:extLst>
            <a:ext uri="{FF2B5EF4-FFF2-40B4-BE49-F238E27FC236}">
              <a16:creationId xmlns="" xmlns:a16="http://schemas.microsoft.com/office/drawing/2014/main" id="{00000000-0008-0000-0600-000036030000}"/>
            </a:ext>
          </a:extLst>
        </xdr:cNvPr>
        <xdr:cNvSpPr txBox="1"/>
      </xdr:nvSpPr>
      <xdr:spPr>
        <a:xfrm>
          <a:off x="22212300" y="971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141798</xdr:rowOff>
    </xdr:from>
    <xdr:to>
      <xdr:col>112</xdr:col>
      <xdr:colOff>38100</xdr:colOff>
      <xdr:row>57</xdr:row>
      <xdr:rowOff>71948</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21272500" y="97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63075</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21088428" y="983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145913</xdr:rowOff>
    </xdr:from>
    <xdr:to>
      <xdr:col>107</xdr:col>
      <xdr:colOff>101600</xdr:colOff>
      <xdr:row>57</xdr:row>
      <xdr:rowOff>76063</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20383500" y="97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67190</xdr:rowOff>
    </xdr:from>
    <xdr:ext cx="469744"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20199428" y="983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150530</xdr:rowOff>
    </xdr:from>
    <xdr:to>
      <xdr:col>102</xdr:col>
      <xdr:colOff>165100</xdr:colOff>
      <xdr:row>57</xdr:row>
      <xdr:rowOff>80680</xdr:rowOff>
    </xdr:to>
    <xdr:sp macro="" textlink="">
      <xdr:nvSpPr>
        <xdr:cNvPr id="827" name="楕円 826">
          <a:extLst>
            <a:ext uri="{FF2B5EF4-FFF2-40B4-BE49-F238E27FC236}">
              <a16:creationId xmlns="" xmlns:a16="http://schemas.microsoft.com/office/drawing/2014/main" id="{00000000-0008-0000-0600-00003B030000}"/>
            </a:ext>
          </a:extLst>
        </xdr:cNvPr>
        <xdr:cNvSpPr/>
      </xdr:nvSpPr>
      <xdr:spPr>
        <a:xfrm>
          <a:off x="19494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97207</xdr:rowOff>
    </xdr:from>
    <xdr:ext cx="469744"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9310428" y="95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153045</xdr:rowOff>
    </xdr:from>
    <xdr:to>
      <xdr:col>98</xdr:col>
      <xdr:colOff>38100</xdr:colOff>
      <xdr:row>57</xdr:row>
      <xdr:rowOff>83195</xdr:rowOff>
    </xdr:to>
    <xdr:sp macro="" textlink="">
      <xdr:nvSpPr>
        <xdr:cNvPr id="829" name="楕円 828">
          <a:extLst>
            <a:ext uri="{FF2B5EF4-FFF2-40B4-BE49-F238E27FC236}">
              <a16:creationId xmlns="" xmlns:a16="http://schemas.microsoft.com/office/drawing/2014/main" id="{00000000-0008-0000-0600-00003D030000}"/>
            </a:ext>
          </a:extLst>
        </xdr:cNvPr>
        <xdr:cNvSpPr/>
      </xdr:nvSpPr>
      <xdr:spPr>
        <a:xfrm>
          <a:off x="18605500" y="97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99722</xdr:rowOff>
    </xdr:from>
    <xdr:ext cx="469744"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421428" y="952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121945</xdr:rowOff>
    </xdr:from>
    <xdr:to>
      <xdr:col>116</xdr:col>
      <xdr:colOff>63500</xdr:colOff>
      <xdr:row>74</xdr:row>
      <xdr:rowOff>151854</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21323300" y="12809245"/>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151854</xdr:rowOff>
    </xdr:from>
    <xdr:to>
      <xdr:col>111</xdr:col>
      <xdr:colOff>177800</xdr:colOff>
      <xdr:row>75</xdr:row>
      <xdr:rowOff>48146</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20434300" y="12839154"/>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48146</xdr:rowOff>
    </xdr:from>
    <xdr:to>
      <xdr:col>107</xdr:col>
      <xdr:colOff>50800</xdr:colOff>
      <xdr:row>75</xdr:row>
      <xdr:rowOff>69710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flipV="1">
          <a:off x="19545300" y="12906896"/>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78474</xdr:rowOff>
    </xdr:from>
    <xdr:to>
      <xdr:col>102</xdr:col>
      <xdr:colOff>114300</xdr:colOff>
      <xdr:row>75</xdr:row>
      <xdr:rowOff>69710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656300" y="12765774"/>
          <a:ext cx="889000" cy="1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71145</xdr:rowOff>
    </xdr:from>
    <xdr:to>
      <xdr:col>116</xdr:col>
      <xdr:colOff>114300</xdr:colOff>
      <xdr:row>75</xdr:row>
      <xdr:rowOff>1295</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21107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94022</xdr:rowOff>
    </xdr:from>
    <xdr:ext cx="534377" cy="259045"/>
    <xdr:sp macro="" textlink="">
      <xdr:nvSpPr>
        <xdr:cNvPr id="880" name="繰出金該当値テキスト">
          <a:extLst>
            <a:ext uri="{FF2B5EF4-FFF2-40B4-BE49-F238E27FC236}">
              <a16:creationId xmlns="" xmlns:a16="http://schemas.microsoft.com/office/drawing/2014/main" id="{00000000-0008-0000-0600-000070030000}"/>
            </a:ext>
          </a:extLst>
        </xdr:cNvPr>
        <xdr:cNvSpPr txBox="1"/>
      </xdr:nvSpPr>
      <xdr:spPr>
        <a:xfrm>
          <a:off x="22212300" y="126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101054</xdr:rowOff>
    </xdr:from>
    <xdr:to>
      <xdr:col>112</xdr:col>
      <xdr:colOff>38100</xdr:colOff>
      <xdr:row>75</xdr:row>
      <xdr:rowOff>31204</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1272500" y="127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47731</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21056111" y="125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168796</xdr:rowOff>
    </xdr:from>
    <xdr:to>
      <xdr:col>107</xdr:col>
      <xdr:colOff>101600</xdr:colOff>
      <xdr:row>75</xdr:row>
      <xdr:rowOff>98946</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20383500" y="128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115473</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20167111" y="126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18910</xdr:rowOff>
    </xdr:from>
    <xdr:to>
      <xdr:col>102</xdr:col>
      <xdr:colOff>165100</xdr:colOff>
      <xdr:row>75</xdr:row>
      <xdr:rowOff>120510</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19494500" y="128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137037</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9278111" y="126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27674</xdr:rowOff>
    </xdr:from>
    <xdr:to>
      <xdr:col>98</xdr:col>
      <xdr:colOff>38100</xdr:colOff>
      <xdr:row>74</xdr:row>
      <xdr:rowOff>129274</xdr:rowOff>
    </xdr:to>
    <xdr:sp macro="" textlink="">
      <xdr:nvSpPr>
        <xdr:cNvPr id="887" name="楕円 886">
          <a:extLst>
            <a:ext uri="{FF2B5EF4-FFF2-40B4-BE49-F238E27FC236}">
              <a16:creationId xmlns="" xmlns:a16="http://schemas.microsoft.com/office/drawing/2014/main" id="{00000000-0008-0000-0600-000077030000}"/>
            </a:ext>
          </a:extLst>
        </xdr:cNvPr>
        <xdr:cNvSpPr/>
      </xdr:nvSpPr>
      <xdr:spPr>
        <a:xfrm>
          <a:off x="18605500" y="127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145801</xdr:rowOff>
    </xdr:from>
    <xdr:ext cx="534377"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389111" y="124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となっているが、類似団体と比較すると一人当たりのコストが高い状況となっている。これは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均等割のみ課税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金、子育て支援の拡充による保育所運営等事業費や認定こども園運営等事業費が多額であること、生活保護費が多額であること、障がい者自立支援事業の介護給付費・訓練等給付費などが高額であること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一部事務組合に対するものが増加しているため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公共施設維持整備等基金等への積立額の減によるもので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62,365
61,596
77.15
34,155,170
33,447,730
630,650
16,886,314
36,985,469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70739</xdr:rowOff>
    </xdr:from>
    <xdr:to>
      <xdr:col>24</xdr:col>
      <xdr:colOff>63500</xdr:colOff>
      <xdr:row>36</xdr:row>
      <xdr:rowOff>87122</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4293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26543</xdr:rowOff>
    </xdr:from>
    <xdr:to>
      <xdr:col>19</xdr:col>
      <xdr:colOff>177800</xdr:colOff>
      <xdr:row>36</xdr:row>
      <xdr:rowOff>87122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9874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26543</xdr:rowOff>
    </xdr:from>
    <xdr:to>
      <xdr:col>15</xdr:col>
      <xdr:colOff>50800</xdr:colOff>
      <xdr:row>36</xdr:row>
      <xdr:rowOff>43307</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9874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24638</xdr:rowOff>
    </xdr:from>
    <xdr:to>
      <xdr:col>10</xdr:col>
      <xdr:colOff>114300</xdr:colOff>
      <xdr:row>36</xdr:row>
      <xdr:rowOff>43307</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96838"/>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19939</xdr:rowOff>
    </xdr:from>
    <xdr:to>
      <xdr:col>24</xdr:col>
      <xdr:colOff>114300</xdr:colOff>
      <xdr:row>36</xdr:row>
      <xdr:rowOff>121539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169816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129049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147193</xdr:rowOff>
    </xdr:from>
    <xdr:to>
      <xdr:col>15</xdr:col>
      <xdr:colOff>101600</xdr:colOff>
      <xdr:row>36</xdr:row>
      <xdr:rowOff>77343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93870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163957</xdr:rowOff>
    </xdr:from>
    <xdr:to>
      <xdr:col>10</xdr:col>
      <xdr:colOff>165100</xdr:colOff>
      <xdr:row>36</xdr:row>
      <xdr:rowOff>94107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85234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145288</xdr:rowOff>
    </xdr:from>
    <xdr:to>
      <xdr:col>6</xdr:col>
      <xdr:colOff>38100</xdr:colOff>
      <xdr:row>36</xdr:row>
      <xdr:rowOff>75438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66565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144958</xdr:rowOff>
    </xdr:from>
    <xdr:to>
      <xdr:col>24</xdr:col>
      <xdr:colOff>63500</xdr:colOff>
      <xdr:row>57</xdr:row>
      <xdr:rowOff>16663</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746158"/>
          <a:ext cx="838200" cy="4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144958</xdr:rowOff>
    </xdr:from>
    <xdr:to>
      <xdr:col>19</xdr:col>
      <xdr:colOff>177800</xdr:colOff>
      <xdr:row>57</xdr:row>
      <xdr:rowOff>67769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746158"/>
          <a:ext cx="889000" cy="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126519</xdr:rowOff>
    </xdr:from>
    <xdr:to>
      <xdr:col>15</xdr:col>
      <xdr:colOff>50800</xdr:colOff>
      <xdr:row>57</xdr:row>
      <xdr:rowOff>67769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384819"/>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126519</xdr:rowOff>
    </xdr:from>
    <xdr:to>
      <xdr:col>10</xdr:col>
      <xdr:colOff>114300</xdr:colOff>
      <xdr:row>57</xdr:row>
      <xdr:rowOff>82216</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384819"/>
          <a:ext cx="889000" cy="4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137313</xdr:rowOff>
    </xdr:from>
    <xdr:to>
      <xdr:col>24</xdr:col>
      <xdr:colOff>114300</xdr:colOff>
      <xdr:row>57</xdr:row>
      <xdr:rowOff>67463</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7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115740</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94158</xdr:rowOff>
    </xdr:from>
    <xdr:to>
      <xdr:col>20</xdr:col>
      <xdr:colOff>38100</xdr:colOff>
      <xdr:row>57</xdr:row>
      <xdr:rowOff>24308</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6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15435</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7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16969</xdr:rowOff>
    </xdr:from>
    <xdr:to>
      <xdr:col>15</xdr:col>
      <xdr:colOff>101600</xdr:colOff>
      <xdr:row>57</xdr:row>
      <xdr:rowOff>118569</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7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109696</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8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75719</xdr:rowOff>
    </xdr:from>
    <xdr:to>
      <xdr:col>10</xdr:col>
      <xdr:colOff>165100</xdr:colOff>
      <xdr:row>55</xdr:row>
      <xdr:rowOff>5869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3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168446</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4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31416</xdr:rowOff>
    </xdr:from>
    <xdr:to>
      <xdr:col>6</xdr:col>
      <xdr:colOff>38100</xdr:colOff>
      <xdr:row>57</xdr:row>
      <xdr:rowOff>133016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124143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8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1560</xdr:rowOff>
    </xdr:from>
    <xdr:to>
      <xdr:col>24</xdr:col>
      <xdr:colOff>63500</xdr:colOff>
      <xdr:row>75</xdr:row>
      <xdr:rowOff>13447</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688860"/>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21628</xdr:rowOff>
    </xdr:from>
    <xdr:to>
      <xdr:col>19</xdr:col>
      <xdr:colOff>177800</xdr:colOff>
      <xdr:row>75</xdr:row>
      <xdr:rowOff>13447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2908300" y="12708928"/>
          <a:ext cx="889000" cy="16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21628</xdr:rowOff>
    </xdr:from>
    <xdr:to>
      <xdr:col>15</xdr:col>
      <xdr:colOff>50800</xdr:colOff>
      <xdr:row>76</xdr:row>
      <xdr:rowOff>91743</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2708928"/>
          <a:ext cx="889000" cy="4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91743</xdr:rowOff>
    </xdr:from>
    <xdr:to>
      <xdr:col>10</xdr:col>
      <xdr:colOff>114300</xdr:colOff>
      <xdr:row>77</xdr:row>
      <xdr:rowOff>79251</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121943"/>
          <a:ext cx="889000" cy="1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122210</xdr:rowOff>
    </xdr:from>
    <xdr:to>
      <xdr:col>24</xdr:col>
      <xdr:colOff>114300</xdr:colOff>
      <xdr:row>74</xdr:row>
      <xdr:rowOff>52360</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6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145087</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48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134097</xdr:rowOff>
    </xdr:from>
    <xdr:to>
      <xdr:col>20</xdr:col>
      <xdr:colOff>38100</xdr:colOff>
      <xdr:row>75</xdr:row>
      <xdr:rowOff>64247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28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80774</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5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142278</xdr:rowOff>
    </xdr:from>
    <xdr:to>
      <xdr:col>15</xdr:col>
      <xdr:colOff>101600</xdr:colOff>
      <xdr:row>74</xdr:row>
      <xdr:rowOff>72428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2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88955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4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40943</xdr:rowOff>
    </xdr:from>
    <xdr:to>
      <xdr:col>10</xdr:col>
      <xdr:colOff>165100</xdr:colOff>
      <xdr:row>76</xdr:row>
      <xdr:rowOff>142543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0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159070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84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28451</xdr:rowOff>
    </xdr:from>
    <xdr:to>
      <xdr:col>6</xdr:col>
      <xdr:colOff>38100</xdr:colOff>
      <xdr:row>77</xdr:row>
      <xdr:rowOff>130051</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146578</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00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12598</xdr:rowOff>
    </xdr:from>
    <xdr:to>
      <xdr:col>24</xdr:col>
      <xdr:colOff>63500</xdr:colOff>
      <xdr:row>97</xdr:row>
      <xdr:rowOff>40163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643248"/>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39649</xdr:rowOff>
    </xdr:from>
    <xdr:to>
      <xdr:col>19</xdr:col>
      <xdr:colOff>177800</xdr:colOff>
      <xdr:row>97</xdr:row>
      <xdr:rowOff>12598</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5641599"/>
          <a:ext cx="889000" cy="10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39649</xdr:rowOff>
    </xdr:from>
    <xdr:to>
      <xdr:col>15</xdr:col>
      <xdr:colOff>50800</xdr:colOff>
      <xdr:row>95</xdr:row>
      <xdr:rowOff>88912</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5641599"/>
          <a:ext cx="889000" cy="7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88912</xdr:rowOff>
    </xdr:from>
    <xdr:to>
      <xdr:col>10</xdr:col>
      <xdr:colOff>114300</xdr:colOff>
      <xdr:row>96</xdr:row>
      <xdr:rowOff>135567</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376662"/>
          <a:ext cx="889000" cy="2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160813</xdr:rowOff>
    </xdr:from>
    <xdr:to>
      <xdr:col>24</xdr:col>
      <xdr:colOff>114300</xdr:colOff>
      <xdr:row>97</xdr:row>
      <xdr:rowOff>90963</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139240</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133248</xdr:rowOff>
    </xdr:from>
    <xdr:to>
      <xdr:col>20</xdr:col>
      <xdr:colOff>38100</xdr:colOff>
      <xdr:row>97</xdr:row>
      <xdr:rowOff>63398</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54525</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6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160299</xdr:rowOff>
    </xdr:from>
    <xdr:to>
      <xdr:col>15</xdr:col>
      <xdr:colOff>101600</xdr:colOff>
      <xdr:row>91</xdr:row>
      <xdr:rowOff>90449</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55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106976</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53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38112</xdr:rowOff>
    </xdr:from>
    <xdr:to>
      <xdr:col>10</xdr:col>
      <xdr:colOff>165100</xdr:colOff>
      <xdr:row>95</xdr:row>
      <xdr:rowOff>139712</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156239</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1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84767</xdr:rowOff>
    </xdr:from>
    <xdr:to>
      <xdr:col>6</xdr:col>
      <xdr:colOff>38100</xdr:colOff>
      <xdr:row>97</xdr:row>
      <xdr:rowOff>14917</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5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6044</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6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38</xdr:row>
      <xdr:rowOff>131699</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6456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130556</xdr:rowOff>
    </xdr:from>
    <xdr:to>
      <xdr:col>50</xdr:col>
      <xdr:colOff>114300</xdr:colOff>
      <xdr:row>38</xdr:row>
      <xdr:rowOff>131318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6456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131318</xdr:rowOff>
    </xdr:from>
    <xdr:to>
      <xdr:col>45</xdr:col>
      <xdr:colOff>177800</xdr:colOff>
      <xdr:row>38</xdr:row>
      <xdr:rowOff>132842</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7861300" y="66464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138938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6972300" y="66479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80899</xdr:rowOff>
    </xdr:from>
    <xdr:to>
      <xdr:col>55</xdr:col>
      <xdr:colOff>50800</xdr:colOff>
      <xdr:row>39</xdr:row>
      <xdr:rowOff>11049</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167276</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1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1033</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80518</xdr:rowOff>
    </xdr:from>
    <xdr:to>
      <xdr:col>46</xdr:col>
      <xdr:colOff>38100</xdr:colOff>
      <xdr:row>39</xdr:row>
      <xdr:rowOff>10668</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1795</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3319</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88138</xdr:rowOff>
    </xdr:from>
    <xdr:to>
      <xdr:col>36</xdr:col>
      <xdr:colOff>165100</xdr:colOff>
      <xdr:row>39</xdr:row>
      <xdr:rowOff>18288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9415</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83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85998</xdr:rowOff>
    </xdr:from>
    <xdr:to>
      <xdr:col>55</xdr:col>
      <xdr:colOff>0</xdr:colOff>
      <xdr:row>55</xdr:row>
      <xdr:rowOff>64338</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9639300" y="9344298"/>
          <a:ext cx="838200" cy="1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85998</xdr:rowOff>
    </xdr:from>
    <xdr:to>
      <xdr:col>50</xdr:col>
      <xdr:colOff>114300</xdr:colOff>
      <xdr:row>54</xdr:row>
      <xdr:rowOff>122974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93442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122974</xdr:rowOff>
    </xdr:from>
    <xdr:to>
      <xdr:col>45</xdr:col>
      <xdr:colOff>177800</xdr:colOff>
      <xdr:row>55</xdr:row>
      <xdr:rowOff>51727</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7861300" y="9381274"/>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28296</xdr:rowOff>
    </xdr:from>
    <xdr:to>
      <xdr:col>41</xdr:col>
      <xdr:colOff>50800</xdr:colOff>
      <xdr:row>55</xdr:row>
      <xdr:rowOff>51727</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6972300" y="9458046"/>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13538</xdr:rowOff>
    </xdr:from>
    <xdr:to>
      <xdr:col>55</xdr:col>
      <xdr:colOff>50800</xdr:colOff>
      <xdr:row>55</xdr:row>
      <xdr:rowOff>115138</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36415</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35198</xdr:rowOff>
    </xdr:from>
    <xdr:to>
      <xdr:col>50</xdr:col>
      <xdr:colOff>165100</xdr:colOff>
      <xdr:row>54</xdr:row>
      <xdr:rowOff>136798</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92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153325</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372111" y="90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72174</xdr:rowOff>
    </xdr:from>
    <xdr:to>
      <xdr:col>46</xdr:col>
      <xdr:colOff>38100</xdr:colOff>
      <xdr:row>55</xdr:row>
      <xdr:rowOff>2324</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93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18851</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483111" y="91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927</xdr:rowOff>
    </xdr:from>
    <xdr:to>
      <xdr:col>41</xdr:col>
      <xdr:colOff>101600</xdr:colOff>
      <xdr:row>55</xdr:row>
      <xdr:rowOff>102527</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9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119054</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594111" y="92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148946</xdr:rowOff>
    </xdr:from>
    <xdr:to>
      <xdr:col>36</xdr:col>
      <xdr:colOff>165100</xdr:colOff>
      <xdr:row>55</xdr:row>
      <xdr:rowOff>79096</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94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95623</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05111" y="91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17334</xdr:rowOff>
    </xdr:from>
    <xdr:to>
      <xdr:col>55</xdr:col>
      <xdr:colOff>0</xdr:colOff>
      <xdr:row>76</xdr:row>
      <xdr:rowOff>137740</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9639300" y="13047534"/>
          <a:ext cx="838200" cy="1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136891</xdr:rowOff>
    </xdr:from>
    <xdr:to>
      <xdr:col>50</xdr:col>
      <xdr:colOff>114300</xdr:colOff>
      <xdr:row>76</xdr:row>
      <xdr:rowOff>137740</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8750300" y="13167091"/>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142215</xdr:rowOff>
    </xdr:from>
    <xdr:to>
      <xdr:col>45</xdr:col>
      <xdr:colOff>177800</xdr:colOff>
      <xdr:row>76</xdr:row>
      <xdr:rowOff>136891</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7861300" y="13000965"/>
          <a:ext cx="889000" cy="1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142215</xdr:rowOff>
    </xdr:from>
    <xdr:to>
      <xdr:col>41</xdr:col>
      <xdr:colOff>50800</xdr:colOff>
      <xdr:row>77</xdr:row>
      <xdr:rowOff>26020</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6972300" y="13000965"/>
          <a:ext cx="889000" cy="2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137984</xdr:rowOff>
    </xdr:from>
    <xdr:to>
      <xdr:col>55</xdr:col>
      <xdr:colOff>50800</xdr:colOff>
      <xdr:row>76</xdr:row>
      <xdr:rowOff>68134</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10426700" y="129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116411</xdr:rowOff>
    </xdr:from>
    <xdr:ext cx="534377" cy="259045"/>
    <xdr:sp macro="" textlink="">
      <xdr:nvSpPr>
        <xdr:cNvPr id="427" name="商工費該当値テキスト">
          <a:extLst>
            <a:ext uri="{FF2B5EF4-FFF2-40B4-BE49-F238E27FC236}">
              <a16:creationId xmlns="" xmlns:a16="http://schemas.microsoft.com/office/drawing/2014/main" id="{00000000-0008-0000-0700-0000AB010000}"/>
            </a:ext>
          </a:extLst>
        </xdr:cNvPr>
        <xdr:cNvSpPr txBox="1"/>
      </xdr:nvSpPr>
      <xdr:spPr>
        <a:xfrm>
          <a:off x="10528300" y="129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86940</xdr:rowOff>
    </xdr:from>
    <xdr:to>
      <xdr:col>50</xdr:col>
      <xdr:colOff>165100</xdr:colOff>
      <xdr:row>77</xdr:row>
      <xdr:rowOff>17090</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9588500" y="131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8217</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9372111" y="13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86091</xdr:rowOff>
    </xdr:from>
    <xdr:to>
      <xdr:col>46</xdr:col>
      <xdr:colOff>38100</xdr:colOff>
      <xdr:row>77</xdr:row>
      <xdr:rowOff>16241</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8699500" y="131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7368</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8483111" y="132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91415</xdr:rowOff>
    </xdr:from>
    <xdr:to>
      <xdr:col>41</xdr:col>
      <xdr:colOff>101600</xdr:colOff>
      <xdr:row>76</xdr:row>
      <xdr:rowOff>21565</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7810500" y="129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12692</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7594111" y="130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146670</xdr:rowOff>
    </xdr:from>
    <xdr:to>
      <xdr:col>36</xdr:col>
      <xdr:colOff>165100</xdr:colOff>
      <xdr:row>77</xdr:row>
      <xdr:rowOff>76820</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6921500" y="131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67947</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705111" y="132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56947</xdr:rowOff>
    </xdr:from>
    <xdr:to>
      <xdr:col>55</xdr:col>
      <xdr:colOff>0</xdr:colOff>
      <xdr:row>97</xdr:row>
      <xdr:rowOff>75178</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9639300" y="16687597"/>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52812</xdr:rowOff>
    </xdr:from>
    <xdr:to>
      <xdr:col>50</xdr:col>
      <xdr:colOff>114300</xdr:colOff>
      <xdr:row>97</xdr:row>
      <xdr:rowOff>75178</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8750300" y="16683462"/>
          <a:ext cx="889000" cy="2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52812</xdr:rowOff>
    </xdr:from>
    <xdr:to>
      <xdr:col>45</xdr:col>
      <xdr:colOff>177800</xdr:colOff>
      <xdr:row>97</xdr:row>
      <xdr:rowOff>128327</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7861300" y="16683462"/>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128327</xdr:rowOff>
    </xdr:from>
    <xdr:to>
      <xdr:col>41</xdr:col>
      <xdr:colOff>50800</xdr:colOff>
      <xdr:row>98</xdr:row>
      <xdr:rowOff>4902</xdr:rowOff>
    </xdr:to>
    <xdr:cxnSp macro="">
      <xdr:nvCxnSpPr>
        <xdr:cNvPr id="474" name="直線コネクタ 473">
          <a:extLst>
            <a:ext uri="{FF2B5EF4-FFF2-40B4-BE49-F238E27FC236}">
              <a16:creationId xmlns="" xmlns:a16="http://schemas.microsoft.com/office/drawing/2014/main" id="{00000000-0008-0000-0700-0000DA010000}"/>
            </a:ext>
          </a:extLst>
        </xdr:cNvPr>
        <xdr:cNvCxnSpPr/>
      </xdr:nvCxnSpPr>
      <xdr:spPr>
        <a:xfrm flipV="1">
          <a:off x="6972300" y="16758977"/>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6147</xdr:rowOff>
    </xdr:from>
    <xdr:to>
      <xdr:col>55</xdr:col>
      <xdr:colOff>50800</xdr:colOff>
      <xdr:row>97</xdr:row>
      <xdr:rowOff>107747</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104267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156024</xdr:rowOff>
    </xdr:from>
    <xdr:ext cx="534377" cy="259045"/>
    <xdr:sp macro="" textlink="">
      <xdr:nvSpPr>
        <xdr:cNvPr id="485" name="土木費該当値テキスト">
          <a:extLst>
            <a:ext uri="{FF2B5EF4-FFF2-40B4-BE49-F238E27FC236}">
              <a16:creationId xmlns="" xmlns:a16="http://schemas.microsoft.com/office/drawing/2014/main" id="{00000000-0008-0000-0700-0000E5010000}"/>
            </a:ext>
          </a:extLst>
        </xdr:cNvPr>
        <xdr:cNvSpPr txBox="1"/>
      </xdr:nvSpPr>
      <xdr:spPr>
        <a:xfrm>
          <a:off x="10528300"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24378</xdr:rowOff>
    </xdr:from>
    <xdr:to>
      <xdr:col>50</xdr:col>
      <xdr:colOff>165100</xdr:colOff>
      <xdr:row>97</xdr:row>
      <xdr:rowOff>125978</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9588500" y="166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117105</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9372111" y="167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2012</xdr:rowOff>
    </xdr:from>
    <xdr:to>
      <xdr:col>46</xdr:col>
      <xdr:colOff>38100</xdr:colOff>
      <xdr:row>97</xdr:row>
      <xdr:rowOff>103612</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8699500" y="16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94739</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8483111" y="167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77527</xdr:rowOff>
    </xdr:from>
    <xdr:to>
      <xdr:col>41</xdr:col>
      <xdr:colOff>101600</xdr:colOff>
      <xdr:row>98</xdr:row>
      <xdr:rowOff>7677</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7810500" y="1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170254</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7594111" y="168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125552</xdr:rowOff>
    </xdr:from>
    <xdr:to>
      <xdr:col>36</xdr:col>
      <xdr:colOff>165100</xdr:colOff>
      <xdr:row>98</xdr:row>
      <xdr:rowOff>55702</xdr:rowOff>
    </xdr:to>
    <xdr:sp macro="" textlink="">
      <xdr:nvSpPr>
        <xdr:cNvPr id="492" name="楕円 491">
          <a:extLst>
            <a:ext uri="{FF2B5EF4-FFF2-40B4-BE49-F238E27FC236}">
              <a16:creationId xmlns="" xmlns:a16="http://schemas.microsoft.com/office/drawing/2014/main" id="{00000000-0008-0000-0700-0000EC010000}"/>
            </a:ext>
          </a:extLst>
        </xdr:cNvPr>
        <xdr:cNvSpPr/>
      </xdr:nvSpPr>
      <xdr:spPr>
        <a:xfrm>
          <a:off x="69215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46829</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6705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26238</xdr:rowOff>
    </xdr:from>
    <xdr:to>
      <xdr:col>85</xdr:col>
      <xdr:colOff>127000</xdr:colOff>
      <xdr:row>38</xdr:row>
      <xdr:rowOff>42659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5481300" y="6541338"/>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26238</xdr:rowOff>
    </xdr:from>
    <xdr:to>
      <xdr:col>81</xdr:col>
      <xdr:colOff>50800</xdr:colOff>
      <xdr:row>38</xdr:row>
      <xdr:rowOff>60604</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4592300" y="6541338"/>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80797</xdr:rowOff>
    </xdr:from>
    <xdr:to>
      <xdr:col>76</xdr:col>
      <xdr:colOff>114300</xdr:colOff>
      <xdr:row>38</xdr:row>
      <xdr:rowOff>60604</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3703300" y="6424447"/>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80797</xdr:rowOff>
    </xdr:from>
    <xdr:to>
      <xdr:col>71</xdr:col>
      <xdr:colOff>177800</xdr:colOff>
      <xdr:row>38</xdr:row>
      <xdr:rowOff>67425</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flipV="1">
          <a:off x="12814300" y="6424447"/>
          <a:ext cx="889000" cy="1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163309</xdr:rowOff>
    </xdr:from>
    <xdr:to>
      <xdr:col>85</xdr:col>
      <xdr:colOff>177800</xdr:colOff>
      <xdr:row>38</xdr:row>
      <xdr:rowOff>93459</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6268700" y="65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141736</xdr:rowOff>
    </xdr:from>
    <xdr:ext cx="534377" cy="259045"/>
    <xdr:sp macro="" textlink="">
      <xdr:nvSpPr>
        <xdr:cNvPr id="543" name="消防費該当値テキスト">
          <a:extLst>
            <a:ext uri="{FF2B5EF4-FFF2-40B4-BE49-F238E27FC236}">
              <a16:creationId xmlns="" xmlns:a16="http://schemas.microsoft.com/office/drawing/2014/main" id="{00000000-0008-0000-0700-00001F020000}"/>
            </a:ext>
          </a:extLst>
        </xdr:cNvPr>
        <xdr:cNvSpPr txBox="1"/>
      </xdr:nvSpPr>
      <xdr:spPr>
        <a:xfrm>
          <a:off x="16370300"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146888</xdr:rowOff>
    </xdr:from>
    <xdr:to>
      <xdr:col>81</xdr:col>
      <xdr:colOff>101600</xdr:colOff>
      <xdr:row>38</xdr:row>
      <xdr:rowOff>77039</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5430500" y="6490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68165</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5214111" y="65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xdr:rowOff>
    </xdr:from>
    <xdr:to>
      <xdr:col>76</xdr:col>
      <xdr:colOff>165100</xdr:colOff>
      <xdr:row>38</xdr:row>
      <xdr:rowOff>111404</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454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102531</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432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29997</xdr:rowOff>
    </xdr:from>
    <xdr:to>
      <xdr:col>72</xdr:col>
      <xdr:colOff>38100</xdr:colOff>
      <xdr:row>37</xdr:row>
      <xdr:rowOff>131597</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3652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122724</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3436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16625</xdr:rowOff>
    </xdr:from>
    <xdr:to>
      <xdr:col>67</xdr:col>
      <xdr:colOff>101600</xdr:colOff>
      <xdr:row>38</xdr:row>
      <xdr:rowOff>118225</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2763500" y="6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109352</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547111" y="66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136499</xdr:rowOff>
    </xdr:from>
    <xdr:to>
      <xdr:col>85</xdr:col>
      <xdr:colOff>127000</xdr:colOff>
      <xdr:row>58</xdr:row>
      <xdr:rowOff>81941</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5481300" y="9909149"/>
          <a:ext cx="838200" cy="1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66967</xdr:rowOff>
    </xdr:from>
    <xdr:to>
      <xdr:col>81</xdr:col>
      <xdr:colOff>50800</xdr:colOff>
      <xdr:row>58</xdr:row>
      <xdr:rowOff>81941</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4592300" y="10011067"/>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73120</xdr:rowOff>
    </xdr:from>
    <xdr:to>
      <xdr:col>76</xdr:col>
      <xdr:colOff>114300</xdr:colOff>
      <xdr:row>58</xdr:row>
      <xdr:rowOff>66967</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3703300" y="9159970"/>
          <a:ext cx="889000" cy="8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73120</xdr:rowOff>
    </xdr:from>
    <xdr:to>
      <xdr:col>71</xdr:col>
      <xdr:colOff>177800</xdr:colOff>
      <xdr:row>58</xdr:row>
      <xdr:rowOff>8274</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2814300" y="9159970"/>
          <a:ext cx="889000" cy="7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85699</xdr:rowOff>
    </xdr:from>
    <xdr:to>
      <xdr:col>85</xdr:col>
      <xdr:colOff>177800</xdr:colOff>
      <xdr:row>58</xdr:row>
      <xdr:rowOff>15849</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6268700" y="98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64126</xdr:rowOff>
    </xdr:from>
    <xdr:ext cx="534377" cy="259045"/>
    <xdr:sp macro="" textlink="">
      <xdr:nvSpPr>
        <xdr:cNvPr id="601" name="教育費該当値テキスト">
          <a:extLst>
            <a:ext uri="{FF2B5EF4-FFF2-40B4-BE49-F238E27FC236}">
              <a16:creationId xmlns="" xmlns:a16="http://schemas.microsoft.com/office/drawing/2014/main" id="{00000000-0008-0000-0700-000059020000}"/>
            </a:ext>
          </a:extLst>
        </xdr:cNvPr>
        <xdr:cNvSpPr txBox="1"/>
      </xdr:nvSpPr>
      <xdr:spPr>
        <a:xfrm>
          <a:off x="16370300"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31141</xdr:rowOff>
    </xdr:from>
    <xdr:to>
      <xdr:col>81</xdr:col>
      <xdr:colOff>101600</xdr:colOff>
      <xdr:row>58</xdr:row>
      <xdr:rowOff>132741</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5430500" y="99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123868</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14111" y="100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16167</xdr:rowOff>
    </xdr:from>
    <xdr:to>
      <xdr:col>76</xdr:col>
      <xdr:colOff>165100</xdr:colOff>
      <xdr:row>58</xdr:row>
      <xdr:rowOff>117767</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4541500" y="99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108894</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4325111" y="100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22320</xdr:rowOff>
    </xdr:from>
    <xdr:to>
      <xdr:col>72</xdr:col>
      <xdr:colOff>38100</xdr:colOff>
      <xdr:row>53</xdr:row>
      <xdr:rowOff>123920</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3652500" y="91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140447</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436111" y="8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128924</xdr:rowOff>
    </xdr:from>
    <xdr:to>
      <xdr:col>67</xdr:col>
      <xdr:colOff>101600</xdr:colOff>
      <xdr:row>58</xdr:row>
      <xdr:rowOff>59074</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2763500" y="9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50201</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547111" y="99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5626</xdr:rowOff>
    </xdr:from>
    <xdr:to>
      <xdr:col>85</xdr:col>
      <xdr:colOff>127000</xdr:colOff>
      <xdr:row>79</xdr:row>
      <xdr:rowOff>21152</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5481300" y="13550176"/>
          <a:ext cx="8382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158178</xdr:rowOff>
    </xdr:from>
    <xdr:to>
      <xdr:col>81</xdr:col>
      <xdr:colOff>50800</xdr:colOff>
      <xdr:row>79</xdr:row>
      <xdr:rowOff>5626</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4592300" y="1353127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158178</xdr:rowOff>
    </xdr:from>
    <xdr:to>
      <xdr:col>76</xdr:col>
      <xdr:colOff>114300</xdr:colOff>
      <xdr:row>78</xdr:row>
      <xdr:rowOff>159665</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flipV="1">
          <a:off x="13703300" y="1353127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159665</xdr:rowOff>
    </xdr:from>
    <xdr:to>
      <xdr:col>71</xdr:col>
      <xdr:colOff>177800</xdr:colOff>
      <xdr:row>79</xdr:row>
      <xdr:rowOff>8198</xdr:rowOff>
    </xdr:to>
    <xdr:cxnSp macro="">
      <xdr:nvCxnSpPr>
        <xdr:cNvPr id="647" name="直線コネクタ 646">
          <a:extLst>
            <a:ext uri="{FF2B5EF4-FFF2-40B4-BE49-F238E27FC236}">
              <a16:creationId xmlns="" xmlns:a16="http://schemas.microsoft.com/office/drawing/2014/main" id="{00000000-0008-0000-0700-000087020000}"/>
            </a:ext>
          </a:extLst>
        </xdr:cNvPr>
        <xdr:cNvCxnSpPr/>
      </xdr:nvCxnSpPr>
      <xdr:spPr>
        <a:xfrm flipV="1">
          <a:off x="12814300" y="13532765"/>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141802</xdr:rowOff>
    </xdr:from>
    <xdr:to>
      <xdr:col>85</xdr:col>
      <xdr:colOff>177800</xdr:colOff>
      <xdr:row>79</xdr:row>
      <xdr:rowOff>71952</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62687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56729</xdr:rowOff>
    </xdr:from>
    <xdr:ext cx="469744" cy="259045"/>
    <xdr:sp macro="" textlink="">
      <xdr:nvSpPr>
        <xdr:cNvPr id="658" name="災害復旧費該当値テキスト">
          <a:extLst>
            <a:ext uri="{FF2B5EF4-FFF2-40B4-BE49-F238E27FC236}">
              <a16:creationId xmlns="" xmlns:a16="http://schemas.microsoft.com/office/drawing/2014/main" id="{00000000-0008-0000-0700-000092020000}"/>
            </a:ext>
          </a:extLst>
        </xdr:cNvPr>
        <xdr:cNvSpPr txBox="1"/>
      </xdr:nvSpPr>
      <xdr:spPr>
        <a:xfrm>
          <a:off x="16370300" y="1342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126276</xdr:rowOff>
    </xdr:from>
    <xdr:to>
      <xdr:col>81</xdr:col>
      <xdr:colOff>101600</xdr:colOff>
      <xdr:row>79</xdr:row>
      <xdr:rowOff>56426</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5430500" y="13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47553</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5246428" y="135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107378</xdr:rowOff>
    </xdr:from>
    <xdr:to>
      <xdr:col>76</xdr:col>
      <xdr:colOff>165100</xdr:colOff>
      <xdr:row>79</xdr:row>
      <xdr:rowOff>37528</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4541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28655</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4357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108865</xdr:rowOff>
    </xdr:from>
    <xdr:to>
      <xdr:col>72</xdr:col>
      <xdr:colOff>38100</xdr:colOff>
      <xdr:row>79</xdr:row>
      <xdr:rowOff>39015</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3652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30142</xdr:rowOff>
    </xdr:from>
    <xdr:ext cx="469744"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3468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128848</xdr:rowOff>
    </xdr:from>
    <xdr:to>
      <xdr:col>67</xdr:col>
      <xdr:colOff>101600</xdr:colOff>
      <xdr:row>79</xdr:row>
      <xdr:rowOff>58998</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2763500" y="135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50125</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579428" y="135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86812</xdr:rowOff>
    </xdr:from>
    <xdr:to>
      <xdr:col>85</xdr:col>
      <xdr:colOff>127000</xdr:colOff>
      <xdr:row>96</xdr:row>
      <xdr:rowOff>111043</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5481300" y="16546012"/>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111043</xdr:rowOff>
    </xdr:from>
    <xdr:to>
      <xdr:col>81</xdr:col>
      <xdr:colOff>50800</xdr:colOff>
      <xdr:row>97</xdr:row>
      <xdr:rowOff>352</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4592300" y="16570243"/>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154640</xdr:rowOff>
    </xdr:from>
    <xdr:to>
      <xdr:col>76</xdr:col>
      <xdr:colOff>114300</xdr:colOff>
      <xdr:row>97</xdr:row>
      <xdr:rowOff>352</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a:off x="13703300" y="16613840"/>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154640</xdr:rowOff>
    </xdr:from>
    <xdr:to>
      <xdr:col>71</xdr:col>
      <xdr:colOff>177800</xdr:colOff>
      <xdr:row>97</xdr:row>
      <xdr:rowOff>3242</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flipV="1">
          <a:off x="12814300" y="16613840"/>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36012</xdr:rowOff>
    </xdr:from>
    <xdr:to>
      <xdr:col>85</xdr:col>
      <xdr:colOff>177800</xdr:colOff>
      <xdr:row>96</xdr:row>
      <xdr:rowOff>137612</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14439</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4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60243</xdr:rowOff>
    </xdr:from>
    <xdr:to>
      <xdr:col>81</xdr:col>
      <xdr:colOff>101600</xdr:colOff>
      <xdr:row>96</xdr:row>
      <xdr:rowOff>161843</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5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152970</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6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121002</xdr:rowOff>
    </xdr:from>
    <xdr:to>
      <xdr:col>76</xdr:col>
      <xdr:colOff>165100</xdr:colOff>
      <xdr:row>97</xdr:row>
      <xdr:rowOff>51152</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5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42279</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6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103840</xdr:rowOff>
    </xdr:from>
    <xdr:to>
      <xdr:col>72</xdr:col>
      <xdr:colOff>38100</xdr:colOff>
      <xdr:row>97</xdr:row>
      <xdr:rowOff>33990</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5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25117</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6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123892</xdr:rowOff>
    </xdr:from>
    <xdr:to>
      <xdr:col>67</xdr:col>
      <xdr:colOff>101600</xdr:colOff>
      <xdr:row>97</xdr:row>
      <xdr:rowOff>54042</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5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45169</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6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２１８，４６０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となっており類似団体を上回っている。前年度からの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理由は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低所得世帯緊急支援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給付金事業など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３８，２２５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％減となっており類似団体を下回っている。前年度からの減少理由は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新型コロナウイルス感染症対策の減額に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６４，４１１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となっている。前年度からの減額理由は、基金積立金の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や、個人番号カード交付事業の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財政計画のもとに、年度間の財政の不均衡の調整や災害などの緊急時に対応するため一定規模を確保するようにし、決算剰余金の積立を行い、最低限の取り崩しに努めている。令和５年度は繰入を行わず、８百万円の積立を行った。コロナ禍から通常の財政運営に戻ったこと、臨時財政対策債の減少などにより、実質単年度収支は約４．６億円の赤字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全ての会計について、実質収支（公営企業は資金剰余額）は黒字である。また、各会計の実質収支（資金剰余額）の推移も概ね一定で、今後もこの傾向は続く見込み。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各会計の推移　（単位：千円）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水道事業会計（資金剰余額）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2,015,328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2,122,220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2,194,607</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2,263,133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2,135,086</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699,586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763,118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1,678,416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1,098,553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630,651</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下水道事業会計（資金剰余額）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115,808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124,648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127,255</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148,631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292,253</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126,680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271,924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214,763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297,446</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3,638</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公共用地先行取得等特別会計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平成２６年度に実施した柳川駅周辺地区整備事業費等の大型事業の借入の償還が平成３０年度より開始したことや、平成２７年度に実施した市民文化会館整備事業等の大型事業の借入れの償還が令和元年より開始したことにより、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一般廃棄物処理施設整備事業など大型事業の借入等により借入額が償還額を上回り増加していたが、大型事業が終了したことにより地方債残高は、約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減少している。また、より交付税算入率が高い地方債（交付税算入率：「合併特例債」元利償還金の７０％、「臨時財政対策債」元利償還金の１００％）の割合が高まっており、令和３年度より過疎対策事業債を借入開始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借入額よりも償還額が多くなったため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、地方債の現在高が減少している。この影響により「将来負担比率の分子」が減少している。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まちづくり振興基金から３８百万円、公共施設維持整備等基金から６７百万円、ふるさと元気応援基金から１１５百万円取り崩した一方で、財政調整基金で８百万円、減債基金で１１３百万円、ふるさと元気応援基金で３６９百万円、公共施設維持整備等基金で５９７百万円、森林環境譲与税基金で１３百万円積み立てたことにより、基金総額は増額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今後は、庁舎再編事業等の歳出の増加に伴い基金の活用が見込まれるため、基金全体としては減少していく見込みである。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まちづくり振興基金：新市の一体感の醸成に資するための事業に充てる基金。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ふるさと元気応援基金：本市の発展、自然や歴史文化の継承を願って寄付された寄附金を活用して元気あるまちづくりのための事業に充てる基金。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一般廃棄物処理施設建設及び整備基金：一般廃棄物処理施設の建設及び整備の資金に充てる基金。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公共施設維持整備等基金：老朽化した施設の維持管理等に係る経費に充てる基金。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森林環境譲与税基金：森林の整備及びその促進に関する施策の経費に充てる基金。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まちづくり振興基金：排水路整備、庁舎再編事業、総合計画策定事業の財源として充当したため、減少した。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ふるさと元気応援基金：寄附額増額に伴い増額。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一般廃棄物処理施設建設及び整備基金：利息分による増額。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公共施設維持整備等基金：老朽化した公共施設の維持補修等の財源として充当を行ったが、積立を行ったため増額した。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森林環境譲与税基金：譲与税分の積立を行ったため増額。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まちづくり振興基金：道路整備事業等の財源として充当予定のため、今後減少見込み。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ふるさと元気応援基金：寄附額が増加しているため今後増加見込み。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一般廃棄物処理施設建設及び整備基金：一般廃棄物処理施設事業の財源として充当完了したため、今後大きく増減しない見込。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公共施設維持整備等基金：老朽化した公共施設の維持補修等の財源として充当するため、今後減少見込み。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森林環境譲与税基金：子育て拠点施設建設に係る償還の財源として活用する。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利子８百万円を積み立てたことによる増加。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中期財政計画のもとに、年度間の財政の不均衡の調整や災害などの緊急時に対応するため一定規模を確保するようにし、決算剰余金の積立を行い、最低限の取り崩しに努める。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大型事業元金償還対応のため一般財源より１１３百万円積み立てたことによる増額。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大型事業の元金償還が、令和４年度から開始されたため、中長期的には減少していく見込み。</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34155170</v>
      </c>
      <c r="BO4" s="371"/>
      <c r="BP4" s="371"/>
      <c r="BQ4" s="371"/>
      <c r="BR4" s="371"/>
      <c r="BS4" s="371"/>
      <c r="BT4" s="371"/>
      <c r="BU4" s="372"/>
      <c r="BV4" s="370">
        <v>34895896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6.5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33447730</v>
      </c>
      <c r="BO5" s="408"/>
      <c r="BP5" s="408"/>
      <c r="BQ5" s="408"/>
      <c r="BR5" s="408"/>
      <c r="BS5" s="408"/>
      <c r="BT5" s="408"/>
      <c r="BU5" s="409"/>
      <c r="BV5" s="407">
        <v>33662470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96.4</v>
      </c>
      <c r="CU5" s="405"/>
      <c r="CV5" s="405"/>
      <c r="CW5" s="405"/>
      <c r="CX5" s="405"/>
      <c r="CY5" s="405"/>
      <c r="CZ5" s="405"/>
      <c r="DA5" s="406"/>
      <c r="DB5" s="404">
        <v>94.5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707440</v>
      </c>
      <c r="BO6" s="408"/>
      <c r="BP6" s="408"/>
      <c r="BQ6" s="408"/>
      <c r="BR6" s="408"/>
      <c r="BS6" s="408"/>
      <c r="BT6" s="408"/>
      <c r="BU6" s="409"/>
      <c r="BV6" s="407">
        <v>1233426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v>
      </c>
      <c r="CU6" s="445"/>
      <c r="CV6" s="445"/>
      <c r="CW6" s="445"/>
      <c r="CX6" s="445"/>
      <c r="CY6" s="445"/>
      <c r="CZ6" s="445"/>
      <c r="DA6" s="446"/>
      <c r="DB6" s="444">
        <v>95.8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76790</v>
      </c>
      <c r="BO7" s="408"/>
      <c r="BP7" s="408"/>
      <c r="BQ7" s="408"/>
      <c r="BR7" s="408"/>
      <c r="BS7" s="408"/>
      <c r="BT7" s="408"/>
      <c r="BU7" s="409"/>
      <c r="BV7" s="407">
        <v>134873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16886314</v>
      </c>
      <c r="CU7" s="408"/>
      <c r="CV7" s="408"/>
      <c r="CW7" s="408"/>
      <c r="CX7" s="408"/>
      <c r="CY7" s="408"/>
      <c r="CZ7" s="408"/>
      <c r="DA7" s="409"/>
      <c r="DB7" s="407">
        <v>16785505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630650</v>
      </c>
      <c r="BO8" s="408"/>
      <c r="BP8" s="408"/>
      <c r="BQ8" s="408"/>
      <c r="BR8" s="408"/>
      <c r="BS8" s="408"/>
      <c r="BT8" s="408"/>
      <c r="BU8" s="409"/>
      <c r="BV8" s="407">
        <v>1098553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64475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-467903</v>
      </c>
      <c r="BO9" s="408"/>
      <c r="BP9" s="408"/>
      <c r="BQ9" s="408"/>
      <c r="BR9" s="408"/>
      <c r="BS9" s="408"/>
      <c r="BT9" s="408"/>
      <c r="BU9" s="409"/>
      <c r="BV9" s="407">
        <v>-579863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67777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8036</v>
      </c>
      <c r="BO10" s="408"/>
      <c r="BP10" s="408"/>
      <c r="BQ10" s="408"/>
      <c r="BR10" s="408"/>
      <c r="BS10" s="408"/>
      <c r="BT10" s="408"/>
      <c r="BU10" s="409"/>
      <c r="BV10" s="407">
        <v>6575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62365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61596</v>
      </c>
      <c r="S13" s="492"/>
      <c r="T13" s="492"/>
      <c r="U13" s="492"/>
      <c r="V13" s="493"/>
      <c r="W13" s="423" t="s">
        <v>131</v>
      </c>
      <c r="X13" s="424"/>
      <c r="Y13" s="424"/>
      <c r="Z13" s="424"/>
      <c r="AA13" s="424"/>
      <c r="AB13" s="414"/>
      <c r="AC13" s="458">
        <v>2691</v>
      </c>
      <c r="AD13" s="459"/>
      <c r="AE13" s="459"/>
      <c r="AF13" s="459"/>
      <c r="AG13" s="501"/>
      <c r="AH13" s="458">
        <v>3320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-459867</v>
      </c>
      <c r="BO13" s="408"/>
      <c r="BP13" s="408"/>
      <c r="BQ13" s="408"/>
      <c r="BR13" s="408"/>
      <c r="BS13" s="408"/>
      <c r="BT13" s="408"/>
      <c r="BU13" s="409"/>
      <c r="BV13" s="407">
        <v>-573288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63182</v>
      </c>
      <c r="S14" s="492"/>
      <c r="T14" s="492"/>
      <c r="U14" s="492"/>
      <c r="V14" s="493"/>
      <c r="W14" s="397"/>
      <c r="X14" s="398"/>
      <c r="Y14" s="398"/>
      <c r="Z14" s="398"/>
      <c r="AA14" s="398"/>
      <c r="AB14" s="387"/>
      <c r="AC14" s="494">
        <v>9.6999999999999993</v>
      </c>
      <c r="AD14" s="495"/>
      <c r="AE14" s="495"/>
      <c r="AF14" s="495"/>
      <c r="AG14" s="496"/>
      <c r="AH14" s="494">
        <v>10.9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23.6</v>
      </c>
      <c r="CU14" s="506"/>
      <c r="CV14" s="506"/>
      <c r="CW14" s="506"/>
      <c r="CX14" s="506"/>
      <c r="CY14" s="506"/>
      <c r="CZ14" s="506"/>
      <c r="DA14" s="507"/>
      <c r="DB14" s="505">
        <v>34.299999999999997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62501</v>
      </c>
      <c r="S15" s="492"/>
      <c r="T15" s="492"/>
      <c r="U15" s="492"/>
      <c r="V15" s="493"/>
      <c r="W15" s="423" t="s">
        <v>137</v>
      </c>
      <c r="X15" s="424"/>
      <c r="Y15" s="424"/>
      <c r="Z15" s="424"/>
      <c r="AA15" s="424"/>
      <c r="AB15" s="414"/>
      <c r="AC15" s="458">
        <v>6871</v>
      </c>
      <c r="AD15" s="459"/>
      <c r="AE15" s="459"/>
      <c r="AF15" s="459"/>
      <c r="AG15" s="501"/>
      <c r="AH15" s="458">
        <v>7665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6981284</v>
      </c>
      <c r="BO15" s="371"/>
      <c r="BP15" s="371"/>
      <c r="BQ15" s="371"/>
      <c r="BR15" s="371"/>
      <c r="BS15" s="371"/>
      <c r="BT15" s="371"/>
      <c r="BU15" s="372"/>
      <c r="BV15" s="370">
        <v>6794824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25.3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15054274</v>
      </c>
      <c r="BO16" s="408"/>
      <c r="BP16" s="408"/>
      <c r="BQ16" s="408"/>
      <c r="BR16" s="408"/>
      <c r="BS16" s="408"/>
      <c r="BT16" s="408"/>
      <c r="BU16" s="409"/>
      <c r="BV16" s="407">
        <v>14740268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18040</v>
      </c>
      <c r="AD17" s="459"/>
      <c r="AE17" s="459"/>
      <c r="AF17" s="459"/>
      <c r="AG17" s="501"/>
      <c r="AH17" s="458">
        <v>19368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8728048</v>
      </c>
      <c r="BO17" s="408"/>
      <c r="BP17" s="408"/>
      <c r="BQ17" s="408"/>
      <c r="BR17" s="408"/>
      <c r="BS17" s="408"/>
      <c r="BT17" s="408"/>
      <c r="BU17" s="409"/>
      <c r="BV17" s="407">
        <v>8531828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77.150000000000006</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16359148</v>
      </c>
      <c r="BO18" s="408"/>
      <c r="BP18" s="408"/>
      <c r="BQ18" s="408"/>
      <c r="BR18" s="408"/>
      <c r="BS18" s="408"/>
      <c r="BT18" s="408"/>
      <c r="BU18" s="409"/>
      <c r="BV18" s="407">
        <v>16032145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21821964</v>
      </c>
      <c r="BO19" s="408"/>
      <c r="BP19" s="408"/>
      <c r="BQ19" s="408"/>
      <c r="BR19" s="408"/>
      <c r="BS19" s="408"/>
      <c r="BT19" s="408"/>
      <c r="BU19" s="409"/>
      <c r="BV19" s="407">
        <v>22274856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24114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36985469</v>
      </c>
      <c r="BO22" s="371"/>
      <c r="BP22" s="371"/>
      <c r="BQ22" s="371"/>
      <c r="BR22" s="371"/>
      <c r="BS22" s="371"/>
      <c r="BT22" s="371"/>
      <c r="BU22" s="372"/>
      <c r="BV22" s="370">
        <v>37776189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23328996</v>
      </c>
      <c r="BO23" s="408"/>
      <c r="BP23" s="408"/>
      <c r="BQ23" s="408"/>
      <c r="BR23" s="408"/>
      <c r="BS23" s="408"/>
      <c r="BT23" s="408"/>
      <c r="BU23" s="409"/>
      <c r="BV23" s="407">
        <v>24021807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9100</v>
      </c>
      <c r="R24" s="459"/>
      <c r="S24" s="459"/>
      <c r="T24" s="459"/>
      <c r="U24" s="459"/>
      <c r="V24" s="501"/>
      <c r="W24" s="553"/>
      <c r="X24" s="554"/>
      <c r="Y24" s="555"/>
      <c r="Z24" s="457" t="s">
        <v>162</v>
      </c>
      <c r="AA24" s="437"/>
      <c r="AB24" s="437"/>
      <c r="AC24" s="437"/>
      <c r="AD24" s="437"/>
      <c r="AE24" s="437"/>
      <c r="AF24" s="437"/>
      <c r="AG24" s="438"/>
      <c r="AH24" s="458">
        <v>423</v>
      </c>
      <c r="AI24" s="459"/>
      <c r="AJ24" s="459"/>
      <c r="AK24" s="459"/>
      <c r="AL24" s="501"/>
      <c r="AM24" s="458">
        <v>1422126</v>
      </c>
      <c r="AN24" s="459"/>
      <c r="AO24" s="459"/>
      <c r="AP24" s="459"/>
      <c r="AQ24" s="459"/>
      <c r="AR24" s="501"/>
      <c r="AS24" s="458">
        <v>3362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27380769</v>
      </c>
      <c r="BO24" s="408"/>
      <c r="BP24" s="408"/>
      <c r="BQ24" s="408"/>
      <c r="BR24" s="408"/>
      <c r="BS24" s="408"/>
      <c r="BT24" s="408"/>
      <c r="BU24" s="409"/>
      <c r="BV24" s="407">
        <v>27222849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7380</v>
      </c>
      <c r="R25" s="459"/>
      <c r="S25" s="459"/>
      <c r="T25" s="459"/>
      <c r="U25" s="459"/>
      <c r="V25" s="501"/>
      <c r="W25" s="553"/>
      <c r="X25" s="554"/>
      <c r="Y25" s="555"/>
      <c r="Z25" s="457" t="s">
        <v>165</v>
      </c>
      <c r="AA25" s="437"/>
      <c r="AB25" s="437"/>
      <c r="AC25" s="437"/>
      <c r="AD25" s="437"/>
      <c r="AE25" s="437"/>
      <c r="AF25" s="437"/>
      <c r="AG25" s="438"/>
      <c r="AH25" s="458">
        <v>79</v>
      </c>
      <c r="AI25" s="459"/>
      <c r="AJ25" s="459"/>
      <c r="AK25" s="459"/>
      <c r="AL25" s="501"/>
      <c r="AM25" s="458">
        <v>260068</v>
      </c>
      <c r="AN25" s="459"/>
      <c r="AO25" s="459"/>
      <c r="AP25" s="459"/>
      <c r="AQ25" s="459"/>
      <c r="AR25" s="501"/>
      <c r="AS25" s="458">
        <v>3292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1171127</v>
      </c>
      <c r="BO25" s="371"/>
      <c r="BP25" s="371"/>
      <c r="BQ25" s="371"/>
      <c r="BR25" s="371"/>
      <c r="BS25" s="371"/>
      <c r="BT25" s="371"/>
      <c r="BU25" s="372"/>
      <c r="BV25" s="370">
        <v>2449112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6570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22314</v>
      </c>
      <c r="AN26" s="459"/>
      <c r="AO26" s="459"/>
      <c r="AP26" s="459"/>
      <c r="AQ26" s="459"/>
      <c r="AR26" s="501"/>
      <c r="AS26" s="458">
        <v>3719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4559</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684798</v>
      </c>
      <c r="BO27" s="527"/>
      <c r="BP27" s="527"/>
      <c r="BQ27" s="527"/>
      <c r="BR27" s="527"/>
      <c r="BS27" s="527"/>
      <c r="BT27" s="527"/>
      <c r="BU27" s="528"/>
      <c r="BV27" s="526">
        <v>684798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4074</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5131996</v>
      </c>
      <c r="BO28" s="371"/>
      <c r="BP28" s="371"/>
      <c r="BQ28" s="371"/>
      <c r="BR28" s="371"/>
      <c r="BS28" s="371"/>
      <c r="BT28" s="371"/>
      <c r="BU28" s="372"/>
      <c r="BV28" s="370">
        <v>5123960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17</v>
      </c>
      <c r="M29" s="459"/>
      <c r="N29" s="459"/>
      <c r="O29" s="459"/>
      <c r="P29" s="501"/>
      <c r="Q29" s="458">
        <v>3880</v>
      </c>
      <c r="R29" s="459"/>
      <c r="S29" s="459"/>
      <c r="T29" s="459"/>
      <c r="U29" s="459"/>
      <c r="V29" s="501"/>
      <c r="W29" s="556"/>
      <c r="X29" s="557"/>
      <c r="Y29" s="558"/>
      <c r="Z29" s="457" t="s">
        <v>178</v>
      </c>
      <c r="AA29" s="437"/>
      <c r="AB29" s="437"/>
      <c r="AC29" s="437"/>
      <c r="AD29" s="437"/>
      <c r="AE29" s="437"/>
      <c r="AF29" s="437"/>
      <c r="AG29" s="438"/>
      <c r="AH29" s="458">
        <v>425</v>
      </c>
      <c r="AI29" s="459"/>
      <c r="AJ29" s="459"/>
      <c r="AK29" s="459"/>
      <c r="AL29" s="501"/>
      <c r="AM29" s="458">
        <v>1431346</v>
      </c>
      <c r="AN29" s="459"/>
      <c r="AO29" s="459"/>
      <c r="AP29" s="459"/>
      <c r="AQ29" s="459"/>
      <c r="AR29" s="501"/>
      <c r="AS29" s="458">
        <v>3368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3348372</v>
      </c>
      <c r="BO29" s="408"/>
      <c r="BP29" s="408"/>
      <c r="BQ29" s="408"/>
      <c r="BR29" s="408"/>
      <c r="BS29" s="408"/>
      <c r="BT29" s="408"/>
      <c r="BU29" s="409"/>
      <c r="BV29" s="407">
        <v>3235858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6902746</v>
      </c>
      <c r="BO30" s="527"/>
      <c r="BP30" s="527"/>
      <c r="BQ30" s="527"/>
      <c r="BR30" s="527"/>
      <c r="BS30" s="527"/>
      <c r="BT30" s="527"/>
      <c r="BU30" s="528"/>
      <c r="BV30" s="526">
        <v>6142444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福岡県南広域水道企業団（用水供給事業会計）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柳川市土地開発公社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公共用地先行取得等特別会計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柳川みやま土木組合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花宗太田土木組合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大川柳川衛生組合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福岡県市町村職員退職手当組合（一般会計）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福岡県市町村職員退職手当組合（基金特別会計）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有明生活環境施設組合（一般会計）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有明生活環境施設組合（クリーンセンター施設運営特別会計）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有明生活環境施設組合（ごみ焼却施設建設事業特別会計）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福岡県自治振興組合（一般会計）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Sq8tZADUW6W1A5ZBxE1YElPNlK7SHsjGGiSVUf35irPBFKfH1pL0s0cVxUMOKKOhN8lOAkrnq6HccchUAd0qw==" saltValue="2jrYD9/AsCgGxNyBpvqh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6641301</v>
      </c>
      <c r="S5" s="613"/>
      <c r="T5" s="613"/>
      <c r="U5" s="613"/>
      <c r="V5" s="613"/>
      <c r="W5" s="613"/>
      <c r="X5" s="613"/>
      <c r="Y5" s="614"/>
      <c r="Z5" s="615">
        <v>19.399999999999999</v>
      </c>
      <c r="AA5" s="615"/>
      <c r="AB5" s="615"/>
      <c r="AC5" s="615"/>
      <c r="AD5" s="616">
        <v>6641301</v>
      </c>
      <c r="AE5" s="616"/>
      <c r="AF5" s="616"/>
      <c r="AG5" s="616"/>
      <c r="AH5" s="616"/>
      <c r="AI5" s="616"/>
      <c r="AJ5" s="616"/>
      <c r="AK5" s="616"/>
      <c r="AL5" s="617">
        <v>39.4</v>
      </c>
      <c r="AM5" s="618"/>
      <c r="AN5" s="618"/>
      <c r="AO5" s="619"/>
      <c r="AP5" s="609" t="s">
        <v>217</v>
      </c>
      <c r="AQ5" s="610"/>
      <c r="AR5" s="610"/>
      <c r="AS5" s="610"/>
      <c r="AT5" s="610"/>
      <c r="AU5" s="610"/>
      <c r="AV5" s="610"/>
      <c r="AW5" s="610"/>
      <c r="AX5" s="610"/>
      <c r="AY5" s="610"/>
      <c r="AZ5" s="610"/>
      <c r="BA5" s="610"/>
      <c r="BB5" s="610"/>
      <c r="BC5" s="610"/>
      <c r="BD5" s="610"/>
      <c r="BE5" s="610"/>
      <c r="BF5" s="611"/>
      <c r="BG5" s="623">
        <v>6635384</v>
      </c>
      <c r="BH5" s="624"/>
      <c r="BI5" s="624"/>
      <c r="BJ5" s="624"/>
      <c r="BK5" s="624"/>
      <c r="BL5" s="624"/>
      <c r="BM5" s="624"/>
      <c r="BN5" s="625"/>
      <c r="BO5" s="626">
        <v>99.9</v>
      </c>
      <c r="BP5" s="626"/>
      <c r="BQ5" s="626"/>
      <c r="BR5" s="626"/>
      <c r="BS5" s="627">
        <v>56050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300400</v>
      </c>
      <c r="S6" s="624"/>
      <c r="T6" s="624"/>
      <c r="U6" s="624"/>
      <c r="V6" s="624"/>
      <c r="W6" s="624"/>
      <c r="X6" s="624"/>
      <c r="Y6" s="625"/>
      <c r="Z6" s="626">
        <v>0.9</v>
      </c>
      <c r="AA6" s="626"/>
      <c r="AB6" s="626"/>
      <c r="AC6" s="626"/>
      <c r="AD6" s="627">
        <v>300400</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6635384</v>
      </c>
      <c r="BH6" s="624"/>
      <c r="BI6" s="624"/>
      <c r="BJ6" s="624"/>
      <c r="BK6" s="624"/>
      <c r="BL6" s="624"/>
      <c r="BM6" s="624"/>
      <c r="BN6" s="625"/>
      <c r="BO6" s="626">
        <v>99.9</v>
      </c>
      <c r="BP6" s="626"/>
      <c r="BQ6" s="626"/>
      <c r="BR6" s="626"/>
      <c r="BS6" s="627">
        <v>56050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204640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204640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1684</v>
      </c>
      <c r="S7" s="624"/>
      <c r="T7" s="624"/>
      <c r="U7" s="624"/>
      <c r="V7" s="624"/>
      <c r="W7" s="624"/>
      <c r="X7" s="624"/>
      <c r="Y7" s="625"/>
      <c r="Z7" s="626">
        <v>0</v>
      </c>
      <c r="AA7" s="626"/>
      <c r="AB7" s="626"/>
      <c r="AC7" s="626"/>
      <c r="AD7" s="627">
        <v>1684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2893419</v>
      </c>
      <c r="BH7" s="624"/>
      <c r="BI7" s="624"/>
      <c r="BJ7" s="624"/>
      <c r="BK7" s="624"/>
      <c r="BL7" s="624"/>
      <c r="BM7" s="624"/>
      <c r="BN7" s="625"/>
      <c r="BO7" s="626">
        <v>43.6</v>
      </c>
      <c r="BP7" s="626"/>
      <c r="BQ7" s="626"/>
      <c r="BR7" s="626"/>
      <c r="BS7" s="627">
        <v>56050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4016968</v>
      </c>
      <c r="CS7" s="624"/>
      <c r="CT7" s="624"/>
      <c r="CU7" s="624"/>
      <c r="CV7" s="624"/>
      <c r="CW7" s="624"/>
      <c r="CX7" s="624"/>
      <c r="CY7" s="625"/>
      <c r="CZ7" s="626">
        <v>12</v>
      </c>
      <c r="DA7" s="626"/>
      <c r="DB7" s="626"/>
      <c r="DC7" s="626"/>
      <c r="DD7" s="632">
        <v>155350</v>
      </c>
      <c r="DE7" s="624"/>
      <c r="DF7" s="624"/>
      <c r="DG7" s="624"/>
      <c r="DH7" s="624"/>
      <c r="DI7" s="624"/>
      <c r="DJ7" s="624"/>
      <c r="DK7" s="624"/>
      <c r="DL7" s="624"/>
      <c r="DM7" s="624"/>
      <c r="DN7" s="624"/>
      <c r="DO7" s="624"/>
      <c r="DP7" s="625"/>
      <c r="DQ7" s="632">
        <v>3614235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34738</v>
      </c>
      <c r="S8" s="624"/>
      <c r="T8" s="624"/>
      <c r="U8" s="624"/>
      <c r="V8" s="624"/>
      <c r="W8" s="624"/>
      <c r="X8" s="624"/>
      <c r="Y8" s="625"/>
      <c r="Z8" s="626">
        <v>0.1</v>
      </c>
      <c r="AA8" s="626"/>
      <c r="AB8" s="626"/>
      <c r="AC8" s="626"/>
      <c r="AD8" s="627">
        <v>34738</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105750</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13624277</v>
      </c>
      <c r="CS8" s="624"/>
      <c r="CT8" s="624"/>
      <c r="CU8" s="624"/>
      <c r="CV8" s="624"/>
      <c r="CW8" s="624"/>
      <c r="CX8" s="624"/>
      <c r="CY8" s="625"/>
      <c r="CZ8" s="626">
        <v>40.700000000000003</v>
      </c>
      <c r="DA8" s="626"/>
      <c r="DB8" s="626"/>
      <c r="DC8" s="626"/>
      <c r="DD8" s="632">
        <v>79552</v>
      </c>
      <c r="DE8" s="624"/>
      <c r="DF8" s="624"/>
      <c r="DG8" s="624"/>
      <c r="DH8" s="624"/>
      <c r="DI8" s="624"/>
      <c r="DJ8" s="624"/>
      <c r="DK8" s="624"/>
      <c r="DL8" s="624"/>
      <c r="DM8" s="624"/>
      <c r="DN8" s="624"/>
      <c r="DO8" s="624"/>
      <c r="DP8" s="625"/>
      <c r="DQ8" s="632">
        <v>6568548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43010</v>
      </c>
      <c r="S9" s="624"/>
      <c r="T9" s="624"/>
      <c r="U9" s="624"/>
      <c r="V9" s="624"/>
      <c r="W9" s="624"/>
      <c r="X9" s="624"/>
      <c r="Y9" s="625"/>
      <c r="Z9" s="626">
        <v>0.1</v>
      </c>
      <c r="AA9" s="626"/>
      <c r="AB9" s="626"/>
      <c r="AC9" s="626"/>
      <c r="AD9" s="627">
        <v>43010</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2448869</v>
      </c>
      <c r="BH9" s="624"/>
      <c r="BI9" s="624"/>
      <c r="BJ9" s="624"/>
      <c r="BK9" s="624"/>
      <c r="BL9" s="624"/>
      <c r="BM9" s="624"/>
      <c r="BN9" s="625"/>
      <c r="BO9" s="626">
        <v>36.9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2383897</v>
      </c>
      <c r="CS9" s="624"/>
      <c r="CT9" s="624"/>
      <c r="CU9" s="624"/>
      <c r="CV9" s="624"/>
      <c r="CW9" s="624"/>
      <c r="CX9" s="624"/>
      <c r="CY9" s="625"/>
      <c r="CZ9" s="626">
        <v>7.1</v>
      </c>
      <c r="DA9" s="626"/>
      <c r="DB9" s="626"/>
      <c r="DC9" s="626"/>
      <c r="DD9" s="632">
        <v>677137</v>
      </c>
      <c r="DE9" s="624"/>
      <c r="DF9" s="624"/>
      <c r="DG9" s="624"/>
      <c r="DH9" s="624"/>
      <c r="DI9" s="624"/>
      <c r="DJ9" s="624"/>
      <c r="DK9" s="624"/>
      <c r="DL9" s="624"/>
      <c r="DM9" s="624"/>
      <c r="DN9" s="624"/>
      <c r="DO9" s="624"/>
      <c r="DP9" s="625"/>
      <c r="DQ9" s="632">
        <v>1616969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142490</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13772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13772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1500794</v>
      </c>
      <c r="S11" s="624"/>
      <c r="T11" s="624"/>
      <c r="U11" s="624"/>
      <c r="V11" s="624"/>
      <c r="W11" s="624"/>
      <c r="X11" s="624"/>
      <c r="Y11" s="625"/>
      <c r="Z11" s="628">
        <v>4.4000000000000004</v>
      </c>
      <c r="AA11" s="629"/>
      <c r="AB11" s="629"/>
      <c r="AC11" s="635"/>
      <c r="AD11" s="632">
        <v>1500794</v>
      </c>
      <c r="AE11" s="624"/>
      <c r="AF11" s="624"/>
      <c r="AG11" s="624"/>
      <c r="AH11" s="624"/>
      <c r="AI11" s="624"/>
      <c r="AJ11" s="624"/>
      <c r="AK11" s="625"/>
      <c r="AL11" s="628">
        <v>8.9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196310</v>
      </c>
      <c r="BH11" s="624"/>
      <c r="BI11" s="624"/>
      <c r="BJ11" s="624"/>
      <c r="BK11" s="624"/>
      <c r="BL11" s="624"/>
      <c r="BM11" s="624"/>
      <c r="BN11" s="625"/>
      <c r="BO11" s="626">
        <v>3</v>
      </c>
      <c r="BP11" s="626"/>
      <c r="BQ11" s="626"/>
      <c r="BR11" s="626"/>
      <c r="BS11" s="627">
        <v>56050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2180021</v>
      </c>
      <c r="CS11" s="624"/>
      <c r="CT11" s="624"/>
      <c r="CU11" s="624"/>
      <c r="CV11" s="624"/>
      <c r="CW11" s="624"/>
      <c r="CX11" s="624"/>
      <c r="CY11" s="625"/>
      <c r="CZ11" s="626">
        <v>6.5</v>
      </c>
      <c r="DA11" s="626"/>
      <c r="DB11" s="626"/>
      <c r="DC11" s="626"/>
      <c r="DD11" s="632">
        <v>934491</v>
      </c>
      <c r="DE11" s="624"/>
      <c r="DF11" s="624"/>
      <c r="DG11" s="624"/>
      <c r="DH11" s="624"/>
      <c r="DI11" s="624"/>
      <c r="DJ11" s="624"/>
      <c r="DK11" s="624"/>
      <c r="DL11" s="624"/>
      <c r="DM11" s="624"/>
      <c r="DN11" s="624"/>
      <c r="DO11" s="624"/>
      <c r="DP11" s="625"/>
      <c r="DQ11" s="632">
        <v>957344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3028035</v>
      </c>
      <c r="BH12" s="624"/>
      <c r="BI12" s="624"/>
      <c r="BJ12" s="624"/>
      <c r="BK12" s="624"/>
      <c r="BL12" s="624"/>
      <c r="BM12" s="624"/>
      <c r="BN12" s="625"/>
      <c r="BO12" s="626">
        <v>45.6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1137966</v>
      </c>
      <c r="CS12" s="624"/>
      <c r="CT12" s="624"/>
      <c r="CU12" s="624"/>
      <c r="CV12" s="624"/>
      <c r="CW12" s="624"/>
      <c r="CX12" s="624"/>
      <c r="CY12" s="625"/>
      <c r="CZ12" s="626">
        <v>3.4</v>
      </c>
      <c r="DA12" s="626"/>
      <c r="DB12" s="626"/>
      <c r="DC12" s="626"/>
      <c r="DD12" s="632">
        <v>139882</v>
      </c>
      <c r="DE12" s="624"/>
      <c r="DF12" s="624"/>
      <c r="DG12" s="624"/>
      <c r="DH12" s="624"/>
      <c r="DI12" s="624"/>
      <c r="DJ12" s="624"/>
      <c r="DK12" s="624"/>
      <c r="DL12" s="624"/>
      <c r="DM12" s="624"/>
      <c r="DN12" s="624"/>
      <c r="DO12" s="624"/>
      <c r="DP12" s="625"/>
      <c r="DQ12" s="632">
        <v>570994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3019811</v>
      </c>
      <c r="BH13" s="624"/>
      <c r="BI13" s="624"/>
      <c r="BJ13" s="624"/>
      <c r="BK13" s="624"/>
      <c r="BL13" s="624"/>
      <c r="BM13" s="624"/>
      <c r="BN13" s="625"/>
      <c r="BO13" s="626">
        <v>45.5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2328974</v>
      </c>
      <c r="CS13" s="624"/>
      <c r="CT13" s="624"/>
      <c r="CU13" s="624"/>
      <c r="CV13" s="624"/>
      <c r="CW13" s="624"/>
      <c r="CX13" s="624"/>
      <c r="CY13" s="625"/>
      <c r="CZ13" s="626">
        <v>7</v>
      </c>
      <c r="DA13" s="626"/>
      <c r="DB13" s="626"/>
      <c r="DC13" s="626"/>
      <c r="DD13" s="632">
        <v>1289588</v>
      </c>
      <c r="DE13" s="624"/>
      <c r="DF13" s="624"/>
      <c r="DG13" s="624"/>
      <c r="DH13" s="624"/>
      <c r="DI13" s="624"/>
      <c r="DJ13" s="624"/>
      <c r="DK13" s="624"/>
      <c r="DL13" s="624"/>
      <c r="DM13" s="624"/>
      <c r="DN13" s="624"/>
      <c r="DO13" s="624"/>
      <c r="DP13" s="625"/>
      <c r="DQ13" s="632">
        <v>1243791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3021</v>
      </c>
      <c r="S14" s="624"/>
      <c r="T14" s="624"/>
      <c r="U14" s="624"/>
      <c r="V14" s="624"/>
      <c r="W14" s="624"/>
      <c r="X14" s="624"/>
      <c r="Y14" s="625"/>
      <c r="Z14" s="626">
        <v>0</v>
      </c>
      <c r="AA14" s="626"/>
      <c r="AB14" s="626"/>
      <c r="AC14" s="626"/>
      <c r="AD14" s="627">
        <v>3021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260614</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907231</v>
      </c>
      <c r="CS14" s="624"/>
      <c r="CT14" s="624"/>
      <c r="CU14" s="624"/>
      <c r="CV14" s="624"/>
      <c r="CW14" s="624"/>
      <c r="CX14" s="624"/>
      <c r="CY14" s="625"/>
      <c r="CZ14" s="626">
        <v>2.7</v>
      </c>
      <c r="DA14" s="626"/>
      <c r="DB14" s="626"/>
      <c r="DC14" s="626"/>
      <c r="DD14" s="632">
        <v>73377</v>
      </c>
      <c r="DE14" s="624"/>
      <c r="DF14" s="624"/>
      <c r="DG14" s="624"/>
      <c r="DH14" s="624"/>
      <c r="DI14" s="624"/>
      <c r="DJ14" s="624"/>
      <c r="DK14" s="624"/>
      <c r="DL14" s="624"/>
      <c r="DM14" s="624"/>
      <c r="DN14" s="624"/>
      <c r="DO14" s="624"/>
      <c r="DP14" s="625"/>
      <c r="DQ14" s="632">
        <v>834499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453316</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3315794</v>
      </c>
      <c r="CS15" s="624"/>
      <c r="CT15" s="624"/>
      <c r="CU15" s="624"/>
      <c r="CV15" s="624"/>
      <c r="CW15" s="624"/>
      <c r="CX15" s="624"/>
      <c r="CY15" s="625"/>
      <c r="CZ15" s="626">
        <v>9.9</v>
      </c>
      <c r="DA15" s="626"/>
      <c r="DB15" s="626"/>
      <c r="DC15" s="626"/>
      <c r="DD15" s="632">
        <v>543745</v>
      </c>
      <c r="DE15" s="624"/>
      <c r="DF15" s="624"/>
      <c r="DG15" s="624"/>
      <c r="DH15" s="624"/>
      <c r="DI15" s="624"/>
      <c r="DJ15" s="624"/>
      <c r="DK15" s="624"/>
      <c r="DL15" s="624"/>
      <c r="DM15" s="624"/>
      <c r="DN15" s="624"/>
      <c r="DO15" s="624"/>
      <c r="DP15" s="625"/>
      <c r="DQ15" s="632">
        <v>2325612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53807</v>
      </c>
      <c r="S16" s="624"/>
      <c r="T16" s="624"/>
      <c r="U16" s="624"/>
      <c r="V16" s="624"/>
      <c r="W16" s="624"/>
      <c r="X16" s="624"/>
      <c r="Y16" s="625"/>
      <c r="Z16" s="626">
        <v>0.2</v>
      </c>
      <c r="AA16" s="626"/>
      <c r="AB16" s="626"/>
      <c r="AC16" s="626"/>
      <c r="AD16" s="627">
        <v>53807</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76292</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31797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128471</v>
      </c>
      <c r="S17" s="624"/>
      <c r="T17" s="624"/>
      <c r="U17" s="624"/>
      <c r="V17" s="624"/>
      <c r="W17" s="624"/>
      <c r="X17" s="624"/>
      <c r="Y17" s="625"/>
      <c r="Z17" s="626">
        <v>0.4</v>
      </c>
      <c r="AA17" s="626"/>
      <c r="AB17" s="626"/>
      <c r="AC17" s="626"/>
      <c r="AD17" s="627">
        <v>128471</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3257898</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3132323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61741</v>
      </c>
      <c r="S18" s="624"/>
      <c r="T18" s="624"/>
      <c r="U18" s="624"/>
      <c r="V18" s="624"/>
      <c r="W18" s="624"/>
      <c r="X18" s="624"/>
      <c r="Y18" s="625"/>
      <c r="Z18" s="626">
        <v>0.2</v>
      </c>
      <c r="AA18" s="626"/>
      <c r="AB18" s="626"/>
      <c r="AC18" s="626"/>
      <c r="AD18" s="627">
        <v>61741</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53930</v>
      </c>
      <c r="S19" s="624"/>
      <c r="T19" s="624"/>
      <c r="U19" s="624"/>
      <c r="V19" s="624"/>
      <c r="W19" s="624"/>
      <c r="X19" s="624"/>
      <c r="Y19" s="625"/>
      <c r="Z19" s="626">
        <v>0.2</v>
      </c>
      <c r="AA19" s="626"/>
      <c r="AB19" s="626"/>
      <c r="AC19" s="626"/>
      <c r="AD19" s="627">
        <v>53930</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5917</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7811</v>
      </c>
      <c r="S20" s="624"/>
      <c r="T20" s="624"/>
      <c r="U20" s="624"/>
      <c r="V20" s="624"/>
      <c r="W20" s="624"/>
      <c r="X20" s="624"/>
      <c r="Y20" s="625"/>
      <c r="Z20" s="626">
        <v>0</v>
      </c>
      <c r="AA20" s="626"/>
      <c r="AB20" s="626"/>
      <c r="AC20" s="626"/>
      <c r="AD20" s="627">
        <v>7811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5917</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33447730</v>
      </c>
      <c r="CS20" s="624"/>
      <c r="CT20" s="624"/>
      <c r="CU20" s="624"/>
      <c r="CV20" s="624"/>
      <c r="CW20" s="624"/>
      <c r="CX20" s="624"/>
      <c r="CY20" s="625"/>
      <c r="CZ20" s="626">
        <v>100</v>
      </c>
      <c r="DA20" s="626"/>
      <c r="DB20" s="626"/>
      <c r="DC20" s="626"/>
      <c r="DD20" s="632">
        <v>3893122</v>
      </c>
      <c r="DE20" s="624"/>
      <c r="DF20" s="624"/>
      <c r="DG20" s="624"/>
      <c r="DH20" s="624"/>
      <c r="DI20" s="624"/>
      <c r="DJ20" s="624"/>
      <c r="DK20" s="624"/>
      <c r="DL20" s="624"/>
      <c r="DM20" s="624"/>
      <c r="DN20" s="624"/>
      <c r="DO20" s="624"/>
      <c r="DP20" s="625"/>
      <c r="DQ20" s="632">
        <v>21114524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9476355</v>
      </c>
      <c r="S21" s="624"/>
      <c r="T21" s="624"/>
      <c r="U21" s="624"/>
      <c r="V21" s="624"/>
      <c r="W21" s="624"/>
      <c r="X21" s="624"/>
      <c r="Y21" s="625"/>
      <c r="Z21" s="626">
        <v>27.7</v>
      </c>
      <c r="AA21" s="626"/>
      <c r="AB21" s="626"/>
      <c r="AC21" s="626"/>
      <c r="AD21" s="627">
        <v>8047990</v>
      </c>
      <c r="AE21" s="627"/>
      <c r="AF21" s="627"/>
      <c r="AG21" s="627"/>
      <c r="AH21" s="627"/>
      <c r="AI21" s="627"/>
      <c r="AJ21" s="627"/>
      <c r="AK21" s="627"/>
      <c r="AL21" s="628">
        <v>47.7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5917</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8047990</v>
      </c>
      <c r="S22" s="624"/>
      <c r="T22" s="624"/>
      <c r="U22" s="624"/>
      <c r="V22" s="624"/>
      <c r="W22" s="624"/>
      <c r="X22" s="624"/>
      <c r="Y22" s="625"/>
      <c r="Z22" s="626">
        <v>23.6</v>
      </c>
      <c r="AA22" s="626"/>
      <c r="AB22" s="626"/>
      <c r="AC22" s="626"/>
      <c r="AD22" s="627">
        <v>8047990</v>
      </c>
      <c r="AE22" s="627"/>
      <c r="AF22" s="627"/>
      <c r="AG22" s="627"/>
      <c r="AH22" s="627"/>
      <c r="AI22" s="627"/>
      <c r="AJ22" s="627"/>
      <c r="AK22" s="627"/>
      <c r="AL22" s="628">
        <v>47.7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1428365</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16080525</v>
      </c>
      <c r="CS24" s="613"/>
      <c r="CT24" s="613"/>
      <c r="CU24" s="613"/>
      <c r="CV24" s="613"/>
      <c r="CW24" s="613"/>
      <c r="CX24" s="613"/>
      <c r="CY24" s="614"/>
      <c r="CZ24" s="617">
        <v>48.1</v>
      </c>
      <c r="DA24" s="618"/>
      <c r="DB24" s="618"/>
      <c r="DC24" s="634"/>
      <c r="DD24" s="658">
        <v>9575702</v>
      </c>
      <c r="DE24" s="613"/>
      <c r="DF24" s="613"/>
      <c r="DG24" s="613"/>
      <c r="DH24" s="613"/>
      <c r="DI24" s="613"/>
      <c r="DJ24" s="613"/>
      <c r="DK24" s="614"/>
      <c r="DL24" s="658">
        <v>9549064</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18245322</v>
      </c>
      <c r="S25" s="624"/>
      <c r="T25" s="624"/>
      <c r="U25" s="624"/>
      <c r="V25" s="624"/>
      <c r="W25" s="624"/>
      <c r="X25" s="624"/>
      <c r="Y25" s="625"/>
      <c r="Z25" s="626">
        <v>53.4</v>
      </c>
      <c r="AA25" s="626"/>
      <c r="AB25" s="626"/>
      <c r="AC25" s="626"/>
      <c r="AD25" s="627">
        <v>16816957</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4740662</v>
      </c>
      <c r="CS25" s="655"/>
      <c r="CT25" s="655"/>
      <c r="CU25" s="655"/>
      <c r="CV25" s="655"/>
      <c r="CW25" s="655"/>
      <c r="CX25" s="655"/>
      <c r="CY25" s="656"/>
      <c r="CZ25" s="628">
        <v>14.2</v>
      </c>
      <c r="DA25" s="653"/>
      <c r="DB25" s="653"/>
      <c r="DC25" s="657"/>
      <c r="DD25" s="632">
        <v>4338583</v>
      </c>
      <c r="DE25" s="655"/>
      <c r="DF25" s="655"/>
      <c r="DG25" s="655"/>
      <c r="DH25" s="655"/>
      <c r="DI25" s="655"/>
      <c r="DJ25" s="655"/>
      <c r="DK25" s="656"/>
      <c r="DL25" s="632">
        <v>4314378</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8318</v>
      </c>
      <c r="S26" s="624"/>
      <c r="T26" s="624"/>
      <c r="U26" s="624"/>
      <c r="V26" s="624"/>
      <c r="W26" s="624"/>
      <c r="X26" s="624"/>
      <c r="Y26" s="625"/>
      <c r="Z26" s="626">
        <v>0</v>
      </c>
      <c r="AA26" s="626"/>
      <c r="AB26" s="626"/>
      <c r="AC26" s="626"/>
      <c r="AD26" s="627">
        <v>8318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2796316</v>
      </c>
      <c r="CS26" s="624"/>
      <c r="CT26" s="624"/>
      <c r="CU26" s="624"/>
      <c r="CV26" s="624"/>
      <c r="CW26" s="624"/>
      <c r="CX26" s="624"/>
      <c r="CY26" s="625"/>
      <c r="CZ26" s="628">
        <v>8.4</v>
      </c>
      <c r="DA26" s="653"/>
      <c r="DB26" s="653"/>
      <c r="DC26" s="657"/>
      <c r="DD26" s="632">
        <v>2571789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194965</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6641301</v>
      </c>
      <c r="BH27" s="624"/>
      <c r="BI27" s="624"/>
      <c r="BJ27" s="624"/>
      <c r="BK27" s="624"/>
      <c r="BL27" s="624"/>
      <c r="BM27" s="624"/>
      <c r="BN27" s="625"/>
      <c r="BO27" s="626">
        <v>100</v>
      </c>
      <c r="BP27" s="626"/>
      <c r="BQ27" s="626"/>
      <c r="BR27" s="626"/>
      <c r="BS27" s="627">
        <v>56050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8081965</v>
      </c>
      <c r="CS27" s="655"/>
      <c r="CT27" s="655"/>
      <c r="CU27" s="655"/>
      <c r="CV27" s="655"/>
      <c r="CW27" s="655"/>
      <c r="CX27" s="655"/>
      <c r="CY27" s="656"/>
      <c r="CZ27" s="628">
        <v>24.2</v>
      </c>
      <c r="DA27" s="653"/>
      <c r="DB27" s="653"/>
      <c r="DC27" s="657"/>
      <c r="DD27" s="632">
        <v>2104796</v>
      </c>
      <c r="DE27" s="655"/>
      <c r="DF27" s="655"/>
      <c r="DG27" s="655"/>
      <c r="DH27" s="655"/>
      <c r="DI27" s="655"/>
      <c r="DJ27" s="655"/>
      <c r="DK27" s="656"/>
      <c r="DL27" s="632">
        <v>2102363</v>
      </c>
      <c r="DM27" s="655"/>
      <c r="DN27" s="655"/>
      <c r="DO27" s="655"/>
      <c r="DP27" s="655"/>
      <c r="DQ27" s="655"/>
      <c r="DR27" s="655"/>
      <c r="DS27" s="655"/>
      <c r="DT27" s="655"/>
      <c r="DU27" s="655"/>
      <c r="DV27" s="656"/>
      <c r="DW27" s="628">
        <v>12.4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283428</v>
      </c>
      <c r="S28" s="624"/>
      <c r="T28" s="624"/>
      <c r="U28" s="624"/>
      <c r="V28" s="624"/>
      <c r="W28" s="624"/>
      <c r="X28" s="624"/>
      <c r="Y28" s="625"/>
      <c r="Z28" s="626">
        <v>0.8</v>
      </c>
      <c r="AA28" s="626"/>
      <c r="AB28" s="626"/>
      <c r="AC28" s="626"/>
      <c r="AD28" s="627">
        <v>20447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3257898</v>
      </c>
      <c r="CS28" s="624"/>
      <c r="CT28" s="624"/>
      <c r="CU28" s="624"/>
      <c r="CV28" s="624"/>
      <c r="CW28" s="624"/>
      <c r="CX28" s="624"/>
      <c r="CY28" s="625"/>
      <c r="CZ28" s="628">
        <v>9.6999999999999993</v>
      </c>
      <c r="DA28" s="653"/>
      <c r="DB28" s="653"/>
      <c r="DC28" s="657"/>
      <c r="DD28" s="632">
        <v>3132323</v>
      </c>
      <c r="DE28" s="624"/>
      <c r="DF28" s="624"/>
      <c r="DG28" s="624"/>
      <c r="DH28" s="624"/>
      <c r="DI28" s="624"/>
      <c r="DJ28" s="624"/>
      <c r="DK28" s="625"/>
      <c r="DL28" s="632">
        <v>3132323</v>
      </c>
      <c r="DM28" s="624"/>
      <c r="DN28" s="624"/>
      <c r="DO28" s="624"/>
      <c r="DP28" s="624"/>
      <c r="DQ28" s="624"/>
      <c r="DR28" s="624"/>
      <c r="DS28" s="624"/>
      <c r="DT28" s="624"/>
      <c r="DU28" s="624"/>
      <c r="DV28" s="625"/>
      <c r="DW28" s="628">
        <v>18.5</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127640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3257845</v>
      </c>
      <c r="CS29" s="655"/>
      <c r="CT29" s="655"/>
      <c r="CU29" s="655"/>
      <c r="CV29" s="655"/>
      <c r="CW29" s="655"/>
      <c r="CX29" s="655"/>
      <c r="CY29" s="656"/>
      <c r="CZ29" s="628">
        <v>9.6999999999999993</v>
      </c>
      <c r="DA29" s="653"/>
      <c r="DB29" s="653"/>
      <c r="DC29" s="657"/>
      <c r="DD29" s="632">
        <v>3132270</v>
      </c>
      <c r="DE29" s="655"/>
      <c r="DF29" s="655"/>
      <c r="DG29" s="655"/>
      <c r="DH29" s="655"/>
      <c r="DI29" s="655"/>
      <c r="DJ29" s="655"/>
      <c r="DK29" s="656"/>
      <c r="DL29" s="632">
        <v>3132270</v>
      </c>
      <c r="DM29" s="655"/>
      <c r="DN29" s="655"/>
      <c r="DO29" s="655"/>
      <c r="DP29" s="655"/>
      <c r="DQ29" s="655"/>
      <c r="DR29" s="655"/>
      <c r="DS29" s="655"/>
      <c r="DT29" s="655"/>
      <c r="DU29" s="655"/>
      <c r="DV29" s="656"/>
      <c r="DW29" s="628">
        <v>18.5</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6512091</v>
      </c>
      <c r="S30" s="624"/>
      <c r="T30" s="624"/>
      <c r="U30" s="624"/>
      <c r="V30" s="624"/>
      <c r="W30" s="624"/>
      <c r="X30" s="624"/>
      <c r="Y30" s="625"/>
      <c r="Z30" s="626">
        <v>19.100000000000001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3156996</v>
      </c>
      <c r="CS30" s="624"/>
      <c r="CT30" s="624"/>
      <c r="CU30" s="624"/>
      <c r="CV30" s="624"/>
      <c r="CW30" s="624"/>
      <c r="CX30" s="624"/>
      <c r="CY30" s="625"/>
      <c r="CZ30" s="628">
        <v>9.4</v>
      </c>
      <c r="DA30" s="653"/>
      <c r="DB30" s="653"/>
      <c r="DC30" s="657"/>
      <c r="DD30" s="632">
        <v>3042277</v>
      </c>
      <c r="DE30" s="624"/>
      <c r="DF30" s="624"/>
      <c r="DG30" s="624"/>
      <c r="DH30" s="624"/>
      <c r="DI30" s="624"/>
      <c r="DJ30" s="624"/>
      <c r="DK30" s="625"/>
      <c r="DL30" s="632">
        <v>3042277</v>
      </c>
      <c r="DM30" s="624"/>
      <c r="DN30" s="624"/>
      <c r="DO30" s="624"/>
      <c r="DP30" s="624"/>
      <c r="DQ30" s="624"/>
      <c r="DR30" s="624"/>
      <c r="DS30" s="624"/>
      <c r="DT30" s="624"/>
      <c r="DU30" s="624"/>
      <c r="DV30" s="625"/>
      <c r="DW30" s="628">
        <v>17.899999999999999</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98.9</v>
      </c>
      <c r="BH31" s="667"/>
      <c r="BI31" s="667"/>
      <c r="BJ31" s="667"/>
      <c r="BK31" s="667"/>
      <c r="BL31" s="667"/>
      <c r="BM31" s="618">
        <v>95.5</v>
      </c>
      <c r="BN31" s="667"/>
      <c r="BO31" s="667"/>
      <c r="BP31" s="667"/>
      <c r="BQ31" s="668"/>
      <c r="BR31" s="679">
        <v>98.8</v>
      </c>
      <c r="BS31" s="667"/>
      <c r="BT31" s="667"/>
      <c r="BU31" s="667"/>
      <c r="BV31" s="667"/>
      <c r="BW31" s="667"/>
      <c r="BX31" s="618">
        <v>95.5</v>
      </c>
      <c r="BY31" s="667"/>
      <c r="BZ31" s="667"/>
      <c r="CA31" s="667"/>
      <c r="CB31" s="668"/>
      <c r="CD31" s="661"/>
      <c r="CE31" s="662"/>
      <c r="CF31" s="620" t="s">
        <v>301</v>
      </c>
      <c r="CG31" s="621"/>
      <c r="CH31" s="621"/>
      <c r="CI31" s="621"/>
      <c r="CJ31" s="621"/>
      <c r="CK31" s="621"/>
      <c r="CL31" s="621"/>
      <c r="CM31" s="621"/>
      <c r="CN31" s="621"/>
      <c r="CO31" s="621"/>
      <c r="CP31" s="621"/>
      <c r="CQ31" s="622"/>
      <c r="CR31" s="623">
        <v>100849</v>
      </c>
      <c r="CS31" s="655"/>
      <c r="CT31" s="655"/>
      <c r="CU31" s="655"/>
      <c r="CV31" s="655"/>
      <c r="CW31" s="655"/>
      <c r="CX31" s="655"/>
      <c r="CY31" s="656"/>
      <c r="CZ31" s="628">
        <v>0.3</v>
      </c>
      <c r="DA31" s="653"/>
      <c r="DB31" s="653"/>
      <c r="DC31" s="657"/>
      <c r="DD31" s="632">
        <v>89993</v>
      </c>
      <c r="DE31" s="655"/>
      <c r="DF31" s="655"/>
      <c r="DG31" s="655"/>
      <c r="DH31" s="655"/>
      <c r="DI31" s="655"/>
      <c r="DJ31" s="655"/>
      <c r="DK31" s="656"/>
      <c r="DL31" s="632">
        <v>89993</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2994292</v>
      </c>
      <c r="S32" s="624"/>
      <c r="T32" s="624"/>
      <c r="U32" s="624"/>
      <c r="V32" s="624"/>
      <c r="W32" s="624"/>
      <c r="X32" s="624"/>
      <c r="Y32" s="625"/>
      <c r="Z32" s="626">
        <v>8.8000000000000007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5"/>
      <c r="BI32" s="655"/>
      <c r="BJ32" s="655"/>
      <c r="BK32" s="655"/>
      <c r="BL32" s="655"/>
      <c r="BM32" s="629">
        <v>95.5</v>
      </c>
      <c r="BN32" s="655"/>
      <c r="BO32" s="655"/>
      <c r="BP32" s="655"/>
      <c r="BQ32" s="678"/>
      <c r="BR32" s="680">
        <v>98.7</v>
      </c>
      <c r="BS32" s="655"/>
      <c r="BT32" s="655"/>
      <c r="BU32" s="655"/>
      <c r="BV32" s="655"/>
      <c r="BW32" s="655"/>
      <c r="BX32" s="629">
        <v>95.6</v>
      </c>
      <c r="BY32" s="655"/>
      <c r="BZ32" s="655"/>
      <c r="CA32" s="655"/>
      <c r="CB32" s="678"/>
      <c r="CD32" s="663"/>
      <c r="CE32" s="664"/>
      <c r="CF32" s="620" t="s">
        <v>305</v>
      </c>
      <c r="CG32" s="621"/>
      <c r="CH32" s="621"/>
      <c r="CI32" s="621"/>
      <c r="CJ32" s="621"/>
      <c r="CK32" s="621"/>
      <c r="CL32" s="621"/>
      <c r="CM32" s="621"/>
      <c r="CN32" s="621"/>
      <c r="CO32" s="621"/>
      <c r="CP32" s="621"/>
      <c r="CQ32" s="622"/>
      <c r="CR32" s="623">
        <v>53</v>
      </c>
      <c r="CS32" s="624"/>
      <c r="CT32" s="624"/>
      <c r="CU32" s="624"/>
      <c r="CV32" s="624"/>
      <c r="CW32" s="624"/>
      <c r="CX32" s="624"/>
      <c r="CY32" s="625"/>
      <c r="CZ32" s="628">
        <v>0</v>
      </c>
      <c r="DA32" s="653"/>
      <c r="DB32" s="653"/>
      <c r="DC32" s="657"/>
      <c r="DD32" s="632">
        <v>53</v>
      </c>
      <c r="DE32" s="624"/>
      <c r="DF32" s="624"/>
      <c r="DG32" s="624"/>
      <c r="DH32" s="624"/>
      <c r="DI32" s="624"/>
      <c r="DJ32" s="624"/>
      <c r="DK32" s="625"/>
      <c r="DL32" s="632">
        <v>53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45852</v>
      </c>
      <c r="S33" s="624"/>
      <c r="T33" s="624"/>
      <c r="U33" s="624"/>
      <c r="V33" s="624"/>
      <c r="W33" s="624"/>
      <c r="X33" s="624"/>
      <c r="Y33" s="625"/>
      <c r="Z33" s="626">
        <v>0.1</v>
      </c>
      <c r="AA33" s="626"/>
      <c r="AB33" s="626"/>
      <c r="AC33" s="626"/>
      <c r="AD33" s="627">
        <v>13903</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98.7</v>
      </c>
      <c r="BH33" s="682"/>
      <c r="BI33" s="682"/>
      <c r="BJ33" s="682"/>
      <c r="BK33" s="682"/>
      <c r="BL33" s="682"/>
      <c r="BM33" s="683">
        <v>94.9</v>
      </c>
      <c r="BN33" s="682"/>
      <c r="BO33" s="682"/>
      <c r="BP33" s="682"/>
      <c r="BQ33" s="684"/>
      <c r="BR33" s="681">
        <v>98.8</v>
      </c>
      <c r="BS33" s="682"/>
      <c r="BT33" s="682"/>
      <c r="BU33" s="682"/>
      <c r="BV33" s="682"/>
      <c r="BW33" s="682"/>
      <c r="BX33" s="683">
        <v>94.8</v>
      </c>
      <c r="BY33" s="682"/>
      <c r="BZ33" s="682"/>
      <c r="CA33" s="682"/>
      <c r="CB33" s="684"/>
      <c r="CD33" s="620" t="s">
        <v>308</v>
      </c>
      <c r="CE33" s="621"/>
      <c r="CF33" s="621"/>
      <c r="CG33" s="621"/>
      <c r="CH33" s="621"/>
      <c r="CI33" s="621"/>
      <c r="CJ33" s="621"/>
      <c r="CK33" s="621"/>
      <c r="CL33" s="621"/>
      <c r="CM33" s="621"/>
      <c r="CN33" s="621"/>
      <c r="CO33" s="621"/>
      <c r="CP33" s="621"/>
      <c r="CQ33" s="622"/>
      <c r="CR33" s="623">
        <v>13397791</v>
      </c>
      <c r="CS33" s="655"/>
      <c r="CT33" s="655"/>
      <c r="CU33" s="655"/>
      <c r="CV33" s="655"/>
      <c r="CW33" s="655"/>
      <c r="CX33" s="655"/>
      <c r="CY33" s="656"/>
      <c r="CZ33" s="628">
        <v>40.1</v>
      </c>
      <c r="DA33" s="653"/>
      <c r="DB33" s="653"/>
      <c r="DC33" s="657"/>
      <c r="DD33" s="632">
        <v>10606040</v>
      </c>
      <c r="DE33" s="655"/>
      <c r="DF33" s="655"/>
      <c r="DG33" s="655"/>
      <c r="DH33" s="655"/>
      <c r="DI33" s="655"/>
      <c r="DJ33" s="655"/>
      <c r="DK33" s="656"/>
      <c r="DL33" s="632">
        <v>6810084</v>
      </c>
      <c r="DM33" s="655"/>
      <c r="DN33" s="655"/>
      <c r="DO33" s="655"/>
      <c r="DP33" s="655"/>
      <c r="DQ33" s="655"/>
      <c r="DR33" s="655"/>
      <c r="DS33" s="655"/>
      <c r="DT33" s="655"/>
      <c r="DU33" s="655"/>
      <c r="DV33" s="656"/>
      <c r="DW33" s="628">
        <v>40.1</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731003</v>
      </c>
      <c r="S34" s="624"/>
      <c r="T34" s="624"/>
      <c r="U34" s="624"/>
      <c r="V34" s="624"/>
      <c r="W34" s="624"/>
      <c r="X34" s="624"/>
      <c r="Y34" s="625"/>
      <c r="Z34" s="626">
        <v>2.1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4308429</v>
      </c>
      <c r="CS34" s="624"/>
      <c r="CT34" s="624"/>
      <c r="CU34" s="624"/>
      <c r="CV34" s="624"/>
      <c r="CW34" s="624"/>
      <c r="CX34" s="624"/>
      <c r="CY34" s="625"/>
      <c r="CZ34" s="628">
        <v>12.9</v>
      </c>
      <c r="DA34" s="653"/>
      <c r="DB34" s="653"/>
      <c r="DC34" s="657"/>
      <c r="DD34" s="632">
        <v>3213495</v>
      </c>
      <c r="DE34" s="624"/>
      <c r="DF34" s="624"/>
      <c r="DG34" s="624"/>
      <c r="DH34" s="624"/>
      <c r="DI34" s="624"/>
      <c r="DJ34" s="624"/>
      <c r="DK34" s="625"/>
      <c r="DL34" s="632">
        <v>2424095</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225643</v>
      </c>
      <c r="S35" s="624"/>
      <c r="T35" s="624"/>
      <c r="U35" s="624"/>
      <c r="V35" s="624"/>
      <c r="W35" s="624"/>
      <c r="X35" s="624"/>
      <c r="Y35" s="625"/>
      <c r="Z35" s="626">
        <v>0.7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122959</v>
      </c>
      <c r="CS35" s="655"/>
      <c r="CT35" s="655"/>
      <c r="CU35" s="655"/>
      <c r="CV35" s="655"/>
      <c r="CW35" s="655"/>
      <c r="CX35" s="655"/>
      <c r="CY35" s="656"/>
      <c r="CZ35" s="628">
        <v>0.4</v>
      </c>
      <c r="DA35" s="653"/>
      <c r="DB35" s="653"/>
      <c r="DC35" s="657"/>
      <c r="DD35" s="632">
        <v>105640</v>
      </c>
      <c r="DE35" s="655"/>
      <c r="DF35" s="655"/>
      <c r="DG35" s="655"/>
      <c r="DH35" s="655"/>
      <c r="DI35" s="655"/>
      <c r="DJ35" s="655"/>
      <c r="DK35" s="656"/>
      <c r="DL35" s="632">
        <v>105640</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1233426</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3858784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297446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4305606</v>
      </c>
      <c r="CS36" s="624"/>
      <c r="CT36" s="624"/>
      <c r="CU36" s="624"/>
      <c r="CV36" s="624"/>
      <c r="CW36" s="624"/>
      <c r="CX36" s="624"/>
      <c r="CY36" s="625"/>
      <c r="CZ36" s="628">
        <v>12.9</v>
      </c>
      <c r="DA36" s="653"/>
      <c r="DB36" s="653"/>
      <c r="DC36" s="657"/>
      <c r="DD36" s="632">
        <v>3652058</v>
      </c>
      <c r="DE36" s="624"/>
      <c r="DF36" s="624"/>
      <c r="DG36" s="624"/>
      <c r="DH36" s="624"/>
      <c r="DI36" s="624"/>
      <c r="DJ36" s="624"/>
      <c r="DK36" s="625"/>
      <c r="DL36" s="632">
        <v>1856897</v>
      </c>
      <c r="DM36" s="624"/>
      <c r="DN36" s="624"/>
      <c r="DO36" s="624"/>
      <c r="DP36" s="624"/>
      <c r="DQ36" s="624"/>
      <c r="DR36" s="624"/>
      <c r="DS36" s="624"/>
      <c r="DT36" s="624"/>
      <c r="DU36" s="624"/>
      <c r="DV36" s="625"/>
      <c r="DW36" s="628">
        <v>10.9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1186914</v>
      </c>
      <c r="S37" s="624"/>
      <c r="T37" s="624"/>
      <c r="U37" s="624"/>
      <c r="V37" s="624"/>
      <c r="W37" s="624"/>
      <c r="X37" s="624"/>
      <c r="Y37" s="625"/>
      <c r="Z37" s="626">
        <v>3.5</v>
      </c>
      <c r="AA37" s="626"/>
      <c r="AB37" s="626"/>
      <c r="AC37" s="626"/>
      <c r="AD37" s="627">
        <v>580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618187</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169047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821602</v>
      </c>
      <c r="CS37" s="655"/>
      <c r="CT37" s="655"/>
      <c r="CU37" s="655"/>
      <c r="CV37" s="655"/>
      <c r="CW37" s="655"/>
      <c r="CX37" s="655"/>
      <c r="CY37" s="656"/>
      <c r="CZ37" s="628">
        <v>2.5</v>
      </c>
      <c r="DA37" s="653"/>
      <c r="DB37" s="653"/>
      <c r="DC37" s="657"/>
      <c r="DD37" s="632">
        <v>764553</v>
      </c>
      <c r="DE37" s="655"/>
      <c r="DF37" s="655"/>
      <c r="DG37" s="655"/>
      <c r="DH37" s="655"/>
      <c r="DI37" s="655"/>
      <c r="DJ37" s="655"/>
      <c r="DK37" s="656"/>
      <c r="DL37" s="632">
        <v>655128</v>
      </c>
      <c r="DM37" s="655"/>
      <c r="DN37" s="655"/>
      <c r="DO37" s="655"/>
      <c r="DP37" s="655"/>
      <c r="DQ37" s="655"/>
      <c r="DR37" s="655"/>
      <c r="DS37" s="655"/>
      <c r="DT37" s="655"/>
      <c r="DU37" s="655"/>
      <c r="DV37" s="656"/>
      <c r="DW37" s="628">
        <v>3.9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2366276</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93307</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8556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3147290</v>
      </c>
      <c r="CS38" s="624"/>
      <c r="CT38" s="624"/>
      <c r="CU38" s="624"/>
      <c r="CV38" s="624"/>
      <c r="CW38" s="624"/>
      <c r="CX38" s="624"/>
      <c r="CY38" s="625"/>
      <c r="CZ38" s="628">
        <v>9.4</v>
      </c>
      <c r="DA38" s="653"/>
      <c r="DB38" s="653"/>
      <c r="DC38" s="657"/>
      <c r="DD38" s="632">
        <v>2547310</v>
      </c>
      <c r="DE38" s="624"/>
      <c r="DF38" s="624"/>
      <c r="DG38" s="624"/>
      <c r="DH38" s="624"/>
      <c r="DI38" s="624"/>
      <c r="DJ38" s="624"/>
      <c r="DK38" s="625"/>
      <c r="DL38" s="632">
        <v>2423452</v>
      </c>
      <c r="DM38" s="624"/>
      <c r="DN38" s="624"/>
      <c r="DO38" s="624"/>
      <c r="DP38" s="624"/>
      <c r="DQ38" s="624"/>
      <c r="DR38" s="624"/>
      <c r="DS38" s="624"/>
      <c r="DT38" s="624"/>
      <c r="DU38" s="624"/>
      <c r="DV38" s="625"/>
      <c r="DW38" s="628">
        <v>14.3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14333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1100580</v>
      </c>
      <c r="CS39" s="655"/>
      <c r="CT39" s="655"/>
      <c r="CU39" s="655"/>
      <c r="CV39" s="655"/>
      <c r="CW39" s="655"/>
      <c r="CX39" s="655"/>
      <c r="CY39" s="656"/>
      <c r="CZ39" s="628">
        <v>3.3</v>
      </c>
      <c r="DA39" s="653"/>
      <c r="DB39" s="653"/>
      <c r="DC39" s="657"/>
      <c r="DD39" s="632">
        <v>1087510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110276</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412927</v>
      </c>
      <c r="CS40" s="624"/>
      <c r="CT40" s="624"/>
      <c r="CU40" s="624"/>
      <c r="CV40" s="624"/>
      <c r="CW40" s="624"/>
      <c r="CX40" s="624"/>
      <c r="CY40" s="625"/>
      <c r="CZ40" s="628">
        <v>1.2</v>
      </c>
      <c r="DA40" s="653"/>
      <c r="DB40" s="653"/>
      <c r="DC40" s="657"/>
      <c r="DD40" s="632">
        <v>27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34155170</v>
      </c>
      <c r="S41" s="696"/>
      <c r="T41" s="696"/>
      <c r="U41" s="696"/>
      <c r="V41" s="696"/>
      <c r="W41" s="696"/>
      <c r="X41" s="696"/>
      <c r="Y41" s="700"/>
      <c r="Z41" s="701">
        <v>100</v>
      </c>
      <c r="AA41" s="701"/>
      <c r="AB41" s="701"/>
      <c r="AC41" s="701"/>
      <c r="AD41" s="702">
        <v>16860205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792750</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2354540</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395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3969414</v>
      </c>
      <c r="CS42" s="655"/>
      <c r="CT42" s="655"/>
      <c r="CU42" s="655"/>
      <c r="CV42" s="655"/>
      <c r="CW42" s="655"/>
      <c r="CX42" s="655"/>
      <c r="CY42" s="656"/>
      <c r="CZ42" s="628">
        <v>11.9</v>
      </c>
      <c r="DA42" s="653"/>
      <c r="DB42" s="653"/>
      <c r="DC42" s="657"/>
      <c r="DD42" s="632">
        <v>932782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61507</v>
      </c>
      <c r="CS43" s="655"/>
      <c r="CT43" s="655"/>
      <c r="CU43" s="655"/>
      <c r="CV43" s="655"/>
      <c r="CW43" s="655"/>
      <c r="CX43" s="655"/>
      <c r="CY43" s="656"/>
      <c r="CZ43" s="628">
        <v>0.2</v>
      </c>
      <c r="DA43" s="653"/>
      <c r="DB43" s="653"/>
      <c r="DC43" s="657"/>
      <c r="DD43" s="632">
        <v>61507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3893122</v>
      </c>
      <c r="CS44" s="624"/>
      <c r="CT44" s="624"/>
      <c r="CU44" s="624"/>
      <c r="CV44" s="624"/>
      <c r="CW44" s="624"/>
      <c r="CX44" s="624"/>
      <c r="CY44" s="625"/>
      <c r="CZ44" s="628">
        <v>11.6</v>
      </c>
      <c r="DA44" s="629"/>
      <c r="DB44" s="629"/>
      <c r="DC44" s="635"/>
      <c r="DD44" s="632">
        <v>900985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1979895</v>
      </c>
      <c r="CS45" s="655"/>
      <c r="CT45" s="655"/>
      <c r="CU45" s="655"/>
      <c r="CV45" s="655"/>
      <c r="CW45" s="655"/>
      <c r="CX45" s="655"/>
      <c r="CY45" s="656"/>
      <c r="CZ45" s="628">
        <v>5.9</v>
      </c>
      <c r="DA45" s="653"/>
      <c r="DB45" s="653"/>
      <c r="DC45" s="657"/>
      <c r="DD45" s="632">
        <v>316728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1687606</v>
      </c>
      <c r="CS46" s="624"/>
      <c r="CT46" s="624"/>
      <c r="CU46" s="624"/>
      <c r="CV46" s="624"/>
      <c r="CW46" s="624"/>
      <c r="CX46" s="624"/>
      <c r="CY46" s="625"/>
      <c r="CZ46" s="628">
        <v>5</v>
      </c>
      <c r="DA46" s="629"/>
      <c r="DB46" s="629"/>
      <c r="DC46" s="635"/>
      <c r="DD46" s="632">
        <v>560385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76292</v>
      </c>
      <c r="CS47" s="655"/>
      <c r="CT47" s="655"/>
      <c r="CU47" s="655"/>
      <c r="CV47" s="655"/>
      <c r="CW47" s="655"/>
      <c r="CX47" s="655"/>
      <c r="CY47" s="656"/>
      <c r="CZ47" s="628">
        <v>0.2</v>
      </c>
      <c r="DA47" s="653"/>
      <c r="DB47" s="653"/>
      <c r="DC47" s="657"/>
      <c r="DD47" s="632">
        <v>31797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33447730</v>
      </c>
      <c r="CS49" s="682"/>
      <c r="CT49" s="682"/>
      <c r="CU49" s="682"/>
      <c r="CV49" s="682"/>
      <c r="CW49" s="682"/>
      <c r="CX49" s="682"/>
      <c r="CY49" s="711"/>
      <c r="CZ49" s="703">
        <v>100</v>
      </c>
      <c r="DA49" s="712"/>
      <c r="DB49" s="712"/>
      <c r="DC49" s="713"/>
      <c r="DD49" s="714">
        <v>21114524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DYhly+A8WoeRlieEZDtFBm5qktnqBTmG9Gp5bog+ckxhG7eM2mA+xEP7+xE/mHkhMauljaVU/UCfwCvNrI+2g==" saltValue="S7r9YWadGKl+wNuRv+oZ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34161</v>
      </c>
      <c r="R7" s="753"/>
      <c r="S7" s="753"/>
      <c r="T7" s="753"/>
      <c r="U7" s="753"/>
      <c r="V7" s="753">
        <v>33453</v>
      </c>
      <c r="W7" s="753"/>
      <c r="X7" s="753"/>
      <c r="Y7" s="753"/>
      <c r="Z7" s="753"/>
      <c r="AA7" s="753">
        <v>707</v>
      </c>
      <c r="AB7" s="753"/>
      <c r="AC7" s="753"/>
      <c r="AD7" s="753"/>
      <c r="AE7" s="754"/>
      <c r="AF7" s="755">
        <v>631</v>
      </c>
      <c r="AG7" s="756"/>
      <c r="AH7" s="756"/>
      <c r="AI7" s="756"/>
      <c r="AJ7" s="757"/>
      <c r="AK7" s="758">
        <v>226</v>
      </c>
      <c r="AL7" s="759"/>
      <c r="AM7" s="759"/>
      <c r="AN7" s="759"/>
      <c r="AO7" s="759"/>
      <c r="AP7" s="759">
        <v>36985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114</v>
      </c>
      <c r="BS7" s="746" t="s">
        <v>572</v>
      </c>
      <c r="BT7" s="747"/>
      <c r="BU7" s="747"/>
      <c r="BV7" s="747"/>
      <c r="BW7" s="747"/>
      <c r="BX7" s="747"/>
      <c r="BY7" s="747"/>
      <c r="BZ7" s="747"/>
      <c r="CA7" s="747"/>
      <c r="CB7" s="747"/>
      <c r="CC7" s="747"/>
      <c r="CD7" s="747"/>
      <c r="CE7" s="747"/>
      <c r="CF7" s="747"/>
      <c r="CG7" s="762"/>
      <c r="CH7" s="743">
        <v>4</v>
      </c>
      <c r="CI7" s="744"/>
      <c r="CJ7" s="744"/>
      <c r="CK7" s="744"/>
      <c r="CL7" s="745"/>
      <c r="CM7" s="743">
        <v>42</v>
      </c>
      <c r="CN7" s="744"/>
      <c r="CO7" s="744"/>
      <c r="CP7" s="744"/>
      <c r="CQ7" s="745"/>
      <c r="CR7" s="743">
        <v>3</v>
      </c>
      <c r="CS7" s="744"/>
      <c r="CT7" s="744"/>
      <c r="CU7" s="744"/>
      <c r="CV7" s="745"/>
      <c r="CW7" s="743" t="s">
        <v>546</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t="s">
        <v>546</v>
      </c>
      <c r="R8" s="784"/>
      <c r="S8" s="784"/>
      <c r="T8" s="784"/>
      <c r="U8" s="784"/>
      <c r="V8" s="784" t="s">
        <v>546</v>
      </c>
      <c r="W8" s="784"/>
      <c r="X8" s="784"/>
      <c r="Y8" s="784"/>
      <c r="Z8" s="784"/>
      <c r="AA8" s="784" t="s">
        <v>546</v>
      </c>
      <c r="AB8" s="784"/>
      <c r="AC8" s="784"/>
      <c r="AD8" s="784"/>
      <c r="AE8" s="785"/>
      <c r="AF8" s="786" t="s">
        <v>122</v>
      </c>
      <c r="AG8" s="787"/>
      <c r="AH8" s="787"/>
      <c r="AI8" s="787"/>
      <c r="AJ8" s="788"/>
      <c r="AK8" s="769" t="s">
        <v>546</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34155</v>
      </c>
      <c r="R23" s="793"/>
      <c r="S23" s="793"/>
      <c r="T23" s="793"/>
      <c r="U23" s="793"/>
      <c r="V23" s="793">
        <v>33448</v>
      </c>
      <c r="W23" s="793"/>
      <c r="X23" s="793"/>
      <c r="Y23" s="793"/>
      <c r="Z23" s="793"/>
      <c r="AA23" s="793">
        <v>707</v>
      </c>
      <c r="AB23" s="793"/>
      <c r="AC23" s="793"/>
      <c r="AD23" s="793"/>
      <c r="AE23" s="794"/>
      <c r="AF23" s="795">
        <v>631</v>
      </c>
      <c r="AG23" s="793"/>
      <c r="AH23" s="793"/>
      <c r="AI23" s="793"/>
      <c r="AJ23" s="796"/>
      <c r="AK23" s="797"/>
      <c r="AL23" s="798"/>
      <c r="AM23" s="798"/>
      <c r="AN23" s="798"/>
      <c r="AO23" s="798"/>
      <c r="AP23" s="793">
        <v>36985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8550</v>
      </c>
      <c r="R28" s="823"/>
      <c r="S28" s="823"/>
      <c r="T28" s="823"/>
      <c r="U28" s="823"/>
      <c r="V28" s="823">
        <v>8253</v>
      </c>
      <c r="W28" s="823"/>
      <c r="X28" s="823"/>
      <c r="Y28" s="823"/>
      <c r="Z28" s="823"/>
      <c r="AA28" s="823">
        <v>297</v>
      </c>
      <c r="AB28" s="823"/>
      <c r="AC28" s="823"/>
      <c r="AD28" s="823"/>
      <c r="AE28" s="824"/>
      <c r="AF28" s="825">
        <v>297</v>
      </c>
      <c r="AG28" s="823"/>
      <c r="AH28" s="823"/>
      <c r="AI28" s="823"/>
      <c r="AJ28" s="826"/>
      <c r="AK28" s="827">
        <v>793</v>
      </c>
      <c r="AL28" s="828"/>
      <c r="AM28" s="828"/>
      <c r="AN28" s="828"/>
      <c r="AO28" s="828"/>
      <c r="AP28" s="828" t="s">
        <v>547</v>
      </c>
      <c r="AQ28" s="828"/>
      <c r="AR28" s="828"/>
      <c r="AS28" s="828"/>
      <c r="AT28" s="828"/>
      <c r="AU28" s="828" t="s">
        <v>547</v>
      </c>
      <c r="AV28" s="828"/>
      <c r="AW28" s="828"/>
      <c r="AX28" s="828"/>
      <c r="AY28" s="828"/>
      <c r="AZ28" s="829" t="s">
        <v>547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1174</v>
      </c>
      <c r="R29" s="784"/>
      <c r="S29" s="784"/>
      <c r="T29" s="784"/>
      <c r="U29" s="784"/>
      <c r="V29" s="784">
        <v>1171</v>
      </c>
      <c r="W29" s="784"/>
      <c r="X29" s="784"/>
      <c r="Y29" s="784"/>
      <c r="Z29" s="784"/>
      <c r="AA29" s="784">
        <v>4</v>
      </c>
      <c r="AB29" s="784"/>
      <c r="AC29" s="784"/>
      <c r="AD29" s="784"/>
      <c r="AE29" s="785"/>
      <c r="AF29" s="786">
        <v>4</v>
      </c>
      <c r="AG29" s="787"/>
      <c r="AH29" s="787"/>
      <c r="AI29" s="787"/>
      <c r="AJ29" s="788"/>
      <c r="AK29" s="834">
        <v>354</v>
      </c>
      <c r="AL29" s="830"/>
      <c r="AM29" s="830"/>
      <c r="AN29" s="830"/>
      <c r="AO29" s="830"/>
      <c r="AP29" s="830" t="s">
        <v>547</v>
      </c>
      <c r="AQ29" s="830"/>
      <c r="AR29" s="830"/>
      <c r="AS29" s="830"/>
      <c r="AT29" s="830"/>
      <c r="AU29" s="830" t="s">
        <v>547</v>
      </c>
      <c r="AV29" s="830"/>
      <c r="AW29" s="830"/>
      <c r="AX29" s="830"/>
      <c r="AY29" s="830"/>
      <c r="AZ29" s="831" t="s">
        <v>547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1224</v>
      </c>
      <c r="R30" s="784"/>
      <c r="S30" s="784"/>
      <c r="T30" s="784"/>
      <c r="U30" s="784"/>
      <c r="V30" s="784">
        <v>1235</v>
      </c>
      <c r="W30" s="784"/>
      <c r="X30" s="784"/>
      <c r="Y30" s="784"/>
      <c r="Z30" s="784"/>
      <c r="AA30" s="784">
        <v>-11</v>
      </c>
      <c r="AB30" s="784"/>
      <c r="AC30" s="784"/>
      <c r="AD30" s="784"/>
      <c r="AE30" s="785"/>
      <c r="AF30" s="786">
        <v>2135</v>
      </c>
      <c r="AG30" s="787"/>
      <c r="AH30" s="787"/>
      <c r="AI30" s="787"/>
      <c r="AJ30" s="788"/>
      <c r="AK30" s="834">
        <v>31</v>
      </c>
      <c r="AL30" s="830"/>
      <c r="AM30" s="830"/>
      <c r="AN30" s="830"/>
      <c r="AO30" s="830"/>
      <c r="AP30" s="830">
        <v>5332</v>
      </c>
      <c r="AQ30" s="830"/>
      <c r="AR30" s="830"/>
      <c r="AS30" s="830"/>
      <c r="AT30" s="830"/>
      <c r="AU30" s="830">
        <v>84</v>
      </c>
      <c r="AV30" s="830"/>
      <c r="AW30" s="830"/>
      <c r="AX30" s="830"/>
      <c r="AY30" s="830"/>
      <c r="AZ30" s="831" t="s">
        <v>547</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548</v>
      </c>
      <c r="C31" s="781"/>
      <c r="D31" s="781"/>
      <c r="E31" s="781"/>
      <c r="F31" s="781"/>
      <c r="G31" s="781"/>
      <c r="H31" s="781"/>
      <c r="I31" s="781"/>
      <c r="J31" s="781"/>
      <c r="K31" s="781"/>
      <c r="L31" s="781"/>
      <c r="M31" s="781"/>
      <c r="N31" s="781"/>
      <c r="O31" s="781"/>
      <c r="P31" s="782"/>
      <c r="Q31" s="783">
        <v>756</v>
      </c>
      <c r="R31" s="784"/>
      <c r="S31" s="784"/>
      <c r="T31" s="784"/>
      <c r="U31" s="784"/>
      <c r="V31" s="784">
        <v>698</v>
      </c>
      <c r="W31" s="784"/>
      <c r="X31" s="784"/>
      <c r="Y31" s="784"/>
      <c r="Z31" s="784"/>
      <c r="AA31" s="784">
        <v>59</v>
      </c>
      <c r="AB31" s="784"/>
      <c r="AC31" s="784"/>
      <c r="AD31" s="784"/>
      <c r="AE31" s="785"/>
      <c r="AF31" s="786">
        <v>292</v>
      </c>
      <c r="AG31" s="787"/>
      <c r="AH31" s="787"/>
      <c r="AI31" s="787"/>
      <c r="AJ31" s="788"/>
      <c r="AK31" s="834">
        <v>618</v>
      </c>
      <c r="AL31" s="830"/>
      <c r="AM31" s="830"/>
      <c r="AN31" s="830"/>
      <c r="AO31" s="830"/>
      <c r="AP31" s="830">
        <v>5471</v>
      </c>
      <c r="AQ31" s="830"/>
      <c r="AR31" s="830"/>
      <c r="AS31" s="830"/>
      <c r="AT31" s="830"/>
      <c r="AU31" s="830">
        <v>4896</v>
      </c>
      <c r="AV31" s="830"/>
      <c r="AW31" s="830"/>
      <c r="AX31" s="830"/>
      <c r="AY31" s="830"/>
      <c r="AZ31" s="831" t="s">
        <v>547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2728</v>
      </c>
      <c r="AG63" s="844"/>
      <c r="AH63" s="844"/>
      <c r="AI63" s="844"/>
      <c r="AJ63" s="845"/>
      <c r="AK63" s="846"/>
      <c r="AL63" s="841"/>
      <c r="AM63" s="841"/>
      <c r="AN63" s="841"/>
      <c r="AO63" s="841"/>
      <c r="AP63" s="844">
        <v>10803</v>
      </c>
      <c r="AQ63" s="844"/>
      <c r="AR63" s="844"/>
      <c r="AS63" s="844"/>
      <c r="AT63" s="844"/>
      <c r="AU63" s="844">
        <v>4980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4634</v>
      </c>
      <c r="R68" s="866"/>
      <c r="S68" s="866"/>
      <c r="T68" s="866"/>
      <c r="U68" s="866"/>
      <c r="V68" s="866">
        <v>3949</v>
      </c>
      <c r="W68" s="866"/>
      <c r="X68" s="866"/>
      <c r="Y68" s="866"/>
      <c r="Z68" s="866"/>
      <c r="AA68" s="866">
        <v>685</v>
      </c>
      <c r="AB68" s="866"/>
      <c r="AC68" s="866"/>
      <c r="AD68" s="866"/>
      <c r="AE68" s="866"/>
      <c r="AF68" s="866">
        <v>2102</v>
      </c>
      <c r="AG68" s="866"/>
      <c r="AH68" s="866"/>
      <c r="AI68" s="866"/>
      <c r="AJ68" s="866"/>
      <c r="AK68" s="866">
        <v>420</v>
      </c>
      <c r="AL68" s="866"/>
      <c r="AM68" s="866"/>
      <c r="AN68" s="866"/>
      <c r="AO68" s="866"/>
      <c r="AP68" s="866">
        <v>6187</v>
      </c>
      <c r="AQ68" s="866"/>
      <c r="AR68" s="866"/>
      <c r="AS68" s="866"/>
      <c r="AT68" s="866"/>
      <c r="AU68" s="866" t="s">
        <v>501</v>
      </c>
      <c r="AV68" s="866"/>
      <c r="AW68" s="866"/>
      <c r="AX68" s="866"/>
      <c r="AY68" s="866"/>
      <c r="AZ68" s="867" t="s">
        <v>569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342</v>
      </c>
      <c r="R69" s="830"/>
      <c r="S69" s="830"/>
      <c r="T69" s="830"/>
      <c r="U69" s="830"/>
      <c r="V69" s="830">
        <v>333</v>
      </c>
      <c r="W69" s="830"/>
      <c r="X69" s="830"/>
      <c r="Y69" s="830"/>
      <c r="Z69" s="830"/>
      <c r="AA69" s="830">
        <v>9</v>
      </c>
      <c r="AB69" s="830"/>
      <c r="AC69" s="830"/>
      <c r="AD69" s="830"/>
      <c r="AE69" s="830"/>
      <c r="AF69" s="830">
        <v>9</v>
      </c>
      <c r="AG69" s="830"/>
      <c r="AH69" s="830"/>
      <c r="AI69" s="830"/>
      <c r="AJ69" s="830"/>
      <c r="AK69" s="830">
        <v>4</v>
      </c>
      <c r="AL69" s="830"/>
      <c r="AM69" s="830"/>
      <c r="AN69" s="830"/>
      <c r="AO69" s="830"/>
      <c r="AP69" s="830" t="s">
        <v>501</v>
      </c>
      <c r="AQ69" s="830"/>
      <c r="AR69" s="830"/>
      <c r="AS69" s="830"/>
      <c r="AT69" s="830"/>
      <c r="AU69" s="830" t="s">
        <v>501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169</v>
      </c>
      <c r="R70" s="830"/>
      <c r="S70" s="830"/>
      <c r="T70" s="830"/>
      <c r="U70" s="830"/>
      <c r="V70" s="830">
        <v>159</v>
      </c>
      <c r="W70" s="830"/>
      <c r="X70" s="830"/>
      <c r="Y70" s="830"/>
      <c r="Z70" s="830"/>
      <c r="AA70" s="830">
        <v>10</v>
      </c>
      <c r="AB70" s="830"/>
      <c r="AC70" s="830"/>
      <c r="AD70" s="830"/>
      <c r="AE70" s="830"/>
      <c r="AF70" s="830">
        <v>10</v>
      </c>
      <c r="AG70" s="830"/>
      <c r="AH70" s="830"/>
      <c r="AI70" s="830"/>
      <c r="AJ70" s="830"/>
      <c r="AK70" s="830" t="s">
        <v>570</v>
      </c>
      <c r="AL70" s="830"/>
      <c r="AM70" s="830"/>
      <c r="AN70" s="830"/>
      <c r="AO70" s="830"/>
      <c r="AP70" s="830" t="s">
        <v>501</v>
      </c>
      <c r="AQ70" s="830"/>
      <c r="AR70" s="830"/>
      <c r="AS70" s="830"/>
      <c r="AT70" s="830"/>
      <c r="AU70" s="830" t="s">
        <v>501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280</v>
      </c>
      <c r="R71" s="830"/>
      <c r="S71" s="830"/>
      <c r="T71" s="830"/>
      <c r="U71" s="830"/>
      <c r="V71" s="830">
        <v>241</v>
      </c>
      <c r="W71" s="830"/>
      <c r="X71" s="830"/>
      <c r="Y71" s="830"/>
      <c r="Z71" s="830"/>
      <c r="AA71" s="830">
        <v>40</v>
      </c>
      <c r="AB71" s="830"/>
      <c r="AC71" s="830"/>
      <c r="AD71" s="830"/>
      <c r="AE71" s="830"/>
      <c r="AF71" s="830">
        <v>24</v>
      </c>
      <c r="AG71" s="830"/>
      <c r="AH71" s="830"/>
      <c r="AI71" s="830"/>
      <c r="AJ71" s="830"/>
      <c r="AK71" s="830">
        <v>41</v>
      </c>
      <c r="AL71" s="830"/>
      <c r="AM71" s="830"/>
      <c r="AN71" s="830"/>
      <c r="AO71" s="830"/>
      <c r="AP71" s="830" t="s">
        <v>501</v>
      </c>
      <c r="AQ71" s="830"/>
      <c r="AR71" s="830"/>
      <c r="AS71" s="830"/>
      <c r="AT71" s="830"/>
      <c r="AU71" s="830" t="s">
        <v>501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7658</v>
      </c>
      <c r="R72" s="830"/>
      <c r="S72" s="830"/>
      <c r="T72" s="830"/>
      <c r="U72" s="830"/>
      <c r="V72" s="830">
        <v>7653</v>
      </c>
      <c r="W72" s="830"/>
      <c r="X72" s="830"/>
      <c r="Y72" s="830"/>
      <c r="Z72" s="830"/>
      <c r="AA72" s="830">
        <v>5</v>
      </c>
      <c r="AB72" s="830"/>
      <c r="AC72" s="830"/>
      <c r="AD72" s="830"/>
      <c r="AE72" s="830"/>
      <c r="AF72" s="830">
        <v>5</v>
      </c>
      <c r="AG72" s="830"/>
      <c r="AH72" s="830"/>
      <c r="AI72" s="830"/>
      <c r="AJ72" s="830"/>
      <c r="AK72" s="830" t="s">
        <v>570</v>
      </c>
      <c r="AL72" s="830"/>
      <c r="AM72" s="830"/>
      <c r="AN72" s="830"/>
      <c r="AO72" s="830"/>
      <c r="AP72" s="830" t="s">
        <v>501</v>
      </c>
      <c r="AQ72" s="830"/>
      <c r="AR72" s="830"/>
      <c r="AS72" s="830"/>
      <c r="AT72" s="830"/>
      <c r="AU72" s="830" t="s">
        <v>501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96</v>
      </c>
      <c r="R73" s="830"/>
      <c r="S73" s="830"/>
      <c r="T73" s="830"/>
      <c r="U73" s="830"/>
      <c r="V73" s="830">
        <v>96</v>
      </c>
      <c r="W73" s="830"/>
      <c r="X73" s="830"/>
      <c r="Y73" s="830"/>
      <c r="Z73" s="830"/>
      <c r="AA73" s="830" t="s">
        <v>570</v>
      </c>
      <c r="AB73" s="830"/>
      <c r="AC73" s="830"/>
      <c r="AD73" s="830"/>
      <c r="AE73" s="830"/>
      <c r="AF73" s="830">
        <v>0</v>
      </c>
      <c r="AG73" s="830"/>
      <c r="AH73" s="830"/>
      <c r="AI73" s="830"/>
      <c r="AJ73" s="830"/>
      <c r="AK73" s="830" t="s">
        <v>570</v>
      </c>
      <c r="AL73" s="830"/>
      <c r="AM73" s="830"/>
      <c r="AN73" s="830"/>
      <c r="AO73" s="830"/>
      <c r="AP73" s="830" t="s">
        <v>501</v>
      </c>
      <c r="AQ73" s="830"/>
      <c r="AR73" s="830"/>
      <c r="AS73" s="830"/>
      <c r="AT73" s="830"/>
      <c r="AU73" s="830" t="s">
        <v>501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109</v>
      </c>
      <c r="R74" s="830"/>
      <c r="S74" s="830"/>
      <c r="T74" s="830"/>
      <c r="U74" s="830"/>
      <c r="V74" s="830">
        <v>79</v>
      </c>
      <c r="W74" s="830"/>
      <c r="X74" s="830"/>
      <c r="Y74" s="830"/>
      <c r="Z74" s="830"/>
      <c r="AA74" s="830">
        <v>31</v>
      </c>
      <c r="AB74" s="830"/>
      <c r="AC74" s="830"/>
      <c r="AD74" s="830"/>
      <c r="AE74" s="830"/>
      <c r="AF74" s="830">
        <v>31</v>
      </c>
      <c r="AG74" s="830"/>
      <c r="AH74" s="830"/>
      <c r="AI74" s="830"/>
      <c r="AJ74" s="830"/>
      <c r="AK74" s="830">
        <v>1</v>
      </c>
      <c r="AL74" s="830"/>
      <c r="AM74" s="830"/>
      <c r="AN74" s="830"/>
      <c r="AO74" s="830"/>
      <c r="AP74" s="830" t="s">
        <v>501</v>
      </c>
      <c r="AQ74" s="830"/>
      <c r="AR74" s="830"/>
      <c r="AS74" s="830"/>
      <c r="AT74" s="830"/>
      <c r="AU74" s="830" t="s">
        <v>501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568</v>
      </c>
      <c r="C75" s="874"/>
      <c r="D75" s="874"/>
      <c r="E75" s="874"/>
      <c r="F75" s="874"/>
      <c r="G75" s="874"/>
      <c r="H75" s="874"/>
      <c r="I75" s="874"/>
      <c r="J75" s="874"/>
      <c r="K75" s="874"/>
      <c r="L75" s="874"/>
      <c r="M75" s="874"/>
      <c r="N75" s="874"/>
      <c r="O75" s="874"/>
      <c r="P75" s="875"/>
      <c r="Q75" s="877">
        <v>674</v>
      </c>
      <c r="R75" s="878"/>
      <c r="S75" s="878"/>
      <c r="T75" s="878"/>
      <c r="U75" s="834"/>
      <c r="V75" s="879">
        <v>557</v>
      </c>
      <c r="W75" s="878"/>
      <c r="X75" s="878"/>
      <c r="Y75" s="878"/>
      <c r="Z75" s="834"/>
      <c r="AA75" s="879">
        <v>117</v>
      </c>
      <c r="AB75" s="878"/>
      <c r="AC75" s="878"/>
      <c r="AD75" s="878"/>
      <c r="AE75" s="834"/>
      <c r="AF75" s="879">
        <v>117</v>
      </c>
      <c r="AG75" s="878"/>
      <c r="AH75" s="878"/>
      <c r="AI75" s="878"/>
      <c r="AJ75" s="834"/>
      <c r="AK75" s="879" t="s">
        <v>570</v>
      </c>
      <c r="AL75" s="878"/>
      <c r="AM75" s="878"/>
      <c r="AN75" s="878"/>
      <c r="AO75" s="834"/>
      <c r="AP75" s="879" t="s">
        <v>501</v>
      </c>
      <c r="AQ75" s="878"/>
      <c r="AR75" s="878"/>
      <c r="AS75" s="878"/>
      <c r="AT75" s="834"/>
      <c r="AU75" s="879" t="s">
        <v>501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87</v>
      </c>
      <c r="R76" s="878"/>
      <c r="S76" s="878"/>
      <c r="T76" s="878"/>
      <c r="U76" s="834"/>
      <c r="V76" s="879">
        <v>87</v>
      </c>
      <c r="W76" s="878"/>
      <c r="X76" s="878"/>
      <c r="Y76" s="878"/>
      <c r="Z76" s="834"/>
      <c r="AA76" s="879" t="s">
        <v>570</v>
      </c>
      <c r="AB76" s="878"/>
      <c r="AC76" s="878"/>
      <c r="AD76" s="878"/>
      <c r="AE76" s="834"/>
      <c r="AF76" s="879">
        <v>0</v>
      </c>
      <c r="AG76" s="878"/>
      <c r="AH76" s="878"/>
      <c r="AI76" s="878"/>
      <c r="AJ76" s="834"/>
      <c r="AK76" s="879" t="s">
        <v>570</v>
      </c>
      <c r="AL76" s="878"/>
      <c r="AM76" s="878"/>
      <c r="AN76" s="878"/>
      <c r="AO76" s="834"/>
      <c r="AP76" s="879" t="s">
        <v>501</v>
      </c>
      <c r="AQ76" s="878"/>
      <c r="AR76" s="878"/>
      <c r="AS76" s="878"/>
      <c r="AT76" s="834"/>
      <c r="AU76" s="879" t="s">
        <v>501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211</v>
      </c>
      <c r="R77" s="878"/>
      <c r="S77" s="878"/>
      <c r="T77" s="878"/>
      <c r="U77" s="834"/>
      <c r="V77" s="879">
        <v>206</v>
      </c>
      <c r="W77" s="878"/>
      <c r="X77" s="878"/>
      <c r="Y77" s="878"/>
      <c r="Z77" s="834"/>
      <c r="AA77" s="879">
        <v>5</v>
      </c>
      <c r="AB77" s="878"/>
      <c r="AC77" s="878"/>
      <c r="AD77" s="878"/>
      <c r="AE77" s="834"/>
      <c r="AF77" s="879">
        <v>5</v>
      </c>
      <c r="AG77" s="878"/>
      <c r="AH77" s="878"/>
      <c r="AI77" s="878"/>
      <c r="AJ77" s="834"/>
      <c r="AK77" s="879">
        <v>15</v>
      </c>
      <c r="AL77" s="878"/>
      <c r="AM77" s="878"/>
      <c r="AN77" s="878"/>
      <c r="AO77" s="834"/>
      <c r="AP77" s="879" t="s">
        <v>501</v>
      </c>
      <c r="AQ77" s="878"/>
      <c r="AR77" s="878"/>
      <c r="AS77" s="878"/>
      <c r="AT77" s="834"/>
      <c r="AU77" s="879" t="s">
        <v>501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70</v>
      </c>
      <c r="R78" s="830"/>
      <c r="S78" s="830"/>
      <c r="T78" s="830"/>
      <c r="U78" s="830"/>
      <c r="V78" s="830">
        <v>70</v>
      </c>
      <c r="W78" s="830"/>
      <c r="X78" s="830"/>
      <c r="Y78" s="830"/>
      <c r="Z78" s="830"/>
      <c r="AA78" s="830" t="s">
        <v>570</v>
      </c>
      <c r="AB78" s="830"/>
      <c r="AC78" s="830"/>
      <c r="AD78" s="830"/>
      <c r="AE78" s="830"/>
      <c r="AF78" s="830">
        <v>0</v>
      </c>
      <c r="AG78" s="830"/>
      <c r="AH78" s="830"/>
      <c r="AI78" s="830"/>
      <c r="AJ78" s="830"/>
      <c r="AK78" s="830" t="s">
        <v>570</v>
      </c>
      <c r="AL78" s="830"/>
      <c r="AM78" s="830"/>
      <c r="AN78" s="830"/>
      <c r="AO78" s="830"/>
      <c r="AP78" s="830" t="s">
        <v>501</v>
      </c>
      <c r="AQ78" s="830"/>
      <c r="AR78" s="830"/>
      <c r="AS78" s="830"/>
      <c r="AT78" s="830"/>
      <c r="AU78" s="830" t="s">
        <v>501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1881</v>
      </c>
      <c r="R79" s="830"/>
      <c r="S79" s="830"/>
      <c r="T79" s="830"/>
      <c r="U79" s="830"/>
      <c r="V79" s="830">
        <v>1841</v>
      </c>
      <c r="W79" s="830"/>
      <c r="X79" s="830"/>
      <c r="Y79" s="830"/>
      <c r="Z79" s="830"/>
      <c r="AA79" s="830">
        <v>40</v>
      </c>
      <c r="AB79" s="830"/>
      <c r="AC79" s="830"/>
      <c r="AD79" s="830"/>
      <c r="AE79" s="830"/>
      <c r="AF79" s="830">
        <v>40</v>
      </c>
      <c r="AG79" s="830"/>
      <c r="AH79" s="830"/>
      <c r="AI79" s="830"/>
      <c r="AJ79" s="830"/>
      <c r="AK79" s="830" t="s">
        <v>570</v>
      </c>
      <c r="AL79" s="830"/>
      <c r="AM79" s="830"/>
      <c r="AN79" s="830"/>
      <c r="AO79" s="830"/>
      <c r="AP79" s="830" t="s">
        <v>501</v>
      </c>
      <c r="AQ79" s="830"/>
      <c r="AR79" s="830"/>
      <c r="AS79" s="830"/>
      <c r="AT79" s="830"/>
      <c r="AU79" s="830" t="s">
        <v>501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565</v>
      </c>
      <c r="C80" s="874"/>
      <c r="D80" s="874"/>
      <c r="E80" s="874"/>
      <c r="F80" s="874"/>
      <c r="G80" s="874"/>
      <c r="H80" s="874"/>
      <c r="I80" s="874"/>
      <c r="J80" s="874"/>
      <c r="K80" s="874"/>
      <c r="L80" s="874"/>
      <c r="M80" s="874"/>
      <c r="N80" s="874"/>
      <c r="O80" s="874"/>
      <c r="P80" s="875"/>
      <c r="Q80" s="876">
        <v>74476</v>
      </c>
      <c r="R80" s="830"/>
      <c r="S80" s="830"/>
      <c r="T80" s="830"/>
      <c r="U80" s="830"/>
      <c r="V80" s="830">
        <v>71449</v>
      </c>
      <c r="W80" s="830"/>
      <c r="X80" s="830"/>
      <c r="Y80" s="830"/>
      <c r="Z80" s="830"/>
      <c r="AA80" s="830">
        <v>3027</v>
      </c>
      <c r="AB80" s="830"/>
      <c r="AC80" s="830"/>
      <c r="AD80" s="830"/>
      <c r="AE80" s="830"/>
      <c r="AF80" s="830">
        <v>3027</v>
      </c>
      <c r="AG80" s="830"/>
      <c r="AH80" s="830"/>
      <c r="AI80" s="830"/>
      <c r="AJ80" s="830"/>
      <c r="AK80" s="830">
        <v>1043</v>
      </c>
      <c r="AL80" s="830"/>
      <c r="AM80" s="830"/>
      <c r="AN80" s="830"/>
      <c r="AO80" s="830"/>
      <c r="AP80" s="830" t="s">
        <v>501</v>
      </c>
      <c r="AQ80" s="830"/>
      <c r="AR80" s="830"/>
      <c r="AS80" s="830"/>
      <c r="AT80" s="830"/>
      <c r="AU80" s="830" t="s">
        <v>501</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566</v>
      </c>
      <c r="C81" s="874"/>
      <c r="D81" s="874"/>
      <c r="E81" s="874"/>
      <c r="F81" s="874"/>
      <c r="G81" s="874"/>
      <c r="H81" s="874"/>
      <c r="I81" s="874"/>
      <c r="J81" s="874"/>
      <c r="K81" s="874"/>
      <c r="L81" s="874"/>
      <c r="M81" s="874"/>
      <c r="N81" s="874"/>
      <c r="O81" s="874"/>
      <c r="P81" s="875"/>
      <c r="Q81" s="876">
        <v>204</v>
      </c>
      <c r="R81" s="830"/>
      <c r="S81" s="830"/>
      <c r="T81" s="830"/>
      <c r="U81" s="830"/>
      <c r="V81" s="830">
        <v>176</v>
      </c>
      <c r="W81" s="830"/>
      <c r="X81" s="830"/>
      <c r="Y81" s="830"/>
      <c r="Z81" s="830"/>
      <c r="AA81" s="830">
        <v>28</v>
      </c>
      <c r="AB81" s="830"/>
      <c r="AC81" s="830"/>
      <c r="AD81" s="830"/>
      <c r="AE81" s="830"/>
      <c r="AF81" s="830">
        <v>28</v>
      </c>
      <c r="AG81" s="830"/>
      <c r="AH81" s="830"/>
      <c r="AI81" s="830"/>
      <c r="AJ81" s="830"/>
      <c r="AK81" s="830" t="s">
        <v>571</v>
      </c>
      <c r="AL81" s="830"/>
      <c r="AM81" s="830"/>
      <c r="AN81" s="830"/>
      <c r="AO81" s="830"/>
      <c r="AP81" s="830" t="s">
        <v>501</v>
      </c>
      <c r="AQ81" s="830"/>
      <c r="AR81" s="830"/>
      <c r="AS81" s="830"/>
      <c r="AT81" s="830"/>
      <c r="AU81" s="830" t="s">
        <v>501</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567</v>
      </c>
      <c r="C82" s="874"/>
      <c r="D82" s="874"/>
      <c r="E82" s="874"/>
      <c r="F82" s="874"/>
      <c r="G82" s="874"/>
      <c r="H82" s="874"/>
      <c r="I82" s="874"/>
      <c r="J82" s="874"/>
      <c r="K82" s="874"/>
      <c r="L82" s="874"/>
      <c r="M82" s="874"/>
      <c r="N82" s="874"/>
      <c r="O82" s="874"/>
      <c r="P82" s="875"/>
      <c r="Q82" s="876">
        <v>854731</v>
      </c>
      <c r="R82" s="830"/>
      <c r="S82" s="830"/>
      <c r="T82" s="830"/>
      <c r="U82" s="830"/>
      <c r="V82" s="830">
        <v>844450</v>
      </c>
      <c r="W82" s="830"/>
      <c r="X82" s="830"/>
      <c r="Y82" s="830"/>
      <c r="Z82" s="830"/>
      <c r="AA82" s="830">
        <v>10282</v>
      </c>
      <c r="AB82" s="830"/>
      <c r="AC82" s="830"/>
      <c r="AD82" s="830"/>
      <c r="AE82" s="830"/>
      <c r="AF82" s="830">
        <v>10056</v>
      </c>
      <c r="AG82" s="830"/>
      <c r="AH82" s="830"/>
      <c r="AI82" s="830"/>
      <c r="AJ82" s="830"/>
      <c r="AK82" s="830" t="s">
        <v>570</v>
      </c>
      <c r="AL82" s="830"/>
      <c r="AM82" s="830"/>
      <c r="AN82" s="830"/>
      <c r="AO82" s="830"/>
      <c r="AP82" s="830" t="s">
        <v>501</v>
      </c>
      <c r="AQ82" s="830"/>
      <c r="AR82" s="830"/>
      <c r="AS82" s="830"/>
      <c r="AT82" s="830"/>
      <c r="AU82" s="830" t="s">
        <v>501</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15454</v>
      </c>
      <c r="AG88" s="844"/>
      <c r="AH88" s="844"/>
      <c r="AI88" s="844"/>
      <c r="AJ88" s="844"/>
      <c r="AK88" s="841"/>
      <c r="AL88" s="841"/>
      <c r="AM88" s="841"/>
      <c r="AN88" s="841"/>
      <c r="AO88" s="841"/>
      <c r="AP88" s="844">
        <v>6187</v>
      </c>
      <c r="AQ88" s="844"/>
      <c r="AR88" s="844"/>
      <c r="AS88" s="844"/>
      <c r="AT88" s="844"/>
      <c r="AU88" s="844" t="s">
        <v>574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v>
      </c>
      <c r="CS102" s="852"/>
      <c r="CT102" s="852"/>
      <c r="CU102" s="852"/>
      <c r="CV102" s="891"/>
      <c r="CW102" s="890" t="s">
        <v>573</v>
      </c>
      <c r="CX102" s="852"/>
      <c r="CY102" s="852"/>
      <c r="CZ102" s="852"/>
      <c r="DA102" s="891"/>
      <c r="DB102" s="890" t="s">
        <v>501</v>
      </c>
      <c r="DC102" s="852"/>
      <c r="DD102" s="852"/>
      <c r="DE102" s="852"/>
      <c r="DF102" s="891"/>
      <c r="DG102" s="890" t="s">
        <v>501</v>
      </c>
      <c r="DH102" s="852"/>
      <c r="DI102" s="852"/>
      <c r="DJ102" s="852"/>
      <c r="DK102" s="891"/>
      <c r="DL102" s="890" t="s">
        <v>501</v>
      </c>
      <c r="DM102" s="852"/>
      <c r="DN102" s="852"/>
      <c r="DO102" s="852"/>
      <c r="DP102" s="891"/>
      <c r="DQ102" s="890" t="s">
        <v>501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3008374</v>
      </c>
      <c r="AB110" s="900"/>
      <c r="AC110" s="900"/>
      <c r="AD110" s="900"/>
      <c r="AE110" s="901"/>
      <c r="AF110" s="902">
        <v>3206806</v>
      </c>
      <c r="AG110" s="900"/>
      <c r="AH110" s="900"/>
      <c r="AI110" s="900"/>
      <c r="AJ110" s="901"/>
      <c r="AK110" s="902">
        <v>3257845</v>
      </c>
      <c r="AL110" s="900"/>
      <c r="AM110" s="900"/>
      <c r="AN110" s="900"/>
      <c r="AO110" s="901"/>
      <c r="AP110" s="903">
        <v>22.8</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38629831</v>
      </c>
      <c r="BR110" s="931"/>
      <c r="BS110" s="931"/>
      <c r="BT110" s="931"/>
      <c r="BU110" s="931"/>
      <c r="BV110" s="931">
        <v>37776189</v>
      </c>
      <c r="BW110" s="931"/>
      <c r="BX110" s="931"/>
      <c r="BY110" s="931"/>
      <c r="BZ110" s="931"/>
      <c r="CA110" s="931">
        <v>36985469</v>
      </c>
      <c r="CB110" s="931"/>
      <c r="CC110" s="931"/>
      <c r="CD110" s="931"/>
      <c r="CE110" s="931"/>
      <c r="CF110" s="944">
        <v>258.89999999999998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570139</v>
      </c>
      <c r="BR111" s="926"/>
      <c r="BS111" s="926"/>
      <c r="BT111" s="926"/>
      <c r="BU111" s="926"/>
      <c r="BV111" s="926">
        <v>504173</v>
      </c>
      <c r="BW111" s="926"/>
      <c r="BX111" s="926"/>
      <c r="BY111" s="926"/>
      <c r="BZ111" s="926"/>
      <c r="CA111" s="926">
        <v>441425</v>
      </c>
      <c r="CB111" s="926"/>
      <c r="CC111" s="926"/>
      <c r="CD111" s="926"/>
      <c r="CE111" s="926"/>
      <c r="CF111" s="920">
        <v>3.1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5493329</v>
      </c>
      <c r="BR112" s="926"/>
      <c r="BS112" s="926"/>
      <c r="BT112" s="926"/>
      <c r="BU112" s="926"/>
      <c r="BV112" s="926">
        <v>5159136</v>
      </c>
      <c r="BW112" s="926"/>
      <c r="BX112" s="926"/>
      <c r="BY112" s="926"/>
      <c r="BZ112" s="926"/>
      <c r="CA112" s="926">
        <v>4980561</v>
      </c>
      <c r="CB112" s="926"/>
      <c r="CC112" s="926"/>
      <c r="CD112" s="926"/>
      <c r="CE112" s="926"/>
      <c r="CF112" s="920">
        <v>34.9</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457000</v>
      </c>
      <c r="AB113" s="938"/>
      <c r="AC113" s="938"/>
      <c r="AD113" s="938"/>
      <c r="AE113" s="939"/>
      <c r="AF113" s="940">
        <v>482928</v>
      </c>
      <c r="AG113" s="938"/>
      <c r="AH113" s="938"/>
      <c r="AI113" s="938"/>
      <c r="AJ113" s="939"/>
      <c r="AK113" s="940">
        <v>512918</v>
      </c>
      <c r="AL113" s="938"/>
      <c r="AM113" s="938"/>
      <c r="AN113" s="938"/>
      <c r="AO113" s="939"/>
      <c r="AP113" s="941">
        <v>3.6</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3494</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57553</v>
      </c>
      <c r="AB114" s="959"/>
      <c r="AC114" s="959"/>
      <c r="AD114" s="959"/>
      <c r="AE114" s="960"/>
      <c r="AF114" s="961">
        <v>61199</v>
      </c>
      <c r="AG114" s="959"/>
      <c r="AH114" s="959"/>
      <c r="AI114" s="959"/>
      <c r="AJ114" s="960"/>
      <c r="AK114" s="961">
        <v>61252</v>
      </c>
      <c r="AL114" s="959"/>
      <c r="AM114" s="959"/>
      <c r="AN114" s="959"/>
      <c r="AO114" s="960"/>
      <c r="AP114" s="962">
        <v>0.4</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4331499</v>
      </c>
      <c r="BR114" s="926"/>
      <c r="BS114" s="926"/>
      <c r="BT114" s="926"/>
      <c r="BU114" s="926"/>
      <c r="BV114" s="926">
        <v>4349306</v>
      </c>
      <c r="BW114" s="926"/>
      <c r="BX114" s="926"/>
      <c r="BY114" s="926"/>
      <c r="BZ114" s="926"/>
      <c r="CA114" s="926">
        <v>4166079</v>
      </c>
      <c r="CB114" s="926"/>
      <c r="CC114" s="926"/>
      <c r="CD114" s="926"/>
      <c r="CE114" s="926"/>
      <c r="CF114" s="920">
        <v>29.2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71735</v>
      </c>
      <c r="AB115" s="938"/>
      <c r="AC115" s="938"/>
      <c r="AD115" s="938"/>
      <c r="AE115" s="939"/>
      <c r="AF115" s="940">
        <v>68509</v>
      </c>
      <c r="AG115" s="938"/>
      <c r="AH115" s="938"/>
      <c r="AI115" s="938"/>
      <c r="AJ115" s="939"/>
      <c r="AK115" s="940">
        <v>64859</v>
      </c>
      <c r="AL115" s="938"/>
      <c r="AM115" s="938"/>
      <c r="AN115" s="938"/>
      <c r="AO115" s="939"/>
      <c r="AP115" s="941">
        <v>0.5</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1218</v>
      </c>
      <c r="BR115" s="926"/>
      <c r="BS115" s="926"/>
      <c r="BT115" s="926"/>
      <c r="BU115" s="926"/>
      <c r="BV115" s="926" t="s">
        <v>122</v>
      </c>
      <c r="BW115" s="926"/>
      <c r="BX115" s="926"/>
      <c r="BY115" s="926"/>
      <c r="BZ115" s="926"/>
      <c r="CA115" s="926">
        <v>906</v>
      </c>
      <c r="CB115" s="926"/>
      <c r="CC115" s="926"/>
      <c r="CD115" s="926"/>
      <c r="CE115" s="926"/>
      <c r="CF115" s="920">
        <v>0</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325</v>
      </c>
      <c r="AB116" s="959"/>
      <c r="AC116" s="959"/>
      <c r="AD116" s="959"/>
      <c r="AE116" s="960"/>
      <c r="AF116" s="961">
        <v>25</v>
      </c>
      <c r="AG116" s="959"/>
      <c r="AH116" s="959"/>
      <c r="AI116" s="959"/>
      <c r="AJ116" s="960"/>
      <c r="AK116" s="961">
        <v>53</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3594987</v>
      </c>
      <c r="AB117" s="979"/>
      <c r="AC117" s="979"/>
      <c r="AD117" s="979"/>
      <c r="AE117" s="980"/>
      <c r="AF117" s="981">
        <v>3819467</v>
      </c>
      <c r="AG117" s="979"/>
      <c r="AH117" s="979"/>
      <c r="AI117" s="979"/>
      <c r="AJ117" s="980"/>
      <c r="AK117" s="981">
        <v>3896927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49026016</v>
      </c>
      <c r="BR119" s="1000"/>
      <c r="BS119" s="1000"/>
      <c r="BT119" s="1000"/>
      <c r="BU119" s="1000"/>
      <c r="BV119" s="1000">
        <v>47788804</v>
      </c>
      <c r="BW119" s="1000"/>
      <c r="BX119" s="1000"/>
      <c r="BY119" s="1000"/>
      <c r="BZ119" s="1000"/>
      <c r="CA119" s="1000">
        <v>46574440</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566645</v>
      </c>
      <c r="DH119" s="986"/>
      <c r="DI119" s="986"/>
      <c r="DJ119" s="986"/>
      <c r="DK119" s="987"/>
      <c r="DL119" s="985">
        <v>504173</v>
      </c>
      <c r="DM119" s="986"/>
      <c r="DN119" s="986"/>
      <c r="DO119" s="986"/>
      <c r="DP119" s="987"/>
      <c r="DQ119" s="985">
        <v>441425</v>
      </c>
      <c r="DR119" s="986"/>
      <c r="DS119" s="986"/>
      <c r="DT119" s="986"/>
      <c r="DU119" s="987"/>
      <c r="DV119" s="988">
        <v>3.1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11413881</v>
      </c>
      <c r="BR120" s="931"/>
      <c r="BS120" s="931"/>
      <c r="BT120" s="931"/>
      <c r="BU120" s="931"/>
      <c r="BV120" s="931">
        <v>12925355</v>
      </c>
      <c r="BW120" s="931"/>
      <c r="BX120" s="931"/>
      <c r="BY120" s="931"/>
      <c r="BZ120" s="931"/>
      <c r="CA120" s="931">
        <v>13830663</v>
      </c>
      <c r="CB120" s="931"/>
      <c r="CC120" s="931"/>
      <c r="CD120" s="931"/>
      <c r="CE120" s="931"/>
      <c r="CF120" s="944">
        <v>96.8</v>
      </c>
      <c r="CG120" s="945"/>
      <c r="CH120" s="945"/>
      <c r="CI120" s="945"/>
      <c r="CJ120" s="945"/>
      <c r="CK120" s="1006" t="s">
        <v>444</v>
      </c>
      <c r="CL120" s="1007"/>
      <c r="CM120" s="1007"/>
      <c r="CN120" s="1007"/>
      <c r="CO120" s="1008"/>
      <c r="CP120" s="1014" t="s">
        <v>445</v>
      </c>
      <c r="CQ120" s="1015"/>
      <c r="CR120" s="1015"/>
      <c r="CS120" s="1015"/>
      <c r="CT120" s="1015"/>
      <c r="CU120" s="1015"/>
      <c r="CV120" s="1015"/>
      <c r="CW120" s="1015"/>
      <c r="CX120" s="1015"/>
      <c r="CY120" s="1015"/>
      <c r="CZ120" s="1015"/>
      <c r="DA120" s="1015"/>
      <c r="DB120" s="1015"/>
      <c r="DC120" s="1015"/>
      <c r="DD120" s="1015"/>
      <c r="DE120" s="1015"/>
      <c r="DF120" s="1016"/>
      <c r="DG120" s="930">
        <v>5488647</v>
      </c>
      <c r="DH120" s="931"/>
      <c r="DI120" s="931"/>
      <c r="DJ120" s="931"/>
      <c r="DK120" s="931"/>
      <c r="DL120" s="931">
        <v>5153961</v>
      </c>
      <c r="DM120" s="931"/>
      <c r="DN120" s="931"/>
      <c r="DO120" s="931"/>
      <c r="DP120" s="931"/>
      <c r="DQ120" s="931">
        <v>4896478</v>
      </c>
      <c r="DR120" s="931"/>
      <c r="DS120" s="931"/>
      <c r="DT120" s="931"/>
      <c r="DU120" s="931"/>
      <c r="DV120" s="932">
        <v>34.299999999999997</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6876</v>
      </c>
      <c r="AB121" s="959"/>
      <c r="AC121" s="959"/>
      <c r="AD121" s="959"/>
      <c r="AE121" s="960"/>
      <c r="AF121" s="961">
        <v>3650</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989438</v>
      </c>
      <c r="BR121" s="926"/>
      <c r="BS121" s="926"/>
      <c r="BT121" s="926"/>
      <c r="BU121" s="926"/>
      <c r="BV121" s="926">
        <v>1053993</v>
      </c>
      <c r="BW121" s="926"/>
      <c r="BX121" s="926"/>
      <c r="BY121" s="926"/>
      <c r="BZ121" s="926"/>
      <c r="CA121" s="926">
        <v>1051549</v>
      </c>
      <c r="CB121" s="926"/>
      <c r="CC121" s="926"/>
      <c r="CD121" s="926"/>
      <c r="CE121" s="926"/>
      <c r="CF121" s="920">
        <v>7.4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4682</v>
      </c>
      <c r="DH121" s="926"/>
      <c r="DI121" s="926"/>
      <c r="DJ121" s="926"/>
      <c r="DK121" s="926"/>
      <c r="DL121" s="926">
        <v>5175</v>
      </c>
      <c r="DM121" s="926"/>
      <c r="DN121" s="926"/>
      <c r="DO121" s="926"/>
      <c r="DP121" s="926"/>
      <c r="DQ121" s="926">
        <v>84083</v>
      </c>
      <c r="DR121" s="926"/>
      <c r="DS121" s="926"/>
      <c r="DT121" s="926"/>
      <c r="DU121" s="926"/>
      <c r="DV121" s="927">
        <v>0.6</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30488125</v>
      </c>
      <c r="BR122" s="1000"/>
      <c r="BS122" s="1000"/>
      <c r="BT122" s="1000"/>
      <c r="BU122" s="1000"/>
      <c r="BV122" s="1000">
        <v>28961704</v>
      </c>
      <c r="BW122" s="1000"/>
      <c r="BX122" s="1000"/>
      <c r="BY122" s="1000"/>
      <c r="BZ122" s="1000"/>
      <c r="CA122" s="1000">
        <v>28310061</v>
      </c>
      <c r="CB122" s="1000"/>
      <c r="CC122" s="1000"/>
      <c r="CD122" s="1000"/>
      <c r="CE122" s="1000"/>
      <c r="CF122" s="1017">
        <v>198.2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42891444</v>
      </c>
      <c r="BR123" s="1064"/>
      <c r="BS123" s="1064"/>
      <c r="BT123" s="1064"/>
      <c r="BU123" s="1064"/>
      <c r="BV123" s="1064">
        <v>42941052</v>
      </c>
      <c r="BW123" s="1064"/>
      <c r="BX123" s="1064"/>
      <c r="BY123" s="1064"/>
      <c r="BZ123" s="1064"/>
      <c r="CA123" s="1064">
        <v>43192273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42.4</v>
      </c>
      <c r="BR124" s="1027"/>
      <c r="BS124" s="1027"/>
      <c r="BT124" s="1027"/>
      <c r="BU124" s="1027"/>
      <c r="BV124" s="1027">
        <v>34.299999999999997</v>
      </c>
      <c r="BW124" s="1027"/>
      <c r="BX124" s="1027"/>
      <c r="BY124" s="1027"/>
      <c r="BZ124" s="1027"/>
      <c r="CA124" s="1027">
        <v>23.6</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64859</v>
      </c>
      <c r="AB126" s="959"/>
      <c r="AC126" s="959"/>
      <c r="AD126" s="959"/>
      <c r="AE126" s="960"/>
      <c r="AF126" s="961">
        <v>64859</v>
      </c>
      <c r="AG126" s="959"/>
      <c r="AH126" s="959"/>
      <c r="AI126" s="959"/>
      <c r="AJ126" s="960"/>
      <c r="AK126" s="961">
        <v>64859</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112535</v>
      </c>
      <c r="AB128" s="1046"/>
      <c r="AC128" s="1046"/>
      <c r="AD128" s="1046"/>
      <c r="AE128" s="1047"/>
      <c r="AF128" s="1048">
        <v>113177</v>
      </c>
      <c r="AG128" s="1046"/>
      <c r="AH128" s="1046"/>
      <c r="AI128" s="1046"/>
      <c r="AJ128" s="1047"/>
      <c r="AK128" s="1048">
        <v>125575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12.65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v>1218</v>
      </c>
      <c r="DH128" s="1038"/>
      <c r="DI128" s="1038"/>
      <c r="DJ128" s="1038"/>
      <c r="DK128" s="1038"/>
      <c r="DL128" s="1038" t="s">
        <v>122</v>
      </c>
      <c r="DM128" s="1038"/>
      <c r="DN128" s="1038"/>
      <c r="DO128" s="1038"/>
      <c r="DP128" s="1038"/>
      <c r="DQ128" s="1038">
        <v>906</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17140699</v>
      </c>
      <c r="AB129" s="959"/>
      <c r="AC129" s="959"/>
      <c r="AD129" s="959"/>
      <c r="AE129" s="960"/>
      <c r="AF129" s="961">
        <v>16785505</v>
      </c>
      <c r="AG129" s="959"/>
      <c r="AH129" s="959"/>
      <c r="AI129" s="959"/>
      <c r="AJ129" s="960"/>
      <c r="AK129" s="961">
        <v>16886314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2677311</v>
      </c>
      <c r="AB130" s="959"/>
      <c r="AC130" s="959"/>
      <c r="AD130" s="959"/>
      <c r="AE130" s="960"/>
      <c r="AF130" s="961">
        <v>2668499</v>
      </c>
      <c r="AG130" s="959"/>
      <c r="AH130" s="959"/>
      <c r="AI130" s="959"/>
      <c r="AJ130" s="960"/>
      <c r="AK130" s="961">
        <v>2599929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14463388</v>
      </c>
      <c r="AB131" s="986"/>
      <c r="AC131" s="986"/>
      <c r="AD131" s="986"/>
      <c r="AE131" s="987"/>
      <c r="AF131" s="985">
        <v>14117006</v>
      </c>
      <c r="AG131" s="986"/>
      <c r="AH131" s="986"/>
      <c r="AI131" s="986"/>
      <c r="AJ131" s="987"/>
      <c r="AK131" s="985">
        <v>14286385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23.6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5.5667524100000003</v>
      </c>
      <c r="AB132" s="1097"/>
      <c r="AC132" s="1097"/>
      <c r="AD132" s="1097"/>
      <c r="AE132" s="1098"/>
      <c r="AF132" s="1099">
        <v>7.3513533960000004</v>
      </c>
      <c r="AG132" s="1097"/>
      <c r="AH132" s="1097"/>
      <c r="AI132" s="1097"/>
      <c r="AJ132" s="1098"/>
      <c r="AK132" s="1099">
        <v>8.1995760299999993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5.5</v>
      </c>
      <c r="AB133" s="1080"/>
      <c r="AC133" s="1080"/>
      <c r="AD133" s="1080"/>
      <c r="AE133" s="1081"/>
      <c r="AF133" s="1079">
        <v>6.2</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f5aYP6eL8g7tBMv9DfNOdvmO4NvUwVAJJ0Dq9XUByjtgayHLa1sIk5OVboVz4RhihsiuNAQoZJ3wXwDCP11w==" saltValue="7DL41uRBMjrDa4dauvTrd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2LT4jJdNUpAVj99fyMpYcutfyS5+aj7JxcRLC22Fh3sHmRes6LqTDxRVpTVM0AdbQ8dyv1ZwPix7SSCAZBDSA==" saltValue="2D+QZ9O4yQknPAB5btyNw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S0hyq2NAF9yPCYZPzW3sm/F8up5tdYZ+8df7+IDCOHQ1zYLpf73wKFQHUwZ4GYHGbr7vgpQ9grndEaFT96Ipg==" saltValue="N4bHl7hO6OOv1DiOM/p2k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4740662</v>
      </c>
      <c r="AP9" s="281">
        <v>76015</v>
      </c>
      <c r="AQ9" s="282">
        <v>88459</v>
      </c>
      <c r="AR9" s="283">
        <v>-14.1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84888</v>
      </c>
      <c r="AP10" s="284">
        <v>1361</v>
      </c>
      <c r="AQ10" s="285">
        <v>6814</v>
      </c>
      <c r="AR10" s="286">
        <v>-80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17424</v>
      </c>
      <c r="AP11" s="284">
        <v>279</v>
      </c>
      <c r="AQ11" s="285">
        <v>1610</v>
      </c>
      <c r="AR11" s="286">
        <v>-82.7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v>525</v>
      </c>
      <c r="AP12" s="284">
        <v>8</v>
      </c>
      <c r="AQ12" s="285">
        <v>24</v>
      </c>
      <c r="AR12" s="286">
        <v>-66.7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1514922</v>
      </c>
      <c r="AP13" s="284">
        <v>24291</v>
      </c>
      <c r="AQ13" s="285">
        <v>3854</v>
      </c>
      <c r="AR13" s="286">
        <v>530.29999999999995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61507</v>
      </c>
      <c r="AP14" s="284">
        <v>986</v>
      </c>
      <c r="AQ14" s="285">
        <v>1979</v>
      </c>
      <c r="AR14" s="286">
        <v>-50.2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-265876</v>
      </c>
      <c r="AP15" s="284">
        <v>-4263</v>
      </c>
      <c r="AQ15" s="285">
        <v>-5062</v>
      </c>
      <c r="AR15" s="286">
        <v>-15.8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6154052</v>
      </c>
      <c r="AP16" s="284">
        <v>98678</v>
      </c>
      <c r="AQ16" s="285">
        <v>97678</v>
      </c>
      <c r="AR16" s="286">
        <v>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6.81</v>
      </c>
      <c r="AP21" s="298">
        <v>8.7899999999999991</v>
      </c>
      <c r="AQ21" s="299">
        <v>-1.98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99</v>
      </c>
      <c r="AP22" s="303">
        <v>97.7</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3257845</v>
      </c>
      <c r="AP32" s="312">
        <v>52238</v>
      </c>
      <c r="AQ32" s="313">
        <v>63215</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501</v>
      </c>
      <c r="AP33" s="312" t="s">
        <v>501</v>
      </c>
      <c r="AQ33" s="313" t="s">
        <v>501</v>
      </c>
      <c r="AR33" s="314" t="s">
        <v>501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501</v>
      </c>
      <c r="AP34" s="312" t="s">
        <v>501</v>
      </c>
      <c r="AQ34" s="313">
        <v>3</v>
      </c>
      <c r="AR34" s="314" t="s">
        <v>501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512918</v>
      </c>
      <c r="AP35" s="312">
        <v>8224</v>
      </c>
      <c r="AQ35" s="313">
        <v>15084</v>
      </c>
      <c r="AR35" s="314">
        <v>-45.5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61252</v>
      </c>
      <c r="AP36" s="312">
        <v>982</v>
      </c>
      <c r="AQ36" s="313">
        <v>1958</v>
      </c>
      <c r="AR36" s="314">
        <v>-49.8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64859</v>
      </c>
      <c r="AP37" s="312">
        <v>1040</v>
      </c>
      <c r="AQ37" s="313">
        <v>529</v>
      </c>
      <c r="AR37" s="314">
        <v>96.6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53</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-125575</v>
      </c>
      <c r="AP39" s="312">
        <v>-2014</v>
      </c>
      <c r="AQ39" s="313">
        <v>-3177</v>
      </c>
      <c r="AR39" s="314">
        <v>-36.6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-2599929</v>
      </c>
      <c r="AP40" s="312">
        <v>-41689</v>
      </c>
      <c r="AQ40" s="313">
        <v>-54547</v>
      </c>
      <c r="AR40" s="314">
        <v>-23.6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1171423</v>
      </c>
      <c r="AP41" s="312">
        <v>18783</v>
      </c>
      <c r="AQ41" s="313">
        <v>23067</v>
      </c>
      <c r="AR41" s="314">
        <v>-18.600000000000001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4461852</v>
      </c>
      <c r="AN51" s="334">
        <v>68006</v>
      </c>
      <c r="AO51" s="335">
        <v>-32.9</v>
      </c>
      <c r="AP51" s="336">
        <v>70166</v>
      </c>
      <c r="AQ51" s="337">
        <v>1.4</v>
      </c>
      <c r="AR51" s="338">
        <v>-34.299999999999997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2394469</v>
      </c>
      <c r="AN52" s="342">
        <v>36495</v>
      </c>
      <c r="AO52" s="343">
        <v>-19.600000000000001</v>
      </c>
      <c r="AP52" s="344">
        <v>36115</v>
      </c>
      <c r="AQ52" s="345">
        <v>-6.2</v>
      </c>
      <c r="AR52" s="346">
        <v>-13.4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6209444</v>
      </c>
      <c r="AN53" s="334">
        <v>95506</v>
      </c>
      <c r="AO53" s="335">
        <v>40.4</v>
      </c>
      <c r="AP53" s="336">
        <v>70329</v>
      </c>
      <c r="AQ53" s="337">
        <v>0.2</v>
      </c>
      <c r="AR53" s="338">
        <v>40.200000000000003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4560465</v>
      </c>
      <c r="AN54" s="342">
        <v>70144</v>
      </c>
      <c r="AO54" s="343">
        <v>92.2</v>
      </c>
      <c r="AP54" s="344">
        <v>39403</v>
      </c>
      <c r="AQ54" s="345">
        <v>9.1</v>
      </c>
      <c r="AR54" s="346">
        <v>83.1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3872673</v>
      </c>
      <c r="AN55" s="334">
        <v>60540</v>
      </c>
      <c r="AO55" s="335">
        <v>-36.6</v>
      </c>
      <c r="AP55" s="336">
        <v>71871</v>
      </c>
      <c r="AQ55" s="337">
        <v>2.2000000000000002</v>
      </c>
      <c r="AR55" s="338">
        <v>-38.799999999999997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2118046</v>
      </c>
      <c r="AN56" s="342">
        <v>33111</v>
      </c>
      <c r="AO56" s="343">
        <v>-52.8</v>
      </c>
      <c r="AP56" s="344">
        <v>38232</v>
      </c>
      <c r="AQ56" s="345">
        <v>-3</v>
      </c>
      <c r="AR56" s="346">
        <v>-49.8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3873145</v>
      </c>
      <c r="AN57" s="334">
        <v>61301</v>
      </c>
      <c r="AO57" s="335">
        <v>1.3</v>
      </c>
      <c r="AP57" s="336">
        <v>71807</v>
      </c>
      <c r="AQ57" s="337">
        <v>-0.1</v>
      </c>
      <c r="AR57" s="338">
        <v>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1697525</v>
      </c>
      <c r="AN58" s="342">
        <v>26867</v>
      </c>
      <c r="AO58" s="343">
        <v>-18.899999999999999</v>
      </c>
      <c r="AP58" s="344">
        <v>37333</v>
      </c>
      <c r="AQ58" s="345">
        <v>-2.4</v>
      </c>
      <c r="AR58" s="346">
        <v>-16.5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3893122</v>
      </c>
      <c r="AN59" s="334">
        <v>62425</v>
      </c>
      <c r="AO59" s="335">
        <v>1.8</v>
      </c>
      <c r="AP59" s="336">
        <v>80821</v>
      </c>
      <c r="AQ59" s="337">
        <v>12.6</v>
      </c>
      <c r="AR59" s="338">
        <v>-10.8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1687606</v>
      </c>
      <c r="AN60" s="342">
        <v>27060</v>
      </c>
      <c r="AO60" s="343">
        <v>0.7</v>
      </c>
      <c r="AP60" s="344">
        <v>49586</v>
      </c>
      <c r="AQ60" s="345">
        <v>32.799999999999997</v>
      </c>
      <c r="AR60" s="346">
        <v>-32.1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4462047</v>
      </c>
      <c r="AN61" s="349">
        <v>69556</v>
      </c>
      <c r="AO61" s="350">
        <v>-5.2</v>
      </c>
      <c r="AP61" s="351">
        <v>72999</v>
      </c>
      <c r="AQ61" s="352">
        <v>3.3</v>
      </c>
      <c r="AR61" s="338">
        <v>-8.5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2491622</v>
      </c>
      <c r="AN62" s="342">
        <v>38735</v>
      </c>
      <c r="AO62" s="343">
        <v>0.3</v>
      </c>
      <c r="AP62" s="344">
        <v>40134</v>
      </c>
      <c r="AQ62" s="345">
        <v>6.1</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I630YRdnq8GSxLwru6x1+R9UqRu2kyCjk7EOHQmbZrTCqFa5jEiu8NM3CrVvU3h6qLWw+Kcft3E4Qzd7ZDglA==" saltValue="PLw0jJRDDkmMHRmzjkOF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UbJYZzP0c0k+NCdmp5pk3QahKgfH5R2T+CB1z/2t2G5YSUf3e/igTSsvvvu708P6rzrMFnDahEIPIhHqVKb/vg==" saltValue="BhSSGKYPc/IMD83ekBBGS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32GXrczjcmtD+gZlsnY3AudHkRjL52iICwnE+FMl5H8X1YpNg6pyaGH8HH9JXtMQVbnyZ6cHPO8awv19jNFAaQ==" saltValue="1om4nfk0H+srzINYOSutX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33.880000000000003</v>
      </c>
      <c r="G47" s="12">
        <v>30.98</v>
      </c>
      <c r="H47" s="12">
        <v>29.86</v>
      </c>
      <c r="I47" s="12">
        <v>30.53</v>
      </c>
      <c r="J47" s="13">
        <v>30.39</v>
      </c>
    </row>
    <row r="48" spans="2:10" ht="57.75" customHeight="1" x14ac:dyDescent="0.15">
      <c r="B48" s="14"/>
      <c r="C48" s="1141" t="s">
        <v>4</v>
      </c>
      <c r="D48" s="1141"/>
      <c r="E48" s="1142"/>
      <c r="F48" s="15">
        <v>4.37</v>
      </c>
      <c r="G48" s="16">
        <v>4.72</v>
      </c>
      <c r="H48" s="16">
        <v>9.7899999999999991</v>
      </c>
      <c r="I48" s="16">
        <v>6.54</v>
      </c>
      <c r="J48" s="17">
        <v>3.73</v>
      </c>
    </row>
    <row r="49" spans="2:10" ht="57.75" customHeight="1" thickBot="1" x14ac:dyDescent="0.2">
      <c r="B49" s="18"/>
      <c r="C49" s="1143" t="s">
        <v>5</v>
      </c>
      <c r="D49" s="1143"/>
      <c r="E49" s="1144"/>
      <c r="F49" s="19" t="s">
        <v>530</v>
      </c>
      <c r="G49" s="20" t="s">
        <v>531</v>
      </c>
      <c r="H49" s="20">
        <v>5.46</v>
      </c>
      <c r="I49" s="20" t="s">
        <v>530</v>
      </c>
      <c r="J49" s="21" t="s">
        <v>532</v>
      </c>
    </row>
    <row r="50" spans="2:10" x14ac:dyDescent="0.15"/>
  </sheetData>
  <sheetProtection algorithmName="SHA-512" hashValue="YrytP1ciZkR2jh0BQXA0/ct0lstzM14pWzjriW1G9C1v/cIPlDZseN2ixbIBbEquJqgxMoNJyTYFwy+dSYkcUw==" saltValue="UHMEc+sCEpfSso9MdYQbI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12.38</v>
      </c>
      <c r="G34" s="33">
        <v>12.92</v>
      </c>
      <c r="H34" s="33">
        <v>12.8</v>
      </c>
      <c r="I34" s="33">
        <v>13.48</v>
      </c>
      <c r="J34" s="34">
        <v>12.64</v>
      </c>
      <c r="K34" s="22"/>
      <c r="L34" s="22"/>
      <c r="M34" s="22"/>
      <c r="N34" s="22"/>
      <c r="O34" s="22"/>
      <c r="P34" s="22"/>
    </row>
    <row r="35" spans="1:16" ht="39" customHeight="1" x14ac:dyDescent="0.15">
      <c r="A35" s="22"/>
      <c r="B35" s="35"/>
      <c r="C35" s="1145" t="s">
        <v>534</v>
      </c>
      <c r="D35" s="1146"/>
      <c r="E35" s="1147"/>
      <c r="F35" s="36">
        <v>4.3</v>
      </c>
      <c r="G35" s="37">
        <v>4.6399999999999997</v>
      </c>
      <c r="H35" s="37">
        <v>9.7899999999999991</v>
      </c>
      <c r="I35" s="37">
        <v>6.54</v>
      </c>
      <c r="J35" s="38">
        <v>3.73</v>
      </c>
      <c r="K35" s="22"/>
      <c r="L35" s="22"/>
      <c r="M35" s="22"/>
      <c r="N35" s="22"/>
      <c r="O35" s="22"/>
      <c r="P35" s="22"/>
    </row>
    <row r="36" spans="1:16" ht="39" customHeight="1" x14ac:dyDescent="0.15">
      <c r="A36" s="22"/>
      <c r="B36" s="35"/>
      <c r="C36" s="1145" t="s">
        <v>535</v>
      </c>
      <c r="D36" s="1146"/>
      <c r="E36" s="1147"/>
      <c r="F36" s="36">
        <v>0.61</v>
      </c>
      <c r="G36" s="37">
        <v>0.77</v>
      </c>
      <c r="H36" s="37">
        <v>1.58</v>
      </c>
      <c r="I36" s="37">
        <v>1.27</v>
      </c>
      <c r="J36" s="38">
        <v>1.76</v>
      </c>
      <c r="K36" s="22"/>
      <c r="L36" s="22"/>
      <c r="M36" s="22"/>
      <c r="N36" s="22"/>
      <c r="O36" s="22"/>
      <c r="P36" s="22"/>
    </row>
    <row r="37" spans="1:16" ht="39" customHeight="1" x14ac:dyDescent="0.15">
      <c r="A37" s="22"/>
      <c r="B37" s="35"/>
      <c r="C37" s="1145" t="s">
        <v>536</v>
      </c>
      <c r="D37" s="1146"/>
      <c r="E37" s="1147"/>
      <c r="F37" s="36" t="s">
        <v>501</v>
      </c>
      <c r="G37" s="37">
        <v>0.75</v>
      </c>
      <c r="H37" s="37">
        <v>0.74</v>
      </c>
      <c r="I37" s="37">
        <v>0.88</v>
      </c>
      <c r="J37" s="38">
        <v>1.73</v>
      </c>
      <c r="K37" s="22"/>
      <c r="L37" s="22"/>
      <c r="M37" s="22"/>
      <c r="N37" s="22"/>
      <c r="O37" s="22"/>
      <c r="P37" s="22"/>
    </row>
    <row r="38" spans="1:16" ht="39" customHeight="1" x14ac:dyDescent="0.15">
      <c r="A38" s="22"/>
      <c r="B38" s="35"/>
      <c r="C38" s="1145" t="s">
        <v>537</v>
      </c>
      <c r="D38" s="1146"/>
      <c r="E38" s="1147"/>
      <c r="F38" s="36">
        <v>0.02</v>
      </c>
      <c r="G38" s="37">
        <v>0.02</v>
      </c>
      <c r="H38" s="37">
        <v>0.02</v>
      </c>
      <c r="I38" s="37">
        <v>0.03</v>
      </c>
      <c r="J38" s="38">
        <v>0.02</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501</v>
      </c>
      <c r="G42" s="37" t="s">
        <v>501</v>
      </c>
      <c r="H42" s="37" t="s">
        <v>501</v>
      </c>
      <c r="I42" s="37" t="s">
        <v>501</v>
      </c>
      <c r="J42" s="38" t="s">
        <v>501</v>
      </c>
      <c r="K42" s="22"/>
      <c r="L42" s="22"/>
      <c r="M42" s="22"/>
      <c r="N42" s="22"/>
      <c r="O42" s="22"/>
      <c r="P42" s="22"/>
    </row>
    <row r="43" spans="1:16" ht="39" customHeight="1" thickBot="1" x14ac:dyDescent="0.2">
      <c r="A43" s="22"/>
      <c r="B43" s="40"/>
      <c r="C43" s="1148" t="s">
        <v>540</v>
      </c>
      <c r="D43" s="1149"/>
      <c r="E43" s="1150"/>
      <c r="F43" s="41">
        <v>0.78</v>
      </c>
      <c r="G43" s="42">
        <v>0.06</v>
      </c>
      <c r="H43" s="42">
        <v>0</v>
      </c>
      <c r="I43" s="42" t="s">
        <v>501</v>
      </c>
      <c r="J43" s="43" t="s">
        <v>501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tSIJSPTQ8hDxnHSe7TpnX4OZOEjSa84Lgzw5rCXWLLRl5KUzvPv8+HpvScr8AbOYFdUT9dOGEILb50AKfqQQ==" saltValue="j8Plw+6eVA99Ld2G38yC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3074</v>
      </c>
      <c r="L45" s="60">
        <v>3126</v>
      </c>
      <c r="M45" s="60">
        <v>3008</v>
      </c>
      <c r="N45" s="60">
        <v>3207</v>
      </c>
      <c r="O45" s="61">
        <v>3258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501</v>
      </c>
      <c r="L46" s="64" t="s">
        <v>501</v>
      </c>
      <c r="M46" s="64" t="s">
        <v>501</v>
      </c>
      <c r="N46" s="64" t="s">
        <v>501</v>
      </c>
      <c r="O46" s="65" t="s">
        <v>501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501</v>
      </c>
      <c r="L47" s="64" t="s">
        <v>501</v>
      </c>
      <c r="M47" s="64" t="s">
        <v>501</v>
      </c>
      <c r="N47" s="64" t="s">
        <v>501</v>
      </c>
      <c r="O47" s="65" t="s">
        <v>501</v>
      </c>
      <c r="P47" s="48"/>
      <c r="Q47" s="48"/>
      <c r="R47" s="48"/>
      <c r="S47" s="48"/>
      <c r="T47" s="48"/>
      <c r="U47" s="48"/>
    </row>
    <row r="48" spans="1:21" ht="30.75" customHeight="1" x14ac:dyDescent="0.15">
      <c r="A48" s="48"/>
      <c r="B48" s="1155"/>
      <c r="C48" s="1156"/>
      <c r="D48" s="62"/>
      <c r="E48" s="1161" t="s">
        <v>13</v>
      </c>
      <c r="F48" s="1161"/>
      <c r="G48" s="1161"/>
      <c r="H48" s="1161"/>
      <c r="I48" s="1161"/>
      <c r="J48" s="1162"/>
      <c r="K48" s="63">
        <v>466</v>
      </c>
      <c r="L48" s="64">
        <v>474</v>
      </c>
      <c r="M48" s="64">
        <v>457</v>
      </c>
      <c r="N48" s="64">
        <v>483</v>
      </c>
      <c r="O48" s="65">
        <v>513</v>
      </c>
      <c r="P48" s="48"/>
      <c r="Q48" s="48"/>
      <c r="R48" s="48"/>
      <c r="S48" s="48"/>
      <c r="T48" s="48"/>
      <c r="U48" s="48"/>
    </row>
    <row r="49" spans="1:21" ht="30.75" customHeight="1" x14ac:dyDescent="0.15">
      <c r="A49" s="48"/>
      <c r="B49" s="1155"/>
      <c r="C49" s="1156"/>
      <c r="D49" s="62"/>
      <c r="E49" s="1161" t="s">
        <v>14</v>
      </c>
      <c r="F49" s="1161"/>
      <c r="G49" s="1161"/>
      <c r="H49" s="1161"/>
      <c r="I49" s="1161"/>
      <c r="J49" s="1162"/>
      <c r="K49" s="63">
        <v>34</v>
      </c>
      <c r="L49" s="64">
        <v>53</v>
      </c>
      <c r="M49" s="64">
        <v>58</v>
      </c>
      <c r="N49" s="64">
        <v>61</v>
      </c>
      <c r="O49" s="65">
        <v>61</v>
      </c>
      <c r="P49" s="48"/>
      <c r="Q49" s="48"/>
      <c r="R49" s="48"/>
      <c r="S49" s="48"/>
      <c r="T49" s="48"/>
      <c r="U49" s="48"/>
    </row>
    <row r="50" spans="1:21" ht="30.75" customHeight="1" x14ac:dyDescent="0.15">
      <c r="A50" s="48"/>
      <c r="B50" s="1155"/>
      <c r="C50" s="1156"/>
      <c r="D50" s="62"/>
      <c r="E50" s="1161" t="s">
        <v>15</v>
      </c>
      <c r="F50" s="1161"/>
      <c r="G50" s="1161"/>
      <c r="H50" s="1161"/>
      <c r="I50" s="1161"/>
      <c r="J50" s="1162"/>
      <c r="K50" s="63">
        <v>79</v>
      </c>
      <c r="L50" s="64">
        <v>122</v>
      </c>
      <c r="M50" s="64">
        <v>72</v>
      </c>
      <c r="N50" s="64">
        <v>69</v>
      </c>
      <c r="O50" s="65">
        <v>65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2955</v>
      </c>
      <c r="L52" s="64">
        <v>2973</v>
      </c>
      <c r="M52" s="64">
        <v>2791</v>
      </c>
      <c r="N52" s="64">
        <v>2781</v>
      </c>
      <c r="O52" s="65">
        <v>2726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698</v>
      </c>
      <c r="L53" s="69">
        <v>802</v>
      </c>
      <c r="M53" s="69">
        <v>804</v>
      </c>
      <c r="N53" s="69">
        <v>1039</v>
      </c>
      <c r="O53" s="70">
        <v>1171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iA12hcakfMpG3K4ZH4u2PgJIrdlJEycKvZGzzphOQz3d+pVLe+gobwOi5ZsFUYVx4K2QwxtOAdc9NG79XRWBQ==" saltValue="OwFLjclNsLpZlrBjexF6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32416</v>
      </c>
      <c r="J41" s="356">
        <v>35649</v>
      </c>
      <c r="K41" s="356">
        <v>38630</v>
      </c>
      <c r="L41" s="356">
        <v>37776</v>
      </c>
      <c r="M41" s="357">
        <v>36985</v>
      </c>
    </row>
    <row r="42" spans="2:13" ht="27.75" customHeight="1" x14ac:dyDescent="0.15">
      <c r="B42" s="1186"/>
      <c r="C42" s="1187"/>
      <c r="D42" s="106"/>
      <c r="E42" s="1192" t="s">
        <v>32</v>
      </c>
      <c r="F42" s="1192"/>
      <c r="G42" s="1192"/>
      <c r="H42" s="1193"/>
      <c r="I42" s="358">
        <v>756</v>
      </c>
      <c r="J42" s="359">
        <v>639</v>
      </c>
      <c r="K42" s="359">
        <v>570</v>
      </c>
      <c r="L42" s="359">
        <v>504</v>
      </c>
      <c r="M42" s="360">
        <v>441</v>
      </c>
    </row>
    <row r="43" spans="2:13" ht="27.75" customHeight="1" x14ac:dyDescent="0.15">
      <c r="B43" s="1186"/>
      <c r="C43" s="1187"/>
      <c r="D43" s="106"/>
      <c r="E43" s="1192" t="s">
        <v>33</v>
      </c>
      <c r="F43" s="1192"/>
      <c r="G43" s="1192"/>
      <c r="H43" s="1193"/>
      <c r="I43" s="358">
        <v>6282</v>
      </c>
      <c r="J43" s="359">
        <v>5946</v>
      </c>
      <c r="K43" s="359">
        <v>5493</v>
      </c>
      <c r="L43" s="359">
        <v>5159</v>
      </c>
      <c r="M43" s="360">
        <v>4981</v>
      </c>
    </row>
    <row r="44" spans="2:13" ht="27.75" customHeight="1" x14ac:dyDescent="0.15">
      <c r="B44" s="1186"/>
      <c r="C44" s="1187"/>
      <c r="D44" s="106"/>
      <c r="E44" s="1192" t="s">
        <v>34</v>
      </c>
      <c r="F44" s="1192"/>
      <c r="G44" s="1192"/>
      <c r="H44" s="1193"/>
      <c r="I44" s="358" t="s">
        <v>501</v>
      </c>
      <c r="J44" s="359" t="s">
        <v>501</v>
      </c>
      <c r="K44" s="359" t="s">
        <v>501</v>
      </c>
      <c r="L44" s="359" t="s">
        <v>501</v>
      </c>
      <c r="M44" s="360" t="s">
        <v>501</v>
      </c>
    </row>
    <row r="45" spans="2:13" ht="27.75" customHeight="1" x14ac:dyDescent="0.15">
      <c r="B45" s="1186"/>
      <c r="C45" s="1187"/>
      <c r="D45" s="106"/>
      <c r="E45" s="1192" t="s">
        <v>35</v>
      </c>
      <c r="F45" s="1192"/>
      <c r="G45" s="1192"/>
      <c r="H45" s="1193"/>
      <c r="I45" s="358">
        <v>4222</v>
      </c>
      <c r="J45" s="359">
        <v>4383</v>
      </c>
      <c r="K45" s="359">
        <v>4331</v>
      </c>
      <c r="L45" s="359">
        <v>4349</v>
      </c>
      <c r="M45" s="360">
        <v>4166</v>
      </c>
    </row>
    <row r="46" spans="2:13" ht="27.75" customHeight="1" x14ac:dyDescent="0.15">
      <c r="B46" s="1186"/>
      <c r="C46" s="1187"/>
      <c r="D46" s="107"/>
      <c r="E46" s="1192" t="s">
        <v>36</v>
      </c>
      <c r="F46" s="1192"/>
      <c r="G46" s="1192"/>
      <c r="H46" s="1193"/>
      <c r="I46" s="358">
        <v>2</v>
      </c>
      <c r="J46" s="359">
        <v>0</v>
      </c>
      <c r="K46" s="359">
        <v>1</v>
      </c>
      <c r="L46" s="359" t="s">
        <v>501</v>
      </c>
      <c r="M46" s="360">
        <v>1</v>
      </c>
    </row>
    <row r="47" spans="2:13" ht="27.75" customHeight="1" x14ac:dyDescent="0.15">
      <c r="B47" s="1186"/>
      <c r="C47" s="1187"/>
      <c r="D47" s="108"/>
      <c r="E47" s="1194" t="s">
        <v>37</v>
      </c>
      <c r="F47" s="1195"/>
      <c r="G47" s="1195"/>
      <c r="H47" s="1196"/>
      <c r="I47" s="358" t="s">
        <v>501</v>
      </c>
      <c r="J47" s="359" t="s">
        <v>501</v>
      </c>
      <c r="K47" s="359" t="s">
        <v>501</v>
      </c>
      <c r="L47" s="359" t="s">
        <v>501</v>
      </c>
      <c r="M47" s="360" t="s">
        <v>501</v>
      </c>
    </row>
    <row r="48" spans="2:13" ht="27.75" customHeight="1" x14ac:dyDescent="0.15">
      <c r="B48" s="1186"/>
      <c r="C48" s="1187"/>
      <c r="D48" s="106"/>
      <c r="E48" s="1192" t="s">
        <v>38</v>
      </c>
      <c r="F48" s="1192"/>
      <c r="G48" s="1192"/>
      <c r="H48" s="1193"/>
      <c r="I48" s="358" t="s">
        <v>501</v>
      </c>
      <c r="J48" s="359" t="s">
        <v>501</v>
      </c>
      <c r="K48" s="359" t="s">
        <v>501</v>
      </c>
      <c r="L48" s="359" t="s">
        <v>501</v>
      </c>
      <c r="M48" s="360" t="s">
        <v>501</v>
      </c>
    </row>
    <row r="49" spans="2:13" ht="27.75" customHeight="1" x14ac:dyDescent="0.15">
      <c r="B49" s="1188"/>
      <c r="C49" s="1189"/>
      <c r="D49" s="106"/>
      <c r="E49" s="1192" t="s">
        <v>39</v>
      </c>
      <c r="F49" s="1192"/>
      <c r="G49" s="1192"/>
      <c r="H49" s="1193"/>
      <c r="I49" s="358" t="s">
        <v>501</v>
      </c>
      <c r="J49" s="359" t="s">
        <v>501</v>
      </c>
      <c r="K49" s="359" t="s">
        <v>501</v>
      </c>
      <c r="L49" s="359" t="s">
        <v>501</v>
      </c>
      <c r="M49" s="360" t="s">
        <v>501</v>
      </c>
    </row>
    <row r="50" spans="2:13" ht="27.75" customHeight="1" x14ac:dyDescent="0.15">
      <c r="B50" s="1197" t="s">
        <v>40</v>
      </c>
      <c r="C50" s="1198"/>
      <c r="D50" s="109"/>
      <c r="E50" s="1192" t="s">
        <v>41</v>
      </c>
      <c r="F50" s="1192"/>
      <c r="G50" s="1192"/>
      <c r="H50" s="1193"/>
      <c r="I50" s="358">
        <v>11065</v>
      </c>
      <c r="J50" s="359">
        <v>11063</v>
      </c>
      <c r="K50" s="359">
        <v>11414</v>
      </c>
      <c r="L50" s="359">
        <v>12925</v>
      </c>
      <c r="M50" s="360">
        <v>13831</v>
      </c>
    </row>
    <row r="51" spans="2:13" ht="27.75" customHeight="1" x14ac:dyDescent="0.15">
      <c r="B51" s="1186"/>
      <c r="C51" s="1187"/>
      <c r="D51" s="106"/>
      <c r="E51" s="1192" t="s">
        <v>42</v>
      </c>
      <c r="F51" s="1192"/>
      <c r="G51" s="1192"/>
      <c r="H51" s="1193"/>
      <c r="I51" s="358">
        <v>910</v>
      </c>
      <c r="J51" s="359">
        <v>936</v>
      </c>
      <c r="K51" s="359">
        <v>989</v>
      </c>
      <c r="L51" s="359">
        <v>1054</v>
      </c>
      <c r="M51" s="360">
        <v>1052</v>
      </c>
    </row>
    <row r="52" spans="2:13" ht="27.75" customHeight="1" x14ac:dyDescent="0.15">
      <c r="B52" s="1188"/>
      <c r="C52" s="1189"/>
      <c r="D52" s="106"/>
      <c r="E52" s="1192" t="s">
        <v>43</v>
      </c>
      <c r="F52" s="1192"/>
      <c r="G52" s="1192"/>
      <c r="H52" s="1193"/>
      <c r="I52" s="358">
        <v>28702</v>
      </c>
      <c r="J52" s="359">
        <v>30197</v>
      </c>
      <c r="K52" s="359">
        <v>30488</v>
      </c>
      <c r="L52" s="359">
        <v>28962</v>
      </c>
      <c r="M52" s="360">
        <v>28310</v>
      </c>
    </row>
    <row r="53" spans="2:13" ht="27.75" customHeight="1" thickBot="1" x14ac:dyDescent="0.2">
      <c r="B53" s="1199" t="s">
        <v>19</v>
      </c>
      <c r="C53" s="1200"/>
      <c r="D53" s="110"/>
      <c r="E53" s="1201" t="s">
        <v>44</v>
      </c>
      <c r="F53" s="1201"/>
      <c r="G53" s="1201"/>
      <c r="H53" s="1202"/>
      <c r="I53" s="361">
        <v>3001</v>
      </c>
      <c r="J53" s="362">
        <v>4420</v>
      </c>
      <c r="K53" s="362">
        <v>6135</v>
      </c>
      <c r="L53" s="362">
        <v>4848</v>
      </c>
      <c r="M53" s="363">
        <v>3382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lTuplAh9HJubr4KyOyezWxrkl7ZKu1v+m5fJnmXBg7dLgOhUTgOFfDQvVXZwlDIpriU/FJ8eus1EOAytQhBhg==" saltValue="QwT4jciiQG72XZOlD/I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5117</v>
      </c>
      <c r="G55" s="122">
        <v>5124</v>
      </c>
      <c r="H55" s="123">
        <v>5132</v>
      </c>
    </row>
    <row r="56" spans="2:8" ht="52.5" customHeight="1" x14ac:dyDescent="0.15">
      <c r="B56" s="124"/>
      <c r="C56" s="1213" t="s">
        <v>47</v>
      </c>
      <c r="D56" s="1213"/>
      <c r="E56" s="1214"/>
      <c r="F56" s="125">
        <v>2998</v>
      </c>
      <c r="G56" s="125">
        <v>3236</v>
      </c>
      <c r="H56" s="126">
        <v>3348</v>
      </c>
    </row>
    <row r="57" spans="2:8" ht="53.25" customHeight="1" x14ac:dyDescent="0.15">
      <c r="B57" s="124"/>
      <c r="C57" s="1215" t="s">
        <v>48</v>
      </c>
      <c r="D57" s="1215"/>
      <c r="E57" s="1216"/>
      <c r="F57" s="127">
        <v>4994</v>
      </c>
      <c r="G57" s="127">
        <v>6142</v>
      </c>
      <c r="H57" s="128">
        <v>6903</v>
      </c>
    </row>
    <row r="58" spans="2:8" ht="45.75" customHeight="1" x14ac:dyDescent="0.15">
      <c r="B58" s="129"/>
      <c r="C58" s="1203" t="s">
        <v>549</v>
      </c>
      <c r="D58" s="1204"/>
      <c r="E58" s="1205"/>
      <c r="F58" s="130">
        <v>1444</v>
      </c>
      <c r="G58" s="130">
        <v>2293</v>
      </c>
      <c r="H58" s="131">
        <v>2824</v>
      </c>
    </row>
    <row r="59" spans="2:8" ht="45.75" customHeight="1" x14ac:dyDescent="0.15">
      <c r="B59" s="129"/>
      <c r="C59" s="1203" t="s">
        <v>550</v>
      </c>
      <c r="D59" s="1204"/>
      <c r="E59" s="1205"/>
      <c r="F59" s="130">
        <v>2385</v>
      </c>
      <c r="G59" s="130">
        <v>2366</v>
      </c>
      <c r="H59" s="131">
        <v>2328</v>
      </c>
    </row>
    <row r="60" spans="2:8" ht="45.75" customHeight="1" x14ac:dyDescent="0.15">
      <c r="B60" s="129"/>
      <c r="C60" s="1203" t="s">
        <v>551</v>
      </c>
      <c r="D60" s="1204"/>
      <c r="E60" s="1205"/>
      <c r="F60" s="130">
        <v>1163</v>
      </c>
      <c r="G60" s="130">
        <v>1481</v>
      </c>
      <c r="H60" s="131">
        <v>1736</v>
      </c>
    </row>
    <row r="61" spans="2:8" ht="45.75" customHeight="1" x14ac:dyDescent="0.15">
      <c r="B61" s="129"/>
      <c r="C61" s="1203" t="s">
        <v>552</v>
      </c>
      <c r="D61" s="1204"/>
      <c r="E61" s="1205"/>
      <c r="F61" s="130">
        <v>0</v>
      </c>
      <c r="G61" s="130">
        <v>0</v>
      </c>
      <c r="H61" s="131">
        <v>13</v>
      </c>
    </row>
    <row r="62" spans="2:8" ht="45.75" customHeight="1" thickBot="1" x14ac:dyDescent="0.2">
      <c r="B62" s="132"/>
      <c r="C62" s="1206" t="s">
        <v>553</v>
      </c>
      <c r="D62" s="1207"/>
      <c r="E62" s="1208"/>
      <c r="F62" s="133">
        <v>2</v>
      </c>
      <c r="G62" s="133">
        <v>2</v>
      </c>
      <c r="H62" s="134">
        <v>2</v>
      </c>
    </row>
    <row r="63" spans="2:8" ht="52.5" customHeight="1" thickBot="1" x14ac:dyDescent="0.2">
      <c r="B63" s="135"/>
      <c r="C63" s="1209" t="s">
        <v>49</v>
      </c>
      <c r="D63" s="1209"/>
      <c r="E63" s="1210"/>
      <c r="F63" s="136">
        <v>13110</v>
      </c>
      <c r="G63" s="136">
        <v>14502</v>
      </c>
      <c r="H63" s="137">
        <v>15383</v>
      </c>
    </row>
    <row r="64" spans="2:8" x14ac:dyDescent="0.15"/>
  </sheetData>
  <sheetProtection algorithmName="SHA-512" hashValue="yEL65LmaW4X8l9Atzmo6Hpw6PrpoWhc6HlGbM39A5qVtIQvgzhjbQTzdh8WHb/buB5axh7lwlj6NbxEq3i3M+w==" saltValue="cCYnqN1fzA9o2sg1gUJI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68006</v>
      </c>
      <c r="E3" s="156"/>
      <c r="F3" s="157">
        <v>70166</v>
      </c>
      <c r="G3" s="158"/>
      <c r="H3" s="159"/>
    </row>
    <row r="4" spans="1:8" x14ac:dyDescent="0.15">
      <c r="A4" s="160"/>
      <c r="B4" s="161"/>
      <c r="C4" s="162"/>
      <c r="D4" s="163">
        <v>36495</v>
      </c>
      <c r="E4" s="164"/>
      <c r="F4" s="165">
        <v>36115</v>
      </c>
      <c r="G4" s="166"/>
      <c r="H4" s="167"/>
    </row>
    <row r="5" spans="1:8" x14ac:dyDescent="0.15">
      <c r="A5" s="148" t="s">
        <v>519</v>
      </c>
      <c r="B5" s="153"/>
      <c r="C5" s="154"/>
      <c r="D5" s="155">
        <v>95506</v>
      </c>
      <c r="E5" s="156"/>
      <c r="F5" s="157">
        <v>70329</v>
      </c>
      <c r="G5" s="158"/>
      <c r="H5" s="159"/>
    </row>
    <row r="6" spans="1:8" x14ac:dyDescent="0.15">
      <c r="A6" s="160"/>
      <c r="B6" s="161"/>
      <c r="C6" s="162"/>
      <c r="D6" s="163">
        <v>70144</v>
      </c>
      <c r="E6" s="164"/>
      <c r="F6" s="165">
        <v>39403</v>
      </c>
      <c r="G6" s="166"/>
      <c r="H6" s="167"/>
    </row>
    <row r="7" spans="1:8" x14ac:dyDescent="0.15">
      <c r="A7" s="148" t="s">
        <v>520</v>
      </c>
      <c r="B7" s="153"/>
      <c r="C7" s="154"/>
      <c r="D7" s="155">
        <v>60540</v>
      </c>
      <c r="E7" s="156"/>
      <c r="F7" s="157">
        <v>71871</v>
      </c>
      <c r="G7" s="158"/>
      <c r="H7" s="159"/>
    </row>
    <row r="8" spans="1:8" x14ac:dyDescent="0.15">
      <c r="A8" s="160"/>
      <c r="B8" s="161"/>
      <c r="C8" s="162"/>
      <c r="D8" s="163">
        <v>33111</v>
      </c>
      <c r="E8" s="164"/>
      <c r="F8" s="165">
        <v>38232</v>
      </c>
      <c r="G8" s="166"/>
      <c r="H8" s="167"/>
    </row>
    <row r="9" spans="1:8" x14ac:dyDescent="0.15">
      <c r="A9" s="148" t="s">
        <v>521</v>
      </c>
      <c r="B9" s="153"/>
      <c r="C9" s="154"/>
      <c r="D9" s="155">
        <v>61301</v>
      </c>
      <c r="E9" s="156"/>
      <c r="F9" s="157">
        <v>71807</v>
      </c>
      <c r="G9" s="158"/>
      <c r="H9" s="159"/>
    </row>
    <row r="10" spans="1:8" x14ac:dyDescent="0.15">
      <c r="A10" s="160"/>
      <c r="B10" s="161"/>
      <c r="C10" s="162"/>
      <c r="D10" s="163">
        <v>26867</v>
      </c>
      <c r="E10" s="164"/>
      <c r="F10" s="165">
        <v>37333</v>
      </c>
      <c r="G10" s="166"/>
      <c r="H10" s="167"/>
    </row>
    <row r="11" spans="1:8" x14ac:dyDescent="0.15">
      <c r="A11" s="148" t="s">
        <v>522</v>
      </c>
      <c r="B11" s="153"/>
      <c r="C11" s="154"/>
      <c r="D11" s="155">
        <v>62425</v>
      </c>
      <c r="E11" s="156"/>
      <c r="F11" s="157">
        <v>80821</v>
      </c>
      <c r="G11" s="158"/>
      <c r="H11" s="159"/>
    </row>
    <row r="12" spans="1:8" x14ac:dyDescent="0.15">
      <c r="A12" s="160"/>
      <c r="B12" s="161"/>
      <c r="C12" s="168"/>
      <c r="D12" s="163">
        <v>27060</v>
      </c>
      <c r="E12" s="164"/>
      <c r="F12" s="165">
        <v>49586</v>
      </c>
      <c r="G12" s="166"/>
      <c r="H12" s="167"/>
    </row>
    <row r="13" spans="1:8" x14ac:dyDescent="0.15">
      <c r="A13" s="148"/>
      <c r="B13" s="153"/>
      <c r="C13" s="169"/>
      <c r="D13" s="170">
        <v>69556</v>
      </c>
      <c r="E13" s="171"/>
      <c r="F13" s="172">
        <v>72999</v>
      </c>
      <c r="G13" s="173"/>
      <c r="H13" s="159"/>
    </row>
    <row r="14" spans="1:8" x14ac:dyDescent="0.15">
      <c r="A14" s="160"/>
      <c r="B14" s="161"/>
      <c r="C14" s="162"/>
      <c r="D14" s="163">
        <v>38735</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4.37</v>
      </c>
      <c r="C19" s="174">
        <f>ROUND(VALUE(SUBSTITUTE(実質収支比率等に係る経年分析!G$48,"▲","-")),2)</f>
        <v>4.72</v>
      </c>
      <c r="D19" s="174">
        <f>ROUND(VALUE(SUBSTITUTE(実質収支比率等に係る経年分析!H$48,"▲","-")),2)</f>
        <v>9.7899999999999991</v>
      </c>
      <c r="E19" s="174">
        <f>ROUND(VALUE(SUBSTITUTE(実質収支比率等に係る経年分析!I$48,"▲","-")),2)</f>
        <v>6.54</v>
      </c>
      <c r="F19" s="174">
        <f>ROUND(VALUE(SUBSTITUTE(実質収支比率等に係る経年分析!J$48,"▲","-")),2)</f>
        <v>3.73</v>
      </c>
    </row>
    <row r="20" spans="1:11" x14ac:dyDescent="0.15">
      <c r="A20" s="174" t="s">
        <v>53</v>
      </c>
      <c r="B20" s="174">
        <f>ROUND(VALUE(SUBSTITUTE(実質収支比率等に係る経年分析!F$47,"▲","-")),2)</f>
        <v>33.880000000000003</v>
      </c>
      <c r="C20" s="174">
        <f>ROUND(VALUE(SUBSTITUTE(実質収支比率等に係る経年分析!G$47,"▲","-")),2)</f>
        <v>30.98</v>
      </c>
      <c r="D20" s="174">
        <f>ROUND(VALUE(SUBSTITUTE(実質収支比率等に係る経年分析!H$47,"▲","-")),2)</f>
        <v>29.86</v>
      </c>
      <c r="E20" s="174">
        <f>ROUND(VALUE(SUBSTITUTE(実質収支比率等に係る経年分析!I$47,"▲","-")),2)</f>
        <v>30.53</v>
      </c>
      <c r="F20" s="174">
        <f>ROUND(VALUE(SUBSTITUTE(実質収支比率等に係る経年分析!J$47,"▲","-")),2)</f>
        <v>30.39</v>
      </c>
    </row>
    <row r="21" spans="1:11" x14ac:dyDescent="0.15">
      <c r="A21" s="174" t="s">
        <v>54</v>
      </c>
      <c r="B21" s="174">
        <f>IF(ISNUMBER(VALUE(SUBSTITUTE(実質収支比率等に係る経年分析!F$49,"▲","-"))),ROUND(VALUE(SUBSTITUTE(実質収支比率等に係る経年分析!F$49,"▲","-")),2),NA())</f>
        <v>-3.42</v>
      </c>
      <c r="C21" s="174">
        <f>IF(ISNUMBER(VALUE(SUBSTITUTE(実質収支比率等に係る経年分析!G$49,"▲","-"))),ROUND(VALUE(SUBSTITUTE(実質収支比率等に係る経年分析!G$49,"▲","-")),2),NA())</f>
        <v>-2.2000000000000002</v>
      </c>
      <c r="D21" s="174">
        <f>IF(ISNUMBER(VALUE(SUBSTITUTE(実質収支比率等に係る経年分析!H$49,"▲","-"))),ROUND(VALUE(SUBSTITUTE(実質収支比率等に係る経年分析!H$49,"▲","-")),2),NA())</f>
        <v>5.46</v>
      </c>
      <c r="E21" s="174">
        <f>IF(ISNUMBER(VALUE(SUBSTITUTE(実質収支比率等に係る経年分析!I$49,"▲","-"))),ROUND(VALUE(SUBSTITUTE(実質収支比率等に係る経年分析!I$49,"▲","-")),2),NA())</f>
        <v>-3.42</v>
      </c>
      <c r="F21" s="174">
        <f>IF(ISNUMBER(VALUE(SUBSTITUTE(実質収支比率等に係る経年分析!J$49,"▲","-"))),ROUND(VALUE(SUBSTITUTE(実質収支比率等に係る経年分析!J$49,"▲","-")),2),NA())</f>
        <v>-2.72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公共用地先行取得等特別会計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公共下水道事業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4.6399999999999997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9.7899999999999991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2955</v>
      </c>
      <c r="E42" s="176"/>
      <c r="F42" s="176"/>
      <c r="G42" s="176">
        <f>'実質公債費比率（分子）の構造'!L$52</f>
        <v>2973</v>
      </c>
      <c r="H42" s="176"/>
      <c r="I42" s="176"/>
      <c r="J42" s="176">
        <f>'実質公債費比率（分子）の構造'!M$52</f>
        <v>2791</v>
      </c>
      <c r="K42" s="176"/>
      <c r="L42" s="176"/>
      <c r="M42" s="176">
        <f>'実質公債費比率（分子）の構造'!N$52</f>
        <v>2781</v>
      </c>
      <c r="N42" s="176"/>
      <c r="O42" s="176"/>
      <c r="P42" s="176">
        <f>'実質公債費比率（分子）の構造'!O$52</f>
        <v>2726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79</v>
      </c>
      <c r="C44" s="176"/>
      <c r="D44" s="176"/>
      <c r="E44" s="176">
        <f>'実質公債費比率（分子）の構造'!L$50</f>
        <v>122</v>
      </c>
      <c r="F44" s="176"/>
      <c r="G44" s="176"/>
      <c r="H44" s="176">
        <f>'実質公債費比率（分子）の構造'!M$50</f>
        <v>72</v>
      </c>
      <c r="I44" s="176"/>
      <c r="J44" s="176"/>
      <c r="K44" s="176">
        <f>'実質公債費比率（分子）の構造'!N$50</f>
        <v>69</v>
      </c>
      <c r="L44" s="176"/>
      <c r="M44" s="176"/>
      <c r="N44" s="176">
        <f>'実質公債費比率（分子）の構造'!O$50</f>
        <v>65</v>
      </c>
      <c r="O44" s="176"/>
      <c r="P44" s="176"/>
    </row>
    <row r="45" spans="1:16" x14ac:dyDescent="0.15">
      <c r="A45" s="176" t="s">
        <v>63</v>
      </c>
      <c r="B45" s="176">
        <f>'実質公債費比率（分子）の構造'!K$49</f>
        <v>34</v>
      </c>
      <c r="C45" s="176"/>
      <c r="D45" s="176"/>
      <c r="E45" s="176">
        <f>'実質公債費比率（分子）の構造'!L$49</f>
        <v>53</v>
      </c>
      <c r="F45" s="176"/>
      <c r="G45" s="176"/>
      <c r="H45" s="176">
        <f>'実質公債費比率（分子）の構造'!M$49</f>
        <v>58</v>
      </c>
      <c r="I45" s="176"/>
      <c r="J45" s="176"/>
      <c r="K45" s="176">
        <f>'実質公債費比率（分子）の構造'!N$49</f>
        <v>61</v>
      </c>
      <c r="L45" s="176"/>
      <c r="M45" s="176"/>
      <c r="N45" s="176">
        <f>'実質公債費比率（分子）の構造'!O$49</f>
        <v>61</v>
      </c>
      <c r="O45" s="176"/>
      <c r="P45" s="176"/>
    </row>
    <row r="46" spans="1:16" x14ac:dyDescent="0.15">
      <c r="A46" s="176" t="s">
        <v>64</v>
      </c>
      <c r="B46" s="176">
        <f>'実質公債費比率（分子）の構造'!K$48</f>
        <v>466</v>
      </c>
      <c r="C46" s="176"/>
      <c r="D46" s="176"/>
      <c r="E46" s="176">
        <f>'実質公債費比率（分子）の構造'!L$48</f>
        <v>474</v>
      </c>
      <c r="F46" s="176"/>
      <c r="G46" s="176"/>
      <c r="H46" s="176">
        <f>'実質公債費比率（分子）の構造'!M$48</f>
        <v>457</v>
      </c>
      <c r="I46" s="176"/>
      <c r="J46" s="176"/>
      <c r="K46" s="176">
        <f>'実質公債費比率（分子）の構造'!N$48</f>
        <v>483</v>
      </c>
      <c r="L46" s="176"/>
      <c r="M46" s="176"/>
      <c r="N46" s="176">
        <f>'実質公債費比率（分子）の構造'!O$48</f>
        <v>513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3074</v>
      </c>
      <c r="C49" s="176"/>
      <c r="D49" s="176"/>
      <c r="E49" s="176">
        <f>'実質公債費比率（分子）の構造'!L$45</f>
        <v>3126</v>
      </c>
      <c r="F49" s="176"/>
      <c r="G49" s="176"/>
      <c r="H49" s="176">
        <f>'実質公債費比率（分子）の構造'!M$45</f>
        <v>3008</v>
      </c>
      <c r="I49" s="176"/>
      <c r="J49" s="176"/>
      <c r="K49" s="176">
        <f>'実質公債費比率（分子）の構造'!N$45</f>
        <v>3207</v>
      </c>
      <c r="L49" s="176"/>
      <c r="M49" s="176"/>
      <c r="N49" s="176">
        <f>'実質公債費比率（分子）の構造'!O$45</f>
        <v>3258</v>
      </c>
      <c r="O49" s="176"/>
      <c r="P49" s="176"/>
    </row>
    <row r="50" spans="1:16" x14ac:dyDescent="0.15">
      <c r="A50" s="176" t="s">
        <v>67</v>
      </c>
      <c r="B50" s="176" t="e">
        <f>NA()</f>
        <v>#N/A</v>
      </c>
      <c r="C50" s="176">
        <f>IF(ISNUMBER('実質公債費比率（分子）の構造'!K$53),'実質公債費比率（分子）の構造'!K$53,NA())</f>
        <v>698</v>
      </c>
      <c r="D50" s="176" t="e">
        <f>NA()</f>
        <v>#N/A</v>
      </c>
      <c r="E50" s="176" t="e">
        <f>NA()</f>
        <v>#N/A</v>
      </c>
      <c r="F50" s="176">
        <f>IF(ISNUMBER('実質公債費比率（分子）の構造'!L$53),'実質公債費比率（分子）の構造'!L$53,NA())</f>
        <v>802</v>
      </c>
      <c r="G50" s="176" t="e">
        <f>NA()</f>
        <v>#N/A</v>
      </c>
      <c r="H50" s="176" t="e">
        <f>NA()</f>
        <v>#N/A</v>
      </c>
      <c r="I50" s="176">
        <f>IF(ISNUMBER('実質公債費比率（分子）の構造'!M$53),'実質公債費比率（分子）の構造'!M$53,NA())</f>
        <v>804</v>
      </c>
      <c r="J50" s="176" t="e">
        <f>NA()</f>
        <v>#N/A</v>
      </c>
      <c r="K50" s="176" t="e">
        <f>NA()</f>
        <v>#N/A</v>
      </c>
      <c r="L50" s="176">
        <f>IF(ISNUMBER('実質公債費比率（分子）の構造'!N$53),'実質公債費比率（分子）の構造'!N$53,NA())</f>
        <v>1039</v>
      </c>
      <c r="M50" s="176" t="e">
        <f>NA()</f>
        <v>#N/A</v>
      </c>
      <c r="N50" s="176" t="e">
        <f>NA()</f>
        <v>#N/A</v>
      </c>
      <c r="O50" s="176">
        <f>IF(ISNUMBER('実質公債費比率（分子）の構造'!O$53),'実質公債費比率（分子）の構造'!O$53,NA())</f>
        <v>1171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28702</v>
      </c>
      <c r="E56" s="175"/>
      <c r="F56" s="175"/>
      <c r="G56" s="175">
        <f>'将来負担比率（分子）の構造'!J$52</f>
        <v>30197</v>
      </c>
      <c r="H56" s="175"/>
      <c r="I56" s="175"/>
      <c r="J56" s="175">
        <f>'将来負担比率（分子）の構造'!K$52</f>
        <v>30488</v>
      </c>
      <c r="K56" s="175"/>
      <c r="L56" s="175"/>
      <c r="M56" s="175">
        <f>'将来負担比率（分子）の構造'!L$52</f>
        <v>28962</v>
      </c>
      <c r="N56" s="175"/>
      <c r="O56" s="175"/>
      <c r="P56" s="175">
        <f>'将来負担比率（分子）の構造'!M$52</f>
        <v>28310</v>
      </c>
    </row>
    <row r="57" spans="1:16" x14ac:dyDescent="0.15">
      <c r="A57" s="175" t="s">
        <v>42</v>
      </c>
      <c r="B57" s="175"/>
      <c r="C57" s="175"/>
      <c r="D57" s="175">
        <f>'将来負担比率（分子）の構造'!I$51</f>
        <v>910</v>
      </c>
      <c r="E57" s="175"/>
      <c r="F57" s="175"/>
      <c r="G57" s="175">
        <f>'将来負担比率（分子）の構造'!J$51</f>
        <v>936</v>
      </c>
      <c r="H57" s="175"/>
      <c r="I57" s="175"/>
      <c r="J57" s="175">
        <f>'将来負担比率（分子）の構造'!K$51</f>
        <v>989</v>
      </c>
      <c r="K57" s="175"/>
      <c r="L57" s="175"/>
      <c r="M57" s="175">
        <f>'将来負担比率（分子）の構造'!L$51</f>
        <v>1054</v>
      </c>
      <c r="N57" s="175"/>
      <c r="O57" s="175"/>
      <c r="P57" s="175">
        <f>'将来負担比率（分子）の構造'!M$51</f>
        <v>1052</v>
      </c>
    </row>
    <row r="58" spans="1:16" x14ac:dyDescent="0.15">
      <c r="A58" s="175" t="s">
        <v>41</v>
      </c>
      <c r="B58" s="175"/>
      <c r="C58" s="175"/>
      <c r="D58" s="175">
        <f>'将来負担比率（分子）の構造'!I$50</f>
        <v>11065</v>
      </c>
      <c r="E58" s="175"/>
      <c r="F58" s="175"/>
      <c r="G58" s="175">
        <f>'将来負担比率（分子）の構造'!J$50</f>
        <v>11063</v>
      </c>
      <c r="H58" s="175"/>
      <c r="I58" s="175"/>
      <c r="J58" s="175">
        <f>'将来負担比率（分子）の構造'!K$50</f>
        <v>11414</v>
      </c>
      <c r="K58" s="175"/>
      <c r="L58" s="175"/>
      <c r="M58" s="175">
        <f>'将来負担比率（分子）の構造'!L$50</f>
        <v>12925</v>
      </c>
      <c r="N58" s="175"/>
      <c r="O58" s="175"/>
      <c r="P58" s="175">
        <f>'将来負担比率（分子）の構造'!M$50</f>
        <v>13831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0</v>
      </c>
      <c r="F61" s="175"/>
      <c r="G61" s="175"/>
      <c r="H61" s="175">
        <f>'将来負担比率（分子）の構造'!K$46</f>
        <v>1</v>
      </c>
      <c r="I61" s="175"/>
      <c r="J61" s="175"/>
      <c r="K61" s="175" t="str">
        <f>'将来負担比率（分子）の構造'!L$46</f>
        <v>-</v>
      </c>
      <c r="L61" s="175"/>
      <c r="M61" s="175"/>
      <c r="N61" s="175">
        <f>'将来負担比率（分子）の構造'!M$46</f>
        <v>1</v>
      </c>
      <c r="O61" s="175"/>
      <c r="P61" s="175"/>
    </row>
    <row r="62" spans="1:16" x14ac:dyDescent="0.15">
      <c r="A62" s="175" t="s">
        <v>35</v>
      </c>
      <c r="B62" s="175">
        <f>'将来負担比率（分子）の構造'!I$45</f>
        <v>4222</v>
      </c>
      <c r="C62" s="175"/>
      <c r="D62" s="175"/>
      <c r="E62" s="175">
        <f>'将来負担比率（分子）の構造'!J$45</f>
        <v>4383</v>
      </c>
      <c r="F62" s="175"/>
      <c r="G62" s="175"/>
      <c r="H62" s="175">
        <f>'将来負担比率（分子）の構造'!K$45</f>
        <v>4331</v>
      </c>
      <c r="I62" s="175"/>
      <c r="J62" s="175"/>
      <c r="K62" s="175">
        <f>'将来負担比率（分子）の構造'!L$45</f>
        <v>4349</v>
      </c>
      <c r="L62" s="175"/>
      <c r="M62" s="175"/>
      <c r="N62" s="175">
        <f>'将来負担比率（分子）の構造'!M$45</f>
        <v>4166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6282</v>
      </c>
      <c r="C64" s="175"/>
      <c r="D64" s="175"/>
      <c r="E64" s="175">
        <f>'将来負担比率（分子）の構造'!J$43</f>
        <v>5946</v>
      </c>
      <c r="F64" s="175"/>
      <c r="G64" s="175"/>
      <c r="H64" s="175">
        <f>'将来負担比率（分子）の構造'!K$43</f>
        <v>5493</v>
      </c>
      <c r="I64" s="175"/>
      <c r="J64" s="175"/>
      <c r="K64" s="175">
        <f>'将来負担比率（分子）の構造'!L$43</f>
        <v>5159</v>
      </c>
      <c r="L64" s="175"/>
      <c r="M64" s="175"/>
      <c r="N64" s="175">
        <f>'将来負担比率（分子）の構造'!M$43</f>
        <v>4981</v>
      </c>
      <c r="O64" s="175"/>
      <c r="P64" s="175"/>
    </row>
    <row r="65" spans="1:16" x14ac:dyDescent="0.15">
      <c r="A65" s="175" t="s">
        <v>32</v>
      </c>
      <c r="B65" s="175">
        <f>'将来負担比率（分子）の構造'!I$42</f>
        <v>756</v>
      </c>
      <c r="C65" s="175"/>
      <c r="D65" s="175"/>
      <c r="E65" s="175">
        <f>'将来負担比率（分子）の構造'!J$42</f>
        <v>639</v>
      </c>
      <c r="F65" s="175"/>
      <c r="G65" s="175"/>
      <c r="H65" s="175">
        <f>'将来負担比率（分子）の構造'!K$42</f>
        <v>570</v>
      </c>
      <c r="I65" s="175"/>
      <c r="J65" s="175"/>
      <c r="K65" s="175">
        <f>'将来負担比率（分子）の構造'!L$42</f>
        <v>504</v>
      </c>
      <c r="L65" s="175"/>
      <c r="M65" s="175"/>
      <c r="N65" s="175">
        <f>'将来負担比率（分子）の構造'!M$42</f>
        <v>441</v>
      </c>
      <c r="O65" s="175"/>
      <c r="P65" s="175"/>
    </row>
    <row r="66" spans="1:16" x14ac:dyDescent="0.15">
      <c r="A66" s="175" t="s">
        <v>31</v>
      </c>
      <c r="B66" s="175">
        <f>'将来負担比率（分子）の構造'!I$41</f>
        <v>32416</v>
      </c>
      <c r="C66" s="175"/>
      <c r="D66" s="175"/>
      <c r="E66" s="175">
        <f>'将来負担比率（分子）の構造'!J$41</f>
        <v>35649</v>
      </c>
      <c r="F66" s="175"/>
      <c r="G66" s="175"/>
      <c r="H66" s="175">
        <f>'将来負担比率（分子）の構造'!K$41</f>
        <v>38630</v>
      </c>
      <c r="I66" s="175"/>
      <c r="J66" s="175"/>
      <c r="K66" s="175">
        <f>'将来負担比率（分子）の構造'!L$41</f>
        <v>37776</v>
      </c>
      <c r="L66" s="175"/>
      <c r="M66" s="175"/>
      <c r="N66" s="175">
        <f>'将来負担比率（分子）の構造'!M$41</f>
        <v>36985</v>
      </c>
      <c r="O66" s="175"/>
      <c r="P66" s="175"/>
    </row>
    <row r="67" spans="1:16" x14ac:dyDescent="0.15">
      <c r="A67" s="175" t="s">
        <v>71</v>
      </c>
      <c r="B67" s="175" t="e">
        <f>NA()</f>
        <v>#N/A</v>
      </c>
      <c r="C67" s="175">
        <f>IF(ISNUMBER('将来負担比率（分子）の構造'!I$53), IF('将来負担比率（分子）の構造'!I$53 &lt; 0, 0, '将来負担比率（分子）の構造'!I$53), NA())</f>
        <v>3001</v>
      </c>
      <c r="D67" s="175" t="e">
        <f>NA()</f>
        <v>#N/A</v>
      </c>
      <c r="E67" s="175" t="e">
        <f>NA()</f>
        <v>#N/A</v>
      </c>
      <c r="F67" s="175">
        <f>IF(ISNUMBER('将来負担比率（分子）の構造'!J$53), IF('将来負担比率（分子）の構造'!J$53 &lt; 0, 0, '将来負担比率（分子）の構造'!J$53), NA())</f>
        <v>4420</v>
      </c>
      <c r="G67" s="175" t="e">
        <f>NA()</f>
        <v>#N/A</v>
      </c>
      <c r="H67" s="175" t="e">
        <f>NA()</f>
        <v>#N/A</v>
      </c>
      <c r="I67" s="175">
        <f>IF(ISNUMBER('将来負担比率（分子）の構造'!K$53), IF('将来負担比率（分子）の構造'!K$53 &lt; 0, 0, '将来負担比率（分子）の構造'!K$53), NA())</f>
        <v>6135</v>
      </c>
      <c r="J67" s="175" t="e">
        <f>NA()</f>
        <v>#N/A</v>
      </c>
      <c r="K67" s="175" t="e">
        <f>NA()</f>
        <v>#N/A</v>
      </c>
      <c r="L67" s="175">
        <f>IF(ISNUMBER('将来負担比率（分子）の構造'!L$53), IF('将来負担比率（分子）の構造'!L$53 &lt; 0, 0, '将来負担比率（分子）の構造'!L$53), NA())</f>
        <v>4848</v>
      </c>
      <c r="M67" s="175" t="e">
        <f>NA()</f>
        <v>#N/A</v>
      </c>
      <c r="N67" s="175" t="e">
        <f>NA()</f>
        <v>#N/A</v>
      </c>
      <c r="O67" s="175">
        <f>IF(ISNUMBER('将来負担比率（分子）の構造'!M$53), IF('将来負担比率（分子）の構造'!M$53 &lt; 0, 0, '将来負担比率（分子）の構造'!M$53), NA())</f>
        <v>3382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5117</v>
      </c>
      <c r="C72" s="179">
        <f>基金残高に係る経年分析!G55</f>
        <v>5124</v>
      </c>
      <c r="D72" s="179">
        <f>基金残高に係る経年分析!H55</f>
        <v>5132</v>
      </c>
    </row>
    <row r="73" spans="1:16" x14ac:dyDescent="0.15">
      <c r="A73" s="178" t="s">
        <v>74</v>
      </c>
      <c r="B73" s="179">
        <f>基金残高に係る経年分析!F56</f>
        <v>2998</v>
      </c>
      <c r="C73" s="179">
        <f>基金残高に係る経年分析!G56</f>
        <v>3236</v>
      </c>
      <c r="D73" s="179">
        <f>基金残高に係る経年分析!H56</f>
        <v>3348</v>
      </c>
    </row>
    <row r="74" spans="1:16" x14ac:dyDescent="0.15">
      <c r="A74" s="178" t="s">
        <v>75</v>
      </c>
      <c r="B74" s="179">
        <f>基金残高に係る経年分析!F57</f>
        <v>4994</v>
      </c>
      <c r="C74" s="179">
        <f>基金残高に係る経年分析!G57</f>
        <v>6142</v>
      </c>
      <c r="D74" s="179">
        <f>基金残高に係る経年分析!H57</f>
        <v>6903</v>
      </c>
    </row>
  </sheetData>
  <sheetProtection algorithmName="SHA-512" hashValue="QjNYqSMTZt2U2nAjUW65y3l8Ft4qjt26Kyai7GtxYnoWjuDtcnmp6PcXVCzFZwGpRM6EI3lKEdfMkrETHrCAIQ==" saltValue="2iv+PH0t82zCv2JrecDu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2025-03-16T06:16:57Z</cp:lastPrinted>
  <dcterms:created xsi:type="dcterms:W3CDTF">2025-02-19T04:47:29Z</dcterms:created>
  <dcterms:modified xsi:type="dcterms:W3CDTF">2025-03-26T04:49:57Z</dcterms:modified>
  <cp:category/>
</cp:coreProperties>
</file>