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120" yWindow="-120" windowWidth="20730" windowHeight="11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BW34" i="10" l="1"/>
  <c r="U35" i="10"/>
  <c r="U36" i="10" s="1"/>
  <c r="U37" i="10" s="1"/>
  <c r="AM34" i="10"/>
  <c r="AM35" i="10" s="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<sst xmlns="http://schemas.openxmlformats.org/spreadsheetml/2006/main" count="1089" uniqueCount="576">
  <si>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</si>
  <si>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</si>
  <si>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</si>
  <si>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</si>
  <si>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</si>
  <si>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</si>
  <si>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</si>
  <si>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</si>
  <si>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</si>
  <si>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</si>
  <si>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</si>
  <si>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</si>
  <si>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</si>
  <si>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</si>
  <si>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</si>
  <si>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</si>
  <si>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</si>
  <si>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</si>
  <si>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</si>
  <si>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</si>
  <si>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</si>
  <si>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</si>
  <si>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</si>
  <si>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</si>
  <si>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</si>
  <si>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</si>
  <si>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</si>
  <si>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</si>
  <si>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</si>
  <si>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</si>
  <si>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</si>
  <si>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</si>
  <si>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</si>
  <si>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</si>
  <si>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</si>
  <si>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</si>
  <si>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</si>
  <si>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</si>
  <si>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</si>
  <si>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</si>
  <si>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</si>
  <si>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</si>
  <si>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</si>
  <si>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</si>
  <si>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</si>
  <si>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</si>
  <si>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</si>
  <si>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</si>
  <si>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</si>
  <si>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</si>
  <si>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</si>
  <si>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</si>
  <si>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</si>
  <si>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</si>
  <si>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</si>
  <si>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</si>
  <si>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</si>
  <si>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</si>
  <si>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</si>
  <si>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</si>
  <si>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</si>
  <si>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</si>
  <si>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</si>
  <si>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</si>
  <si>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</si>
  <si>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</si>
  <si>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</si>
  <si>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</si>
  <si>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</si>
  <si>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</si>
  <si>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</si>
  <si>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</si>
  <si>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</si>
  <si>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</si>
  <si>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</si>
  <si>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</si>
  <si>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</si>
  <si>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</si>
  <si>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</si>
  <si>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</si>
  <si>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</si>
  <si>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</si>
  <si>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</si>
  <si>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</si>
  <si>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</si>
  <si>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</si>
  <si>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</si>
  <si>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</si>
  <si>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</si>
  <si>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</si>
  <si>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</si>
  <si>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</si>
  <si>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</si>
  <si>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</si>
  <si>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みやま市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</si>
  <si>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</si>
  <si>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</si>
  <si>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</si>
  <si>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</si>
  <si>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</si>
  <si>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</si>
  <si>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</si>
  <si>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</si>
  <si>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</si>
  <si>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</si>
  <si>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</si>
  <si>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</si>
  <si>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</si>
  <si>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</si>
  <si>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</si>
  <si>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</si>
  <si>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</si>
  <si>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</si>
  <si>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</si>
  <si>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</si>
  <si>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</si>
  <si>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</si>
  <si>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</si>
  <si>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</si>
  <si>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</si>
  <si>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</si>
  <si>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</si>
  <si>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</si>
  <si>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</si>
  <si>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</si>
  <si>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</si>
  <si>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</si>
  <si>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</si>
  <si>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</si>
  <si>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</si>
  <si>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</si>
  <si>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</si>
  <si>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</si>
  <si>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</si>
  <si>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</si>
  <si>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</si>
  <si>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</si>
  <si>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</si>
  <si>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</si>
  <si>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</si>
  <si>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</si>
  <si>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</si>
  <si>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</si>
  <si>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</si>
  <si>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</si>
  <si>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</si>
  <si>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</si>
  <si>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</si>
  <si>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</si>
  <si>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</si>
  <si>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</si>
  <si>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</si>
  <si>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</si>
  <si>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</si>
  <si>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</si>
  <si>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</si>
  <si>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</si>
  <si>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</si>
  <si>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</si>
  <si>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</si>
  <si>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</si>
  <si>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</si>
  <si>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</si>
  <si>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</si>
  <si>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</si>
  <si>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</si>
  <si>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</si>
  <si>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</si>
  <si>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</si>
  <si>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</si>
  <si>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</si>
  <si>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</si>
  <si>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</si>
  <si>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</si>
  <si>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</si>
  <si>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</si>
  <si>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</si>
  <si>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</si>
  <si>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</si>
  <si>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</si>
  <si>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</si>
  <si>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</si>
  <si>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</si>
  <si>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</si>
  <si>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</si>
  <si>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</si>
  <si>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</si>
  <si>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</si>
  <si>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</si>
  <si>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</si>
  <si>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</si>
  <si>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</si>
  <si>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</si>
  <si>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</si>
  <si>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</si>
  <si>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</si>
  <si>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</si>
  <si>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</si>
  <si>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</si>
  <si>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</si>
  <si>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</si>
  <si>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</si>
  <si>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</si>
  <si>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福岡県みやま市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</si>
  <si>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</si>
  <si>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</si>
  <si>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</si>
  <si>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</si>
  <si>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</si>
  <si>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</si>
  <si>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</si>
  <si>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</si>
  <si>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</si>
  <si>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</si>
  <si>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</si>
  <si>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</si>
  <si>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</si>
  <si>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</si>
  <si>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</si>
  <si>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</si>
  <si>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</si>
  <si>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</si>
  <si>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</si>
  <si>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</si>
  <si>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</si>
  <si>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</si>
  <si>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</si>
  <si>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</si>
  <si>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</si>
  <si>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</si>
  <si>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</si>
  <si>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</si>
  <si>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</si>
  <si>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</si>
  <si>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</si>
  <si>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</si>
  <si>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</si>
  <si>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</si>
  <si>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</si>
  <si>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</si>
  <si>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</si>
  <si>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</si>
  <si>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</si>
  <si>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</si>
  <si>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</si>
  <si>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</si>
  <si>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</si>
  <si>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</si>
  <si>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</si>
  <si>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</si>
  <si>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</si>
  <si>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</si>
  <si>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</si>
  <si>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</si>
  <si>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</si>
  <si>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</si>
  <si>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</si>
  <si>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</si>
  <si>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</si>
  <si>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</si>
  <si>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</si>
  <si>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</si>
  <si>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</si>
  <si>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</si>
  <si>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</si>
  <si>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</si>
  <si>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</si>
  <si>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</si>
  <si>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</si>
  <si>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</si>
  <si>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</si>
  <si>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</si>
  <si>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</si>
  <si>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</si>
  <si>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</si>
  <si>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</si>
  <si>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</si>
  <si>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</si>
  <si>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</si>
  <si>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</si>
  <si>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</si>
  <si>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</si>
  <si>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</si>
  <si>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</si>
  <si>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</si>
  <si>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</si>
  <si>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</si>
  <si>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</si>
  <si>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</si>
  <si>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</si>
  <si>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</si>
  <si>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</si>
  <si>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</si>
  <si>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</si>
  <si>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</si>
  <si>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</si>
  <si>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</si>
  <si>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</si>
  <si>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</si>
  <si>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</si>
  <si>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</si>
  <si>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</si>
  <si>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</si>
  <si>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</si>
  <si>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</si>
  <si>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</si>
  <si>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</si>
  <si>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</si>
  <si>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</si>
  <si>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</si>
  <si>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</si>
  <si>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</si>
  <si>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</si>
  <si>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</si>
  <si>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</si>
  <si>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</si>
  <si>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</si>
  <si>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</si>
  <si>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</si>
  <si>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</si>
  <si>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</si>
  <si>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</si>
  <si>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</si>
  <si>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</si>
  <si>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</si>
  <si>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</si>
  <si>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</si>
  <si>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</si>
  <si>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</si>
  <si>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</si>
  <si>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</si>
  <si>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</si>
  <si>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</si>
  <si>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</si>
  <si>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</si>
  <si>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</si>
  <si>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</si>
  <si>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</si>
  <si>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</si>
  <si>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</si>
  <si>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</si>
  <si>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</si>
  <si>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</si>
  <si>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</si>
  <si>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</si>
  <si>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</si>
  <si>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</si>
  <si>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</si>
  <si>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</si>
  <si>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</si>
  <si>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</si>
  <si>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</si>
  <si>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</si>
  <si>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</si>
  <si>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福岡県みやま市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</si>
  <si>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</si>
  <si>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</si>
  <si>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</si>
  <si>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</si>
  <si>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</si>
  <si>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</si>
  <si>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</si>
  <si>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</si>
  <si>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</si>
  <si>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</si>
  <si>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</si>
  <si>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</si>
  <si>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</si>
  <si>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</si>
  <si>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</si>
  <si>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</si>
  <si>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</si>
  <si>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</si>
  <si>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</si>
  <si>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</si>
  <si>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</si>
  <si>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</si>
  <si>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</si>
  <si>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</si>
  <si>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</si>
  <si>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</si>
  <si>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</si>
  <si>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</si>
  <si>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</si>
  <si>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</si>
  <si>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</si>
  <si>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</si>
  <si>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</si>
  <si>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</si>
  <si>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</si>
  <si>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介護保険事業特別会計（介護保険事業勘定）</t>
    <phoneticPr fontId="5"/>
  </si>
  <si>
    <t>後期高齢者医療特別会計</t>
    <phoneticPr fontId="5"/>
  </si>
  <si>
    <t>介護保険事業特別会計（介護サービス事業勘定）</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</si>
  <si>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</si>
  <si>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</si>
  <si>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</si>
  <si>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</si>
  <si>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</si>
  <si>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</si>
  <si>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</si>
  <si>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</si>
  <si>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</si>
  <si>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</si>
  <si>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</si>
  <si>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</si>
  <si>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</si>
  <si>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</si>
  <si>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</si>
  <si>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</si>
  <si>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</si>
  <si>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</si>
  <si>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</si>
  <si>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</si>
  <si>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</si>
  <si>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</si>
  <si>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</si>
  <si>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</si>
  <si>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</si>
  <si>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</si>
  <si>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</si>
  <si>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</si>
  <si>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</si>
  <si>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</si>
  <si>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</si>
  <si>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</si>
  <si>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</si>
  <si>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</si>
  <si>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</si>
  <si>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</si>
  <si>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</si>
  <si>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</si>
  <si>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</si>
  <si>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</si>
  <si>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</si>
  <si>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</si>
  <si>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</si>
  <si>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</si>
  <si>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</si>
  <si>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</si>
  <si>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</si>
  <si>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</si>
  <si>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</si>
  <si>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</si>
  <si>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</si>
  <si>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</si>
  <si>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</si>
  <si>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</si>
  <si>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</si>
  <si>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</si>
  <si>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</si>
  <si>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</si>
  <si>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</si>
  <si>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</si>
  <si>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</si>
  <si>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</si>
  <si>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</si>
  <si>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</si>
  <si>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</si>
  <si>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</si>
  <si>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</si>
  <si>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</si>
  <si>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</si>
  <si>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</si>
  <si>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</si>
  <si>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</si>
  <si>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</si>
  <si>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</si>
  <si>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</si>
  <si>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</si>
  <si>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</si>
  <si>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</si>
  <si>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</si>
  <si>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</si>
  <si>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</si>
  <si>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</si>
  <si>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</si>
  <si>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</si>
  <si>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</si>
  <si>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</si>
  <si>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</si>
  <si>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</si>
  <si>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</si>
  <si>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</si>
  <si>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</si>
  <si>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</si>
  <si>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</si>
  <si>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</si>
  <si>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</si>
  <si>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</si>
  <si>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</si>
  <si>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</si>
  <si>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</si>
  <si>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</si>
  <si>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</si>
  <si>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</si>
  <si>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</si>
  <si>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</si>
  <si>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</si>
  <si>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</si>
  <si>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</si>
  <si>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</si>
  <si>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</si>
  <si>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</si>
  <si>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</si>
  <si>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</si>
  <si>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</si>
  <si>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</si>
  <si>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</si>
  <si>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</si>
  <si>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</si>
  <si>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</si>
  <si>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</si>
  <si>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</si>
  <si>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</si>
  <si>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</si>
  <si>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</si>
  <si>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</si>
  <si>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</si>
  <si>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</si>
  <si>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</si>
  <si>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</si>
  <si>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</si>
  <si>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</si>
  <si>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</si>
  <si>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</si>
  <si>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</si>
  <si>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</si>
  <si>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</si>
  <si>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</si>
  <si>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</si>
  <si>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</si>
  <si>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4.84</t>
  </si>
  <si>
    <t>▲ 3.29</t>
  </si>
  <si>
    <t>▲ 3.47</t>
  </si>
  <si>
    <t>水道事業会計</t>
  </si>
  <si>
    <t>一般会計</t>
  </si>
  <si>
    <t>介護保険事業特別会計（介護保険事業勘定）</t>
  </si>
  <si>
    <t>国民健康保険事業特別会計</t>
  </si>
  <si>
    <t>下水道事業会計</t>
  </si>
  <si>
    <t>介護保険事業特別会計（介護サービス事業勘定）</t>
  </si>
  <si>
    <t>後期高齢者医療特別会計</t>
  </si>
  <si>
    <t>用地特別会計</t>
  </si>
  <si>
    <t>その他会計（赤字）</t>
  </si>
  <si>
    <t>その他会計（黒字）</t>
  </si>
  <si>
    <t>R01</t>
    <phoneticPr fontId="5"/>
  </si>
  <si>
    <t>R02</t>
    <phoneticPr fontId="5"/>
  </si>
  <si>
    <t>R03</t>
    <phoneticPr fontId="5"/>
  </si>
  <si>
    <t>R04</t>
    <phoneticPr fontId="5"/>
  </si>
  <si>
    <t>R05</t>
    <phoneticPr fontId="5"/>
  </si>
  <si>
    <t>-</t>
    <phoneticPr fontId="2"/>
  </si>
  <si>
    <t>道の駅みやま</t>
    <rPh sb="0" eb="1">
      <t>ミチ</t>
    </rPh>
    <rPh sb="2" eb="3">
      <t>エキ</t>
    </rPh>
    <phoneticPr fontId="2"/>
  </si>
  <si>
    <t>みやまスマートエネルギー</t>
    <phoneticPr fontId="2"/>
  </si>
  <si>
    <t>ふるさとみやま応援基金</t>
    <rPh sb="7" eb="9">
      <t>オウエン</t>
    </rPh>
    <rPh sb="9" eb="11">
      <t>キキン</t>
    </rPh>
    <phoneticPr fontId="5"/>
  </si>
  <si>
    <t>教育振興基金</t>
    <rPh sb="0" eb="2">
      <t>キョウイク</t>
    </rPh>
    <rPh sb="2" eb="4">
      <t>シンコウ</t>
    </rPh>
    <rPh sb="4" eb="6">
      <t>キキン</t>
    </rPh>
    <phoneticPr fontId="2"/>
  </si>
  <si>
    <t>まちづくり振興基金</t>
    <rPh sb="5" eb="7">
      <t>シンコウ</t>
    </rPh>
    <rPh sb="7" eb="9">
      <t>キキン</t>
    </rPh>
    <phoneticPr fontId="2"/>
  </si>
  <si>
    <t>災害対策基金</t>
    <rPh sb="0" eb="2">
      <t>サイガイ</t>
    </rPh>
    <rPh sb="2" eb="4">
      <t>タイサク</t>
    </rPh>
    <rPh sb="4" eb="6">
      <t>キキン</t>
    </rPh>
    <phoneticPr fontId="2"/>
  </si>
  <si>
    <t>地域雇用創出推進基金</t>
    <rPh sb="0" eb="2">
      <t>チイキ</t>
    </rPh>
    <rPh sb="2" eb="4">
      <t>コヨウ</t>
    </rPh>
    <rPh sb="4" eb="6">
      <t>ソウシュツ</t>
    </rPh>
    <rPh sb="6" eb="8">
      <t>スイシン</t>
    </rPh>
    <rPh sb="8" eb="10">
      <t>キキン</t>
    </rPh>
    <phoneticPr fontId="2"/>
  </si>
  <si>
    <t>柳川みやま土木組合</t>
  </si>
  <si>
    <t>福岡県市町村消防団員等公務災害補償組合</t>
  </si>
  <si>
    <t>福岡県市町村職員退職手当組合（一般会計）</t>
    <rPh sb="15" eb="19">
      <t>イッパンカイケイ</t>
    </rPh>
    <phoneticPr fontId="1"/>
  </si>
  <si>
    <t>福岡県市町村職員退職手当組合（基金特別会計）</t>
    <rPh sb="15" eb="17">
      <t>キキン</t>
    </rPh>
    <rPh sb="17" eb="21">
      <t>トクベツカイケイ</t>
    </rPh>
    <phoneticPr fontId="4"/>
  </si>
  <si>
    <t>有明生活環境施設組合（一般会計）</t>
    <rPh sb="11" eb="15">
      <t>イッパンカイケイ</t>
    </rPh>
    <phoneticPr fontId="1"/>
  </si>
  <si>
    <t>有明生活環境施設組合（ごみ焼却施設建設事業特別会計）</t>
    <rPh sb="13" eb="15">
      <t>ショウキャク</t>
    </rPh>
    <rPh sb="15" eb="17">
      <t>シセツ</t>
    </rPh>
    <rPh sb="17" eb="19">
      <t>ケンセツ</t>
    </rPh>
    <rPh sb="19" eb="21">
      <t>ジギョウ</t>
    </rPh>
    <rPh sb="21" eb="25">
      <t>トクベツカイケイ</t>
    </rPh>
    <phoneticPr fontId="4"/>
  </si>
  <si>
    <t>有明生活環境施設組合（クリーンセンター施設運営特別会計）</t>
    <rPh sb="19" eb="21">
      <t>シセツ</t>
    </rPh>
    <rPh sb="21" eb="23">
      <t>ウンエイ</t>
    </rPh>
    <rPh sb="23" eb="27">
      <t>トクベツカイケイ</t>
    </rPh>
    <phoneticPr fontId="4"/>
  </si>
  <si>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</si>
  <si>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</si>
  <si>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</si>
  <si>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</si>
  <si>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福岡県南広域水道企業団</t>
    <rPh sb="0" eb="4">
      <t>フクオカケンナン</t>
    </rPh>
    <rPh sb="4" eb="6">
      <t>コウイキ</t>
    </rPh>
    <rPh sb="6" eb="11">
      <t>スイドウキギョウダン</t>
    </rPh>
    <phoneticPr fontId="4"/>
  </si>
  <si>
    <t>-</t>
    <phoneticPr fontId="2"/>
  </si>
  <si>
    <t>-</t>
    <phoneticPr fontId="2"/>
  </si>
  <si>
    <t>-</t>
    <phoneticPr fontId="2"/>
  </si>
  <si>
    <t>-</t>
    <phoneticPr fontId="2"/>
  </si>
  <si>
    <t>法適用企業</t>
    <rPh sb="0" eb="5">
      <t>ホウテキヨウキギョウ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</si>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</sst>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xmlns:c16r2="http://schemas.microsoft.com/office/drawing/2015/06/chart">
            <c:ext xmlns:c16="http://schemas.microsoft.com/office/drawing/2014/chart" uri="{C3380CC4-5D6E-409C-BE32-E72D297353CC}">
              <c16:uniqueId val="{00000000-DCC9-4CA3-BBB6-2190CAC550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70744</c:v>
                </c:pt>
                <c:pt idx="1">
                  <c:v>103080</c:v>
                </c:pt>
                <c:pt idx="2">
                  <c:v>130433</c:v>
                </c:pt>
                <c:pt idx="3">
                  <c:v>150537</c:v>
                </c:pt>
                <c:pt idx="4">
                  <c:v>90511</c:v>
                </c:pt>
              </c:numCache>
            </c:numRef>
          </c:val>
          <c:smooth val="0"/>
          <c:extLst xmlns:c16r2="http://schemas.microsoft.com/office/drawing/2015/06/chart">
            <c:ext xmlns:c16="http://schemas.microsoft.com/office/drawing/2014/chart" uri="{C3380CC4-5D6E-409C-BE32-E72D297353CC}">
              <c16:uniqueId val="{00000001-DCC9-4CA3-BBB6-2190CAC55037}"/>
            </c:ext>
          </c:extLst>
        </c:ser>
        <c:dLbls>
          <c:showLegendKey val="0"/>
          <c:showVal val="0"/>
          <c:showCatName val="0"/>
          <c:showSerName val="0"/>
          <c:showPercent val="0"/>
          <c:showBubbleSize val="0"/>
        </c:dLbls>
        <c:marker val="1"/>
        <c:smooth val="0"/>
        <c:axId val="405048120"/>
        <c:axId val="404980408"/>
      </c:lineChart>
      <c:catAx>
        <c:axId val="405048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980408"/>
        <c:crosses val="autoZero"/>
        <c:auto val="1"/>
        <c:lblAlgn val="ctr"/>
        <c:lblOffset val="100"/>
        <c:tickLblSkip val="1"/>
        <c:tickMarkSkip val="1"/>
        <c:noMultiLvlLbl val="0"/>
      </c:catAx>
      <c:valAx>
        <c:axId val="4049804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048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4.9400000000000004</c:v>
                </c:pt>
                <c:pt idx="1">
                  <c:v>5.7</c:v>
                </c:pt>
                <c:pt idx="2">
                  <c:v>7.3</c:v>
                </c:pt>
                <c:pt idx="3">
                  <c:v>6.27</c:v>
                </c:pt>
                <c:pt idx="4">
                  <c:v>4.87</c:v>
                </c:pt>
              </c:numCache>
            </c:numRef>
          </c:val>
          <c:extLst xmlns:c16r2="http://schemas.microsoft.com/office/drawing/2015/06/chart">
            <c:ext xmlns:c16="http://schemas.microsoft.com/office/drawing/2014/chart" uri="{C3380CC4-5D6E-409C-BE32-E72D297353CC}">
              <c16:uniqueId val="{00000000-C0EE-4F44-A7B9-4E429B0EB3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44.46</c:v>
                </c:pt>
                <c:pt idx="1">
                  <c:v>39.17</c:v>
                </c:pt>
                <c:pt idx="2">
                  <c:v>39.18</c:v>
                </c:pt>
                <c:pt idx="3">
                  <c:v>41.2</c:v>
                </c:pt>
                <c:pt idx="4">
                  <c:v>38.19</c:v>
                </c:pt>
              </c:numCache>
            </c:numRef>
          </c:val>
          <c:extLst xmlns:c16r2="http://schemas.microsoft.com/office/drawing/2015/06/chart">
            <c:ext xmlns:c16="http://schemas.microsoft.com/office/drawing/2014/chart" uri="{C3380CC4-5D6E-409C-BE32-E72D297353CC}">
              <c16:uniqueId val="{00000001-C0EE-4F44-A7B9-4E429B0EB339}"/>
            </c:ext>
          </c:extLst>
        </c:ser>
        <c:dLbls>
          <c:showLegendKey val="0"/>
          <c:showVal val="0"/>
          <c:showCatName val="0"/>
          <c:showSerName val="0"/>
          <c:showPercent val="0"/>
          <c:showBubbleSize val="0"/>
        </c:dLbls>
        <c:gapWidth val="250"/>
        <c:overlap val="100"/>
        <c:axId val="495709808"/>
        <c:axId val="502286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-4.84</c:v>
                </c:pt>
                <c:pt idx="1">
                  <c:v>-3.29</c:v>
                </c:pt>
                <c:pt idx="2">
                  <c:v>3.71</c:v>
                </c:pt>
                <c:pt idx="3">
                  <c:v>0.3</c:v>
                </c:pt>
                <c:pt idx="4">
                  <c:v>-3.47</c:v>
                </c:pt>
              </c:numCache>
            </c:numRef>
          </c:val>
          <c:smooth val="0"/>
          <c:extLst xmlns:c16r2="http://schemas.microsoft.com/office/drawing/2015/06/chart">
            <c:ext xmlns:c16="http://schemas.microsoft.com/office/drawing/2014/chart" uri="{C3380CC4-5D6E-409C-BE32-E72D297353CC}">
              <c16:uniqueId val="{00000002-C0EE-4F44-A7B9-4E429B0EB339}"/>
            </c:ext>
          </c:extLst>
        </c:ser>
        <c:dLbls>
          <c:showLegendKey val="0"/>
          <c:showVal val="0"/>
          <c:showCatName val="0"/>
          <c:showSerName val="0"/>
          <c:showPercent val="0"/>
          <c:showBubbleSize val="0"/>
        </c:dLbls>
        <c:marker val="1"/>
        <c:smooth val="0"/>
        <c:axId val="495709808"/>
        <c:axId val="502286792"/>
      </c:lineChart>
      <c:catAx>
        <c:axId val="49570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2286792"/>
        <c:crosses val="autoZero"/>
        <c:auto val="1"/>
        <c:lblAlgn val="ctr"/>
        <c:lblOffset val="100"/>
        <c:tickLblSkip val="1"/>
        <c:tickMarkSkip val="1"/>
        <c:noMultiLvlLbl val="0"/>
      </c:catAx>
      <c:valAx>
        <c:axId val="502286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70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0.35</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08E-45AE-BB70-66D22184B4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08E-45AE-BB70-66D22184B4B6}"/>
            </c:ext>
          </c:extLst>
        </c:ser>
        <c:ser>
          <c:idx val="2"/>
          <c:order val="2"/>
          <c:tx>
            <c:strRef>
              <c:f>データシート!$A$29</c:f>
              <c:strCache>
                <c:ptCount val="1"/>
                <c:pt idx="0">
                  <c:v>用地特別会計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08E-45AE-BB70-66D22184B4B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D08E-45AE-BB70-66D22184B4B6}"/>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7.0000000000000007E-2</c:v>
                </c:pt>
                <c:pt idx="4">
                  <c:v>#N/A</c:v>
                </c:pt>
                <c:pt idx="5">
                  <c:v>0.09</c:v>
                </c:pt>
                <c:pt idx="6">
                  <c:v>#N/A</c:v>
                </c:pt>
                <c:pt idx="7">
                  <c:v>0.11</c:v>
                </c:pt>
                <c:pt idx="8">
                  <c:v>#N/A</c:v>
                </c:pt>
                <c:pt idx="9">
                  <c:v>0.09</c:v>
                </c:pt>
              </c:numCache>
            </c:numRef>
          </c:val>
          <c:extLst xmlns:c16r2="http://schemas.microsoft.com/office/drawing/2015/06/chart">
            <c:ext xmlns:c16="http://schemas.microsoft.com/office/drawing/2014/chart" uri="{C3380CC4-5D6E-409C-BE32-E72D297353CC}">
              <c16:uniqueId val="{00000004-D08E-45AE-BB70-66D22184B4B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0.16</c:v>
                </c:pt>
                <c:pt idx="4">
                  <c:v>#N/A</c:v>
                </c:pt>
                <c:pt idx="5">
                  <c:v>0.38</c:v>
                </c:pt>
                <c:pt idx="6">
                  <c:v>#N/A</c:v>
                </c:pt>
                <c:pt idx="7">
                  <c:v>0.5</c:v>
                </c:pt>
                <c:pt idx="8">
                  <c:v>#N/A</c:v>
                </c:pt>
                <c:pt idx="9">
                  <c:v>0.56999999999999995</c:v>
                </c:pt>
              </c:numCache>
            </c:numRef>
          </c:val>
          <c:extLst xmlns:c16r2="http://schemas.microsoft.com/office/drawing/2015/06/chart">
            <c:ext xmlns:c16="http://schemas.microsoft.com/office/drawing/2014/chart" uri="{C3380CC4-5D6E-409C-BE32-E72D297353CC}">
              <c16:uniqueId val="{00000005-D08E-45AE-BB70-66D22184B4B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1.76</c:v>
                </c:pt>
                <c:pt idx="2">
                  <c:v>#N/A</c:v>
                </c:pt>
                <c:pt idx="3">
                  <c:v>2.58</c:v>
                </c:pt>
                <c:pt idx="4">
                  <c:v>#N/A</c:v>
                </c:pt>
                <c:pt idx="5">
                  <c:v>3.57</c:v>
                </c:pt>
                <c:pt idx="6">
                  <c:v>#N/A</c:v>
                </c:pt>
                <c:pt idx="7">
                  <c:v>2.0099999999999998</c:v>
                </c:pt>
                <c:pt idx="8">
                  <c:v>#N/A</c:v>
                </c:pt>
                <c:pt idx="9">
                  <c:v>1.74</c:v>
                </c:pt>
              </c:numCache>
            </c:numRef>
          </c:val>
          <c:extLst xmlns:c16r2="http://schemas.microsoft.com/office/drawing/2015/06/chart">
            <c:ext xmlns:c16="http://schemas.microsoft.com/office/drawing/2014/chart" uri="{C3380CC4-5D6E-409C-BE32-E72D297353CC}">
              <c16:uniqueId val="{00000006-D08E-45AE-BB70-66D22184B4B6}"/>
            </c:ext>
          </c:extLst>
        </c:ser>
        <c:ser>
          <c:idx val="7"/>
          <c:order val="7"/>
          <c:tx>
            <c:strRef>
              <c:f>データシート!$A$34</c:f>
              <c:strCache>
                <c:ptCount val="1"/>
                <c:pt idx="0">
                  <c:v>介護保険事業特別会計（介護保険事業勘定）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2.12</c:v>
                </c:pt>
                <c:pt idx="2">
                  <c:v>#N/A</c:v>
                </c:pt>
                <c:pt idx="3">
                  <c:v>1.92</c:v>
                </c:pt>
                <c:pt idx="4">
                  <c:v>#N/A</c:v>
                </c:pt>
                <c:pt idx="5">
                  <c:v>2.62</c:v>
                </c:pt>
                <c:pt idx="6">
                  <c:v>#N/A</c:v>
                </c:pt>
                <c:pt idx="7">
                  <c:v>1.88</c:v>
                </c:pt>
                <c:pt idx="8">
                  <c:v>#N/A</c:v>
                </c:pt>
                <c:pt idx="9">
                  <c:v>2.19</c:v>
                </c:pt>
              </c:numCache>
            </c:numRef>
          </c:val>
          <c:extLst xmlns:c16r2="http://schemas.microsoft.com/office/drawing/2015/06/chart">
            <c:ext xmlns:c16="http://schemas.microsoft.com/office/drawing/2014/chart" uri="{C3380CC4-5D6E-409C-BE32-E72D297353CC}">
              <c16:uniqueId val="{00000007-D08E-45AE-BB70-66D22184B4B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4.93</c:v>
                </c:pt>
                <c:pt idx="2">
                  <c:v>#N/A</c:v>
                </c:pt>
                <c:pt idx="3">
                  <c:v>5.7</c:v>
                </c:pt>
                <c:pt idx="4">
                  <c:v>#N/A</c:v>
                </c:pt>
                <c:pt idx="5">
                  <c:v>7.3</c:v>
                </c:pt>
                <c:pt idx="6">
                  <c:v>#N/A</c:v>
                </c:pt>
                <c:pt idx="7">
                  <c:v>6.26</c:v>
                </c:pt>
                <c:pt idx="8">
                  <c:v>#N/A</c:v>
                </c:pt>
                <c:pt idx="9">
                  <c:v>4.8600000000000003</c:v>
                </c:pt>
              </c:numCache>
            </c:numRef>
          </c:val>
          <c:extLst xmlns:c16r2="http://schemas.microsoft.com/office/drawing/2015/06/chart">
            <c:ext xmlns:c16="http://schemas.microsoft.com/office/drawing/2014/chart" uri="{C3380CC4-5D6E-409C-BE32-E72D297353CC}">
              <c16:uniqueId val="{00000008-D08E-45AE-BB70-66D22184B4B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7.09</c:v>
                </c:pt>
                <c:pt idx="2">
                  <c:v>#N/A</c:v>
                </c:pt>
                <c:pt idx="3">
                  <c:v>7.09</c:v>
                </c:pt>
                <c:pt idx="4">
                  <c:v>#N/A</c:v>
                </c:pt>
                <c:pt idx="5">
                  <c:v>6.99</c:v>
                </c:pt>
                <c:pt idx="6">
                  <c:v>#N/A</c:v>
                </c:pt>
                <c:pt idx="7">
                  <c:v>6.53</c:v>
                </c:pt>
                <c:pt idx="8">
                  <c:v>#N/A</c:v>
                </c:pt>
                <c:pt idx="9">
                  <c:v>5.58</c:v>
                </c:pt>
              </c:numCache>
            </c:numRef>
          </c:val>
          <c:extLst xmlns:c16r2="http://schemas.microsoft.com/office/drawing/2015/06/chart">
            <c:ext xmlns:c16="http://schemas.microsoft.com/office/drawing/2014/chart" uri="{C3380CC4-5D6E-409C-BE32-E72D297353CC}">
              <c16:uniqueId val="{00000009-D08E-45AE-BB70-66D22184B4B6}"/>
            </c:ext>
          </c:extLst>
        </c:ser>
        <c:dLbls>
          <c:showLegendKey val="0"/>
          <c:showVal val="0"/>
          <c:showCatName val="0"/>
          <c:showSerName val="0"/>
          <c:showPercent val="0"/>
          <c:showBubbleSize val="0"/>
        </c:dLbls>
        <c:gapWidth val="150"/>
        <c:overlap val="100"/>
        <c:axId val="505123144"/>
        <c:axId val="405748592"/>
      </c:barChart>
      <c:catAx>
        <c:axId val="505123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748592"/>
        <c:crosses val="autoZero"/>
        <c:auto val="1"/>
        <c:lblAlgn val="ctr"/>
        <c:lblOffset val="100"/>
        <c:tickLblSkip val="1"/>
        <c:tickMarkSkip val="1"/>
        <c:noMultiLvlLbl val="0"/>
      </c:catAx>
      <c:valAx>
        <c:axId val="40574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123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1142</c:v>
                </c:pt>
                <c:pt idx="5">
                  <c:v>1224</c:v>
                </c:pt>
                <c:pt idx="8">
                  <c:v>1319</c:v>
                </c:pt>
                <c:pt idx="11">
                  <c:v>1383</c:v>
                </c:pt>
                <c:pt idx="14">
                  <c:v>1527</c:v>
                </c:pt>
              </c:numCache>
            </c:numRef>
          </c:val>
          <c:extLst xmlns:c16r2="http://schemas.microsoft.com/office/drawing/2015/06/chart">
            <c:ext xmlns:c16="http://schemas.microsoft.com/office/drawing/2014/chart" uri="{C3380CC4-5D6E-409C-BE32-E72D297353CC}">
              <c16:uniqueId val="{00000000-0ABA-4F27-8390-FEA01A8096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ABA-4F27-8390-FEA01A8096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30</c:v>
                </c:pt>
                <c:pt idx="3">
                  <c:v>30</c:v>
                </c:pt>
                <c:pt idx="6">
                  <c:v>29</c:v>
                </c:pt>
                <c:pt idx="9">
                  <c:v>32</c:v>
                </c:pt>
                <c:pt idx="12">
                  <c:v>28</c:v>
                </c:pt>
              </c:numCache>
            </c:numRef>
          </c:val>
          <c:extLst xmlns:c16r2="http://schemas.microsoft.com/office/drawing/2015/06/chart">
            <c:ext xmlns:c16="http://schemas.microsoft.com/office/drawing/2014/chart" uri="{C3380CC4-5D6E-409C-BE32-E72D297353CC}">
              <c16:uniqueId val="{00000002-0ABA-4F27-8390-FEA01A8096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9</c:v>
                </c:pt>
                <c:pt idx="6">
                  <c:v>10</c:v>
                </c:pt>
                <c:pt idx="9">
                  <c:v>11</c:v>
                </c:pt>
                <c:pt idx="12">
                  <c:v>11</c:v>
                </c:pt>
              </c:numCache>
            </c:numRef>
          </c:val>
          <c:extLst xmlns:c16r2="http://schemas.microsoft.com/office/drawing/2015/06/chart">
            <c:ext xmlns:c16="http://schemas.microsoft.com/office/drawing/2014/chart" uri="{C3380CC4-5D6E-409C-BE32-E72D297353CC}">
              <c16:uniqueId val="{00000003-0ABA-4F27-8390-FEA01A8096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216</c:v>
                </c:pt>
                <c:pt idx="3">
                  <c:v>218</c:v>
                </c:pt>
                <c:pt idx="6">
                  <c:v>230</c:v>
                </c:pt>
                <c:pt idx="9">
                  <c:v>240</c:v>
                </c:pt>
                <c:pt idx="12">
                  <c:v>253</c:v>
                </c:pt>
              </c:numCache>
            </c:numRef>
          </c:val>
          <c:extLst xmlns:c16r2="http://schemas.microsoft.com/office/drawing/2015/06/chart">
            <c:ext xmlns:c16="http://schemas.microsoft.com/office/drawing/2014/chart" uri="{C3380CC4-5D6E-409C-BE32-E72D297353CC}">
              <c16:uniqueId val="{00000004-0ABA-4F27-8390-FEA01A8096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ABA-4F27-8390-FEA01A8096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ABA-4F27-8390-FEA01A8096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1251</c:v>
                </c:pt>
                <c:pt idx="3">
                  <c:v>1410</c:v>
                </c:pt>
                <c:pt idx="6">
                  <c:v>1552</c:v>
                </c:pt>
                <c:pt idx="9">
                  <c:v>1679</c:v>
                </c:pt>
                <c:pt idx="12">
                  <c:v>1906</c:v>
                </c:pt>
              </c:numCache>
            </c:numRef>
          </c:val>
          <c:extLst xmlns:c16r2="http://schemas.microsoft.com/office/drawing/2015/06/chart">
            <c:ext xmlns:c16="http://schemas.microsoft.com/office/drawing/2014/chart" uri="{C3380CC4-5D6E-409C-BE32-E72D297353CC}">
              <c16:uniqueId val="{00000007-0ABA-4F27-8390-FEA01A80966F}"/>
            </c:ext>
          </c:extLst>
        </c:ser>
        <c:dLbls>
          <c:showLegendKey val="0"/>
          <c:showVal val="0"/>
          <c:showCatName val="0"/>
          <c:showSerName val="0"/>
          <c:showPercent val="0"/>
          <c:showBubbleSize val="0"/>
        </c:dLbls>
        <c:gapWidth val="100"/>
        <c:overlap val="100"/>
        <c:axId val="405747808"/>
        <c:axId val="405748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361</c:v>
                </c:pt>
                <c:pt idx="2">
                  <c:v>#N/A</c:v>
                </c:pt>
                <c:pt idx="3">
                  <c:v>#N/A</c:v>
                </c:pt>
                <c:pt idx="4">
                  <c:v>443</c:v>
                </c:pt>
                <c:pt idx="5">
                  <c:v>#N/A</c:v>
                </c:pt>
                <c:pt idx="6">
                  <c:v>#N/A</c:v>
                </c:pt>
                <c:pt idx="7">
                  <c:v>502</c:v>
                </c:pt>
                <c:pt idx="8">
                  <c:v>#N/A</c:v>
                </c:pt>
                <c:pt idx="9">
                  <c:v>#N/A</c:v>
                </c:pt>
                <c:pt idx="10">
                  <c:v>579</c:v>
                </c:pt>
                <c:pt idx="11">
                  <c:v>#N/A</c:v>
                </c:pt>
                <c:pt idx="12">
                  <c:v>#N/A</c:v>
                </c:pt>
                <c:pt idx="13">
                  <c:v>671</c:v>
                </c:pt>
                <c:pt idx="14">
                  <c:v>#N/A</c:v>
                </c:pt>
              </c:numCache>
            </c:numRef>
          </c:val>
          <c:smooth val="0"/>
          <c:extLst xmlns:c16r2="http://schemas.microsoft.com/office/drawing/2015/06/chart">
            <c:ext xmlns:c16="http://schemas.microsoft.com/office/drawing/2014/chart" uri="{C3380CC4-5D6E-409C-BE32-E72D297353CC}">
              <c16:uniqueId val="{00000008-0ABA-4F27-8390-FEA01A80966F}"/>
            </c:ext>
          </c:extLst>
        </c:ser>
        <c:dLbls>
          <c:showLegendKey val="0"/>
          <c:showVal val="0"/>
          <c:showCatName val="0"/>
          <c:showSerName val="0"/>
          <c:showPercent val="0"/>
          <c:showBubbleSize val="0"/>
        </c:dLbls>
        <c:marker val="1"/>
        <c:smooth val="0"/>
        <c:axId val="405747808"/>
        <c:axId val="405748984"/>
      </c:lineChart>
      <c:catAx>
        <c:axId val="40574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748984"/>
        <c:crosses val="autoZero"/>
        <c:auto val="1"/>
        <c:lblAlgn val="ctr"/>
        <c:lblOffset val="100"/>
        <c:tickLblSkip val="1"/>
        <c:tickMarkSkip val="1"/>
        <c:noMultiLvlLbl val="0"/>
      </c:catAx>
      <c:valAx>
        <c:axId val="405748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74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15589</c:v>
                </c:pt>
                <c:pt idx="5">
                  <c:v>17496</c:v>
                </c:pt>
                <c:pt idx="8">
                  <c:v>20411</c:v>
                </c:pt>
                <c:pt idx="11">
                  <c:v>21525</c:v>
                </c:pt>
                <c:pt idx="14">
                  <c:v>21339</c:v>
                </c:pt>
              </c:numCache>
            </c:numRef>
          </c:val>
          <c:extLst xmlns:c16r2="http://schemas.microsoft.com/office/drawing/2015/06/chart">
            <c:ext xmlns:c16="http://schemas.microsoft.com/office/drawing/2014/chart" uri="{C3380CC4-5D6E-409C-BE32-E72D297353CC}">
              <c16:uniqueId val="{00000000-7B39-4177-8F9A-99F41D323D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1245</c:v>
                </c:pt>
                <c:pt idx="5">
                  <c:v>1100</c:v>
                </c:pt>
                <c:pt idx="8">
                  <c:v>929</c:v>
                </c:pt>
                <c:pt idx="11">
                  <c:v>768</c:v>
                </c:pt>
                <c:pt idx="14">
                  <c:v>609</c:v>
                </c:pt>
              </c:numCache>
            </c:numRef>
          </c:val>
          <c:extLst xmlns:c16r2="http://schemas.microsoft.com/office/drawing/2015/06/chart">
            <c:ext xmlns:c16="http://schemas.microsoft.com/office/drawing/2014/chart" uri="{C3380CC4-5D6E-409C-BE32-E72D297353CC}">
              <c16:uniqueId val="{00000001-7B39-4177-8F9A-99F41D323D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9921</c:v>
                </c:pt>
                <c:pt idx="5">
                  <c:v>10130</c:v>
                </c:pt>
                <c:pt idx="8">
                  <c:v>10808</c:v>
                </c:pt>
                <c:pt idx="11">
                  <c:v>11380</c:v>
                </c:pt>
                <c:pt idx="14">
                  <c:v>11186</c:v>
                </c:pt>
              </c:numCache>
            </c:numRef>
          </c:val>
          <c:extLst xmlns:c16r2="http://schemas.microsoft.com/office/drawing/2015/06/chart">
            <c:ext xmlns:c16="http://schemas.microsoft.com/office/drawing/2014/chart" uri="{C3380CC4-5D6E-409C-BE32-E72D297353CC}">
              <c16:uniqueId val="{00000002-7B39-4177-8F9A-99F41D323D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B39-4177-8F9A-99F41D323D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B39-4177-8F9A-99F41D323D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B39-4177-8F9A-99F41D323D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3263</c:v>
                </c:pt>
                <c:pt idx="3">
                  <c:v>3189</c:v>
                </c:pt>
                <c:pt idx="6">
                  <c:v>3141</c:v>
                </c:pt>
                <c:pt idx="9">
                  <c:v>3182</c:v>
                </c:pt>
                <c:pt idx="12">
                  <c:v>3207</c:v>
                </c:pt>
              </c:numCache>
            </c:numRef>
          </c:val>
          <c:extLst xmlns:c16r2="http://schemas.microsoft.com/office/drawing/2015/06/chart">
            <c:ext xmlns:c16="http://schemas.microsoft.com/office/drawing/2014/chart" uri="{C3380CC4-5D6E-409C-BE32-E72D297353CC}">
              <c16:uniqueId val="{00000006-7B39-4177-8F9A-99F41D323D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7B39-4177-8F9A-99F41D323D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3811</c:v>
                </c:pt>
                <c:pt idx="3">
                  <c:v>3605</c:v>
                </c:pt>
                <c:pt idx="6">
                  <c:v>3310</c:v>
                </c:pt>
                <c:pt idx="9">
                  <c:v>3360</c:v>
                </c:pt>
                <c:pt idx="12">
                  <c:v>3527</c:v>
                </c:pt>
              </c:numCache>
            </c:numRef>
          </c:val>
          <c:extLst xmlns:c16r2="http://schemas.microsoft.com/office/drawing/2015/06/chart">
            <c:ext xmlns:c16="http://schemas.microsoft.com/office/drawing/2014/chart" uri="{C3380CC4-5D6E-409C-BE32-E72D297353CC}">
              <c16:uniqueId val="{00000008-7B39-4177-8F9A-99F41D323D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189</c:v>
                </c:pt>
                <c:pt idx="3">
                  <c:v>169</c:v>
                </c:pt>
                <c:pt idx="6">
                  <c:v>185</c:v>
                </c:pt>
                <c:pt idx="9">
                  <c:v>155</c:v>
                </c:pt>
                <c:pt idx="12">
                  <c:v>127</c:v>
                </c:pt>
              </c:numCache>
            </c:numRef>
          </c:val>
          <c:extLst xmlns:c16r2="http://schemas.microsoft.com/office/drawing/2015/06/chart">
            <c:ext xmlns:c16="http://schemas.microsoft.com/office/drawing/2014/chart" uri="{C3380CC4-5D6E-409C-BE32-E72D297353CC}">
              <c16:uniqueId val="{00000009-7B39-4177-8F9A-99F41D323D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18703</c:v>
                </c:pt>
                <c:pt idx="3">
                  <c:v>21383</c:v>
                </c:pt>
                <c:pt idx="6">
                  <c:v>25543</c:v>
                </c:pt>
                <c:pt idx="9">
                  <c:v>27089</c:v>
                </c:pt>
                <c:pt idx="12">
                  <c:v>26821</c:v>
                </c:pt>
              </c:numCache>
            </c:numRef>
          </c:val>
          <c:extLst xmlns:c16r2="http://schemas.microsoft.com/office/drawing/2015/06/chart">
            <c:ext xmlns:c16="http://schemas.microsoft.com/office/drawing/2014/chart" uri="{C3380CC4-5D6E-409C-BE32-E72D297353CC}">
              <c16:uniqueId val="{0000000A-7B39-4177-8F9A-99F41D323DCE}"/>
            </c:ext>
          </c:extLst>
        </c:ser>
        <c:dLbls>
          <c:showLegendKey val="0"/>
          <c:showVal val="0"/>
          <c:showCatName val="0"/>
          <c:showSerName val="0"/>
          <c:showPercent val="0"/>
          <c:showBubbleSize val="0"/>
        </c:dLbls>
        <c:gapWidth val="100"/>
        <c:overlap val="100"/>
        <c:axId val="405745848"/>
        <c:axId val="507658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31</c:v>
                </c:pt>
                <c:pt idx="8">
                  <c:v>#N/A</c:v>
                </c:pt>
                <c:pt idx="9">
                  <c:v>#N/A</c:v>
                </c:pt>
                <c:pt idx="10">
                  <c:v>113</c:v>
                </c:pt>
                <c:pt idx="11">
                  <c:v>#N/A</c:v>
                </c:pt>
                <c:pt idx="12">
                  <c:v>#N/A</c:v>
                </c:pt>
                <c:pt idx="13">
                  <c:v>548</c:v>
                </c:pt>
                <c:pt idx="14">
                  <c:v>#N/A</c:v>
                </c:pt>
              </c:numCache>
            </c:numRef>
          </c:val>
          <c:smooth val="0"/>
          <c:extLst xmlns:c16r2="http://schemas.microsoft.com/office/drawing/2015/06/chart">
            <c:ext xmlns:c16="http://schemas.microsoft.com/office/drawing/2014/chart" uri="{C3380CC4-5D6E-409C-BE32-E72D297353CC}">
              <c16:uniqueId val="{0000000B-7B39-4177-8F9A-99F41D323DCE}"/>
            </c:ext>
          </c:extLst>
        </c:ser>
        <c:dLbls>
          <c:showLegendKey val="0"/>
          <c:showVal val="0"/>
          <c:showCatName val="0"/>
          <c:showSerName val="0"/>
          <c:showPercent val="0"/>
          <c:showBubbleSize val="0"/>
        </c:dLbls>
        <c:marker val="1"/>
        <c:smooth val="0"/>
        <c:axId val="405745848"/>
        <c:axId val="507658904"/>
      </c:lineChart>
      <c:catAx>
        <c:axId val="40574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658904"/>
        <c:crosses val="autoZero"/>
        <c:auto val="1"/>
        <c:lblAlgn val="ctr"/>
        <c:lblOffset val="100"/>
        <c:tickLblSkip val="1"/>
        <c:tickMarkSkip val="1"/>
        <c:noMultiLvlLbl val="0"/>
      </c:catAx>
      <c:valAx>
        <c:axId val="507658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745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4313</c:v>
                </c:pt>
                <c:pt idx="1">
                  <c:v>4469</c:v>
                </c:pt>
                <c:pt idx="2">
                  <c:v>4227</c:v>
                </c:pt>
              </c:numCache>
            </c:numRef>
          </c:val>
          <c:extLst xmlns:c16r2="http://schemas.microsoft.com/office/drawing/2015/06/chart">
            <c:ext xmlns:c16="http://schemas.microsoft.com/office/drawing/2014/chart" uri="{C3380CC4-5D6E-409C-BE32-E72D297353CC}">
              <c16:uniqueId val="{00000000-9B47-4AF0-8FD2-8C024932E2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1336</c:v>
                </c:pt>
                <c:pt idx="1">
                  <c:v>1436</c:v>
                </c:pt>
                <c:pt idx="2">
                  <c:v>1536</c:v>
                </c:pt>
              </c:numCache>
            </c:numRef>
          </c:val>
          <c:extLst xmlns:c16r2="http://schemas.microsoft.com/office/drawing/2015/06/chart">
            <c:ext xmlns:c16="http://schemas.microsoft.com/office/drawing/2014/chart" uri="{C3380CC4-5D6E-409C-BE32-E72D297353CC}">
              <c16:uniqueId val="{00000001-9B47-4AF0-8FD2-8C024932E2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4296</c:v>
                </c:pt>
                <c:pt idx="1">
                  <c:v>4304</c:v>
                </c:pt>
                <c:pt idx="2">
                  <c:v>4085</c:v>
                </c:pt>
              </c:numCache>
            </c:numRef>
          </c:val>
          <c:extLst xmlns:c16r2="http://schemas.microsoft.com/office/drawing/2015/06/chart">
            <c:ext xmlns:c16="http://schemas.microsoft.com/office/drawing/2014/chart" uri="{C3380CC4-5D6E-409C-BE32-E72D297353CC}">
              <c16:uniqueId val="{00000002-9B47-4AF0-8FD2-8C024932E21A}"/>
            </c:ext>
          </c:extLst>
        </c:ser>
        <c:dLbls>
          <c:showLegendKey val="0"/>
          <c:showVal val="0"/>
          <c:showCatName val="0"/>
          <c:showSerName val="0"/>
          <c:showPercent val="0"/>
          <c:showBubbleSize val="0"/>
        </c:dLbls>
        <c:gapWidth val="120"/>
        <c:overlap val="100"/>
        <c:axId val="507659296"/>
        <c:axId val="507661648"/>
      </c:barChart>
      <c:catAx>
        <c:axId val="50765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7661648"/>
        <c:crosses val="autoZero"/>
        <c:auto val="1"/>
        <c:lblAlgn val="ctr"/>
        <c:lblOffset val="100"/>
        <c:tickLblSkip val="1"/>
        <c:tickMarkSkip val="1"/>
        <c:noMultiLvlLbl val="0"/>
      </c:catAx>
      <c:valAx>
        <c:axId val="5076616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765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34,910
34,572
105.21
22,092,254
21,398,818
538,501
11,067,607
26,820,580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R6.1.1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39.4%</a:t>
          </a:r>
          <a:r>
            <a:rPr kumimoji="1" lang="ja-JP" altLang="en-US" sz="1300">
              <a:latin typeface="ＭＳ Ｐゴシック" panose="020B0600070205080204" pitchFamily="50" charset="-128"/>
              <a:ea typeface="ＭＳ Ｐゴシック" panose="020B0600070205080204" pitchFamily="50" charset="-128"/>
            </a:rPr>
            <a:t>）に加え、市内に中心となる産業が少ないことなど、財政基盤に課題は多くあるが、類似団体平均をやや上回っている。今後も税の増収強化等による税財源の確保に努めるとともに、交通インフラを活かした定住促進や企業誘致を積極的に進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1270</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114800" y="720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1270</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3225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124460</xdr:rowOff>
    </xdr:from>
    <xdr:to>
      <xdr:col>15</xdr:col>
      <xdr:colOff>82550</xdr:colOff>
      <xdr:row>41</xdr:row>
      <xdr:rowOff>148590</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2336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124460</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1447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 xmlns:a16="http://schemas.microsoft.com/office/drawing/2014/main" id="{00000000-0008-0000-0300-000056000000}"/>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a:extLst>
            <a:ext uri="{FF2B5EF4-FFF2-40B4-BE49-F238E27FC236}">
              <a16:creationId xmlns="" xmlns:a16="http://schemas.microsoft.com/office/drawing/2014/main" id="{00000000-0008-0000-0300-000057000000}"/>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62247</xdr:rowOff>
    </xdr:from>
    <xdr:ext cx="736600" cy="259045"/>
    <xdr:sp macro="" textlink="">
      <xdr:nvSpPr>
        <xdr:cNvPr id="89" name="テキスト ボックス 88">
          <a:extLst>
            <a:ext uri="{FF2B5EF4-FFF2-40B4-BE49-F238E27FC236}">
              <a16:creationId xmlns="" xmlns:a16="http://schemas.microsoft.com/office/drawing/2014/main" id="{00000000-0008-0000-0300-000059000000}"/>
            </a:ext>
          </a:extLst>
        </xdr:cNvPr>
        <xdr:cNvSpPr txBox="1"/>
      </xdr:nvSpPr>
      <xdr:spPr>
        <a:xfrm>
          <a:off x="3733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13987</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13987</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普通交付税が増加したことにより、経常一般財源収入は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％増加したが、公債費、扶助費等の歳出の増加の影響が大きく、経常収支比率は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％となっている。歳入は変動が大きいことから、行政改革プランによる経常経費の縮減を積極的に推進していく。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4717</xdr:rowOff>
    </xdr:from>
    <xdr:to>
      <xdr:col>23</xdr:col>
      <xdr:colOff>133350</xdr:colOff>
      <xdr:row>60</xdr:row>
      <xdr:rowOff>84001</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114800" y="10291717"/>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83094</xdr:rowOff>
    </xdr:from>
    <xdr:to>
      <xdr:col>19</xdr:col>
      <xdr:colOff>133350</xdr:colOff>
      <xdr:row>60</xdr:row>
      <xdr:rowOff>4717</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019864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83094</xdr:rowOff>
    </xdr:from>
    <xdr:to>
      <xdr:col>15</xdr:col>
      <xdr:colOff>82550</xdr:colOff>
      <xdr:row>60</xdr:row>
      <xdr:rowOff>70213</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019864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70213</xdr:rowOff>
    </xdr:from>
    <xdr:to>
      <xdr:col>11</xdr:col>
      <xdr:colOff>31750</xdr:colOff>
      <xdr:row>60</xdr:row>
      <xdr:rowOff>118473</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flipV="1">
          <a:off x="1447800" y="10357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33201</xdr:rowOff>
    </xdr:from>
    <xdr:to>
      <xdr:col>23</xdr:col>
      <xdr:colOff>184150</xdr:colOff>
      <xdr:row>60</xdr:row>
      <xdr:rowOff>134801</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49728</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125367</xdr:rowOff>
    </xdr:from>
    <xdr:to>
      <xdr:col>19</xdr:col>
      <xdr:colOff>184150</xdr:colOff>
      <xdr:row>60</xdr:row>
      <xdr:rowOff>55517</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65694</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32294</xdr:rowOff>
    </xdr:from>
    <xdr:to>
      <xdr:col>15</xdr:col>
      <xdr:colOff>133350</xdr:colOff>
      <xdr:row>59</xdr:row>
      <xdr:rowOff>133894</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144071</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19413</xdr:rowOff>
    </xdr:from>
    <xdr:to>
      <xdr:col>11</xdr:col>
      <xdr:colOff>82550</xdr:colOff>
      <xdr:row>60</xdr:row>
      <xdr:rowOff>121013</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131190</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人件費については、期末・勤勉手当の増加等により、微増しているが、物件費の新型コロナワクチン接種に係る委託料等の減により、人件費・物件費等決算額は減少している。しかし、人口が</a:t>
          </a:r>
          <a:r>
            <a:rPr kumimoji="1" lang="en-US" altLang="ja-JP" sz="1300">
              <a:latin typeface="ＭＳ Ｐゴシック" panose="020B0600070205080204" pitchFamily="50" charset="-128"/>
              <a:ea typeface="ＭＳ Ｐゴシック" panose="020B0600070205080204" pitchFamily="50" charset="-128"/>
            </a:rPr>
            <a:t>571</a:t>
          </a:r>
          <a:r>
            <a:rPr kumimoji="1" lang="ja-JP" altLang="en-US" sz="1300">
              <a:latin typeface="ＭＳ Ｐゴシック" panose="020B0600070205080204" pitchFamily="50" charset="-128"/>
              <a:ea typeface="ＭＳ Ｐゴシック" panose="020B0600070205080204" pitchFamily="50" charset="-128"/>
            </a:rPr>
            <a:t>人減少しているため、人口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886</a:t>
          </a:r>
          <a:r>
            <a:rPr kumimoji="1" lang="ja-JP" altLang="en-US" sz="1300">
              <a:latin typeface="ＭＳ Ｐゴシック" panose="020B0600070205080204" pitchFamily="50" charset="-128"/>
              <a:ea typeface="ＭＳ Ｐゴシック" panose="020B0600070205080204" pitchFamily="50" charset="-128"/>
            </a:rPr>
            <a:t>円増加している。類似団体と比較すると平均を下回っている状況である。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145402</xdr:rowOff>
    </xdr:from>
    <xdr:to>
      <xdr:col>23</xdr:col>
      <xdr:colOff>133350</xdr:colOff>
      <xdr:row>81</xdr:row>
      <xdr:rowOff>146929</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4032852"/>
          <a:ext cx="8382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145018</xdr:rowOff>
    </xdr:from>
    <xdr:to>
      <xdr:col>19</xdr:col>
      <xdr:colOff>133350</xdr:colOff>
      <xdr:row>81</xdr:row>
      <xdr:rowOff>145402</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4032468"/>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138455</xdr:rowOff>
    </xdr:from>
    <xdr:to>
      <xdr:col>15</xdr:col>
      <xdr:colOff>82550</xdr:colOff>
      <xdr:row>81</xdr:row>
      <xdr:rowOff>145018</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2336800" y="14025905"/>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114382</xdr:rowOff>
    </xdr:from>
    <xdr:to>
      <xdr:col>11</xdr:col>
      <xdr:colOff>31750</xdr:colOff>
      <xdr:row>81</xdr:row>
      <xdr:rowOff>138455</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4001832"/>
          <a:ext cx="889000" cy="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96129</xdr:rowOff>
    </xdr:from>
    <xdr:to>
      <xdr:col>23</xdr:col>
      <xdr:colOff>184150</xdr:colOff>
      <xdr:row>82</xdr:row>
      <xdr:rowOff>26279</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902200" y="139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17406</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390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94602</xdr:rowOff>
    </xdr:from>
    <xdr:to>
      <xdr:col>19</xdr:col>
      <xdr:colOff>184150</xdr:colOff>
      <xdr:row>82</xdr:row>
      <xdr:rowOff>24752</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064000" y="139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34929</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375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94218</xdr:rowOff>
    </xdr:from>
    <xdr:to>
      <xdr:col>15</xdr:col>
      <xdr:colOff>133350</xdr:colOff>
      <xdr:row>82</xdr:row>
      <xdr:rowOff>24368</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3175000" y="139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34545</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375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87655</xdr:rowOff>
    </xdr:from>
    <xdr:to>
      <xdr:col>11</xdr:col>
      <xdr:colOff>82550</xdr:colOff>
      <xdr:row>82</xdr:row>
      <xdr:rowOff>17805</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2286000" y="139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27982</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374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63582</xdr:rowOff>
    </xdr:from>
    <xdr:to>
      <xdr:col>7</xdr:col>
      <xdr:colOff>31750</xdr:colOff>
      <xdr:row>81</xdr:row>
      <xdr:rowOff>165182</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1397000" y="1395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3909</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37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職員の給料については、前年度より微増しているが、前年度に比べ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ポイント減少している。類似団体平均を上回っているため、職員数削減と合わせた総人件費の削減を図るとともに、給与制度の適正化に努める。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40216</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6179800" y="150473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26811</xdr:rowOff>
    </xdr:from>
    <xdr:to>
      <xdr:col>77</xdr:col>
      <xdr:colOff>44450</xdr:colOff>
      <xdr:row>88</xdr:row>
      <xdr:rowOff>40216</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5290800" y="151144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26811</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4401800" y="150876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0</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a:off x="13512800" y="1507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事務事業や組織体制の見直し、適正な定員管理に努めてきたことにより、類似団体平均を下回っている。今後も事務事業にあった適正な定員管理を行っていく。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54356</xdr:rowOff>
    </xdr:from>
    <xdr:to>
      <xdr:col>81</xdr:col>
      <xdr:colOff>44450</xdr:colOff>
      <xdr:row>60</xdr:row>
      <xdr:rowOff>68834</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179800" y="1034135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42291</xdr:rowOff>
    </xdr:from>
    <xdr:to>
      <xdr:col>77</xdr:col>
      <xdr:colOff>44450</xdr:colOff>
      <xdr:row>60</xdr:row>
      <xdr:rowOff>54356</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5290800" y="1032929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31834</xdr:rowOff>
    </xdr:from>
    <xdr:to>
      <xdr:col>72</xdr:col>
      <xdr:colOff>203200</xdr:colOff>
      <xdr:row>60</xdr:row>
      <xdr:rowOff>42291</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4401800" y="1031883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24595</xdr:rowOff>
    </xdr:from>
    <xdr:to>
      <xdr:col>68</xdr:col>
      <xdr:colOff>152400</xdr:colOff>
      <xdr:row>60</xdr:row>
      <xdr:rowOff>31834</xdr:rowOff>
    </xdr:to>
    <xdr:cxnSp macro="">
      <xdr:nvCxnSpPr>
        <xdr:cNvPr id="330" name="直線コネクタ 329">
          <a:extLst>
            <a:ext uri="{FF2B5EF4-FFF2-40B4-BE49-F238E27FC236}">
              <a16:creationId xmlns="" xmlns:a16="http://schemas.microsoft.com/office/drawing/2014/main" id="{00000000-0008-0000-0300-00004A010000}"/>
            </a:ext>
          </a:extLst>
        </xdr:cNvPr>
        <xdr:cNvCxnSpPr/>
      </xdr:nvCxnSpPr>
      <xdr:spPr>
        <a:xfrm>
          <a:off x="13512800" y="1031159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18034</xdr:rowOff>
    </xdr:from>
    <xdr:to>
      <xdr:col>81</xdr:col>
      <xdr:colOff>95250</xdr:colOff>
      <xdr:row>60</xdr:row>
      <xdr:rowOff>119634</xdr:rowOff>
    </xdr:to>
    <xdr:sp macro="" textlink="">
      <xdr:nvSpPr>
        <xdr:cNvPr id="340" name="楕円 339">
          <a:extLst>
            <a:ext uri="{FF2B5EF4-FFF2-40B4-BE49-F238E27FC236}">
              <a16:creationId xmlns="" xmlns:a16="http://schemas.microsoft.com/office/drawing/2014/main" id="{00000000-0008-0000-0300-000054010000}"/>
            </a:ext>
          </a:extLst>
        </xdr:cNvPr>
        <xdr:cNvSpPr/>
      </xdr:nvSpPr>
      <xdr:spPr>
        <a:xfrm>
          <a:off x="16967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34561</xdr:rowOff>
    </xdr:from>
    <xdr:ext cx="762000" cy="259045"/>
    <xdr:sp macro="" textlink="">
      <xdr:nvSpPr>
        <xdr:cNvPr id="341" name="定員管理の状況該当値テキスト">
          <a:extLst>
            <a:ext uri="{FF2B5EF4-FFF2-40B4-BE49-F238E27FC236}">
              <a16:creationId xmlns="" xmlns:a16="http://schemas.microsoft.com/office/drawing/2014/main" id="{00000000-0008-0000-0300-000055010000}"/>
            </a:ext>
          </a:extLst>
        </xdr:cNvPr>
        <xdr:cNvSpPr txBox="1"/>
      </xdr:nvSpPr>
      <xdr:spPr>
        <a:xfrm>
          <a:off x="17106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3556</xdr:rowOff>
    </xdr:from>
    <xdr:to>
      <xdr:col>77</xdr:col>
      <xdr:colOff>95250</xdr:colOff>
      <xdr:row>60</xdr:row>
      <xdr:rowOff>105156</xdr:rowOff>
    </xdr:to>
    <xdr:sp macro="" textlink="">
      <xdr:nvSpPr>
        <xdr:cNvPr id="342" name="楕円 341">
          <a:extLst>
            <a:ext uri="{FF2B5EF4-FFF2-40B4-BE49-F238E27FC236}">
              <a16:creationId xmlns="" xmlns:a16="http://schemas.microsoft.com/office/drawing/2014/main" id="{00000000-0008-0000-0300-000056010000}"/>
            </a:ext>
          </a:extLst>
        </xdr:cNvPr>
        <xdr:cNvSpPr/>
      </xdr:nvSpPr>
      <xdr:spPr>
        <a:xfrm>
          <a:off x="16129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162941</xdr:rowOff>
    </xdr:from>
    <xdr:to>
      <xdr:col>73</xdr:col>
      <xdr:colOff>44450</xdr:colOff>
      <xdr:row>60</xdr:row>
      <xdr:rowOff>93091</xdr:rowOff>
    </xdr:to>
    <xdr:sp macro="" textlink="">
      <xdr:nvSpPr>
        <xdr:cNvPr id="344" name="楕円 343">
          <a:extLst>
            <a:ext uri="{FF2B5EF4-FFF2-40B4-BE49-F238E27FC236}">
              <a16:creationId xmlns="" xmlns:a16="http://schemas.microsoft.com/office/drawing/2014/main" id="{00000000-0008-0000-0300-000058010000}"/>
            </a:ext>
          </a:extLst>
        </xdr:cNvPr>
        <xdr:cNvSpPr/>
      </xdr:nvSpPr>
      <xdr:spPr>
        <a:xfrm>
          <a:off x="15240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103268</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909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152484</xdr:rowOff>
    </xdr:from>
    <xdr:to>
      <xdr:col>68</xdr:col>
      <xdr:colOff>203200</xdr:colOff>
      <xdr:row>60</xdr:row>
      <xdr:rowOff>82634</xdr:rowOff>
    </xdr:to>
    <xdr:sp macro="" textlink="">
      <xdr:nvSpPr>
        <xdr:cNvPr id="346" name="楕円 345">
          <a:extLst>
            <a:ext uri="{FF2B5EF4-FFF2-40B4-BE49-F238E27FC236}">
              <a16:creationId xmlns="" xmlns:a16="http://schemas.microsoft.com/office/drawing/2014/main" id="{00000000-0008-0000-0300-00005A010000}"/>
            </a:ext>
          </a:extLst>
        </xdr:cNvPr>
        <xdr:cNvSpPr/>
      </xdr:nvSpPr>
      <xdr:spPr>
        <a:xfrm>
          <a:off x="14351000" y="102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92811</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4020800" y="100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145245</xdr:rowOff>
    </xdr:from>
    <xdr:to>
      <xdr:col>64</xdr:col>
      <xdr:colOff>152400</xdr:colOff>
      <xdr:row>60</xdr:row>
      <xdr:rowOff>75395</xdr:rowOff>
    </xdr:to>
    <xdr:sp macro="" textlink="">
      <xdr:nvSpPr>
        <xdr:cNvPr id="348" name="楕円 347">
          <a:extLst>
            <a:ext uri="{FF2B5EF4-FFF2-40B4-BE49-F238E27FC236}">
              <a16:creationId xmlns="" xmlns:a16="http://schemas.microsoft.com/office/drawing/2014/main" id="{00000000-0008-0000-0300-00005C010000}"/>
            </a:ext>
          </a:extLst>
        </xdr:cNvPr>
        <xdr:cNvSpPr/>
      </xdr:nvSpPr>
      <xdr:spPr>
        <a:xfrm>
          <a:off x="13462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85572</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131800" y="1002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標準税収入額等及び普通交付税額は増加したが、それ以上に過疎対策事業債の元金償還開始等による元利償還金及び公営企業債繰入額が増加したため、前年度に比べ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類似団体平均を下回っているが、今後も公共施設の更新等により実質公債費比率の上昇が見込まれるため、財政状況を考慮しながら身の丈にあった事業計画を立て、新規地方債の発行抑制等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115041</xdr:rowOff>
    </xdr:from>
    <xdr:to>
      <xdr:col>81</xdr:col>
      <xdr:colOff>44450</xdr:colOff>
      <xdr:row>36</xdr:row>
      <xdr:rowOff>129117</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179800" y="628724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100965</xdr:rowOff>
    </xdr:from>
    <xdr:to>
      <xdr:col>77</xdr:col>
      <xdr:colOff>44450</xdr:colOff>
      <xdr:row>36</xdr:row>
      <xdr:rowOff>115041</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5290800" y="627316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94933</xdr:rowOff>
    </xdr:from>
    <xdr:to>
      <xdr:col>72</xdr:col>
      <xdr:colOff>203200</xdr:colOff>
      <xdr:row>36</xdr:row>
      <xdr:rowOff>100965</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a:off x="14401800" y="626713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92922</xdr:rowOff>
    </xdr:from>
    <xdr:to>
      <xdr:col>68</xdr:col>
      <xdr:colOff>152400</xdr:colOff>
      <xdr:row>36</xdr:row>
      <xdr:rowOff>94933</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a:off x="13512800" y="626512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94844</xdr:rowOff>
    </xdr:from>
    <xdr:ext cx="762000" cy="259045"/>
    <xdr:sp macro="" textlink="">
      <xdr:nvSpPr>
        <xdr:cNvPr id="403" name="公債費負担の状況該当値テキスト">
          <a:extLst>
            <a:ext uri="{FF2B5EF4-FFF2-40B4-BE49-F238E27FC236}">
              <a16:creationId xmlns="" xmlns:a16="http://schemas.microsoft.com/office/drawing/2014/main" id="{00000000-0008-0000-0300-000093010000}"/>
            </a:ext>
          </a:extLst>
        </xdr:cNvPr>
        <xdr:cNvSpPr txBox="1"/>
      </xdr:nvSpPr>
      <xdr:spPr>
        <a:xfrm>
          <a:off x="17106900" y="60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64241</xdr:rowOff>
    </xdr:from>
    <xdr:to>
      <xdr:col>77</xdr:col>
      <xdr:colOff>95250</xdr:colOff>
      <xdr:row>36</xdr:row>
      <xdr:rowOff>165841</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6129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4568</xdr:rowOff>
    </xdr:from>
    <xdr:ext cx="7366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798800" y="600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50165</xdr:rowOff>
    </xdr:from>
    <xdr:to>
      <xdr:col>73</xdr:col>
      <xdr:colOff>44450</xdr:colOff>
      <xdr:row>36</xdr:row>
      <xdr:rowOff>151765</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5240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161942</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909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44133</xdr:rowOff>
    </xdr:from>
    <xdr:to>
      <xdr:col>68</xdr:col>
      <xdr:colOff>203200</xdr:colOff>
      <xdr:row>36</xdr:row>
      <xdr:rowOff>145733</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43510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155910</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020800" y="598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42122</xdr:rowOff>
    </xdr:from>
    <xdr:to>
      <xdr:col>64</xdr:col>
      <xdr:colOff>152400</xdr:colOff>
      <xdr:row>36</xdr:row>
      <xdr:rowOff>143722</xdr:rowOff>
    </xdr:to>
    <xdr:sp macro="" textlink="">
      <xdr:nvSpPr>
        <xdr:cNvPr id="410" name="楕円 409">
          <a:extLst>
            <a:ext uri="{FF2B5EF4-FFF2-40B4-BE49-F238E27FC236}">
              <a16:creationId xmlns="" xmlns:a16="http://schemas.microsoft.com/office/drawing/2014/main" id="{00000000-0008-0000-0300-00009A010000}"/>
            </a:ext>
          </a:extLst>
        </xdr:cNvPr>
        <xdr:cNvSpPr/>
      </xdr:nvSpPr>
      <xdr:spPr>
        <a:xfrm>
          <a:off x="13462000" y="62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153899</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131800" y="598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地方債残高は減少したが、充当可能基金残高が大きく減少したため、将来負担比率は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ポイント増加している。類似団体平均を下回っている状況であるが、今後は新たな地方債発行の抑制等を進め、財政の健全化に努める。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150664</xdr:rowOff>
    </xdr:from>
    <xdr:to>
      <xdr:col>81</xdr:col>
      <xdr:colOff>44450</xdr:colOff>
      <xdr:row>14</xdr:row>
      <xdr:rowOff>15409</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179800" y="237951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187</xdr:rowOff>
    </xdr:from>
    <xdr:ext cx="762000" cy="259045"/>
    <xdr:sp macro="" textlink="">
      <xdr:nvSpPr>
        <xdr:cNvPr id="446" name="将来負担の状況平均値テキスト">
          <a:extLst>
            <a:ext uri="{FF2B5EF4-FFF2-40B4-BE49-F238E27FC236}">
              <a16:creationId xmlns="" xmlns:a16="http://schemas.microsoft.com/office/drawing/2014/main" id="{00000000-0008-0000-0300-0000BE010000}"/>
            </a:ext>
          </a:extLst>
        </xdr:cNvPr>
        <xdr:cNvSpPr txBox="1"/>
      </xdr:nvSpPr>
      <xdr:spPr>
        <a:xfrm>
          <a:off x="17106900" y="2400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144230</xdr:rowOff>
    </xdr:from>
    <xdr:to>
      <xdr:col>77</xdr:col>
      <xdr:colOff>44450</xdr:colOff>
      <xdr:row>13</xdr:row>
      <xdr:rowOff>150664</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5290800" y="2373080"/>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136059</xdr:rowOff>
    </xdr:from>
    <xdr:to>
      <xdr:col>81</xdr:col>
      <xdr:colOff>95250</xdr:colOff>
      <xdr:row>14</xdr:row>
      <xdr:rowOff>66209</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9672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57336</xdr:rowOff>
    </xdr:from>
    <xdr:ext cx="762000" cy="259045"/>
    <xdr:sp macro="" textlink="">
      <xdr:nvSpPr>
        <xdr:cNvPr id="463" name="将来負担の状況該当値テキスト">
          <a:extLst>
            <a:ext uri="{FF2B5EF4-FFF2-40B4-BE49-F238E27FC236}">
              <a16:creationId xmlns="" xmlns:a16="http://schemas.microsoft.com/office/drawing/2014/main" id="{00000000-0008-0000-0300-0000CF010000}"/>
            </a:ext>
          </a:extLst>
        </xdr:cNvPr>
        <xdr:cNvSpPr txBox="1"/>
      </xdr:nvSpPr>
      <xdr:spPr>
        <a:xfrm>
          <a:off x="17106900" y="228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99864</xdr:rowOff>
    </xdr:from>
    <xdr:to>
      <xdr:col>77</xdr:col>
      <xdr:colOff>95250</xdr:colOff>
      <xdr:row>14</xdr:row>
      <xdr:rowOff>30014</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129000" y="23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40191</xdr:rowOff>
    </xdr:from>
    <xdr:ext cx="7366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798800" y="2097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93430</xdr:rowOff>
    </xdr:from>
    <xdr:to>
      <xdr:col>73</xdr:col>
      <xdr:colOff>44450</xdr:colOff>
      <xdr:row>14</xdr:row>
      <xdr:rowOff>23580</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52400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33757</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909800" y="209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34,910
34,572
105.21
22,092,254
21,398,818
538,501
11,067,607
26,820,580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ポイント減少しているが、依然として類似団体平均を上回っている。今後も定員等の適正な管理のもと、人件費の削減に努める。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66040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573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81280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58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39</xdr:row>
      <xdr:rowOff>54610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flipV="1">
          <a:off x="2209800" y="6596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54610</xdr:rowOff>
    </xdr:from>
    <xdr:to>
      <xdr:col>11</xdr:col>
      <xdr:colOff>9525</xdr:colOff>
      <xdr:row>39</xdr:row>
      <xdr:rowOff>115570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74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ポイント減少しているが、類似団体平均を上回っている。今後も行財政改革による事業の見直しを推進し、経常経費等の縮減に努める。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115570</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flipV="1">
          <a:off x="15671800" y="3022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115570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a:off x="14782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5080</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2984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20320</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flipV="1">
          <a:off x="13004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扶助費については、障がい福祉サービス費等の増加により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ポイント増加しており、類似団体平均を上回っている。今後も子ども子育て関係の経費や障がいサービス費等の上昇が見込まれることから、経費の抑制に努める。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59</xdr:row>
      <xdr:rowOff>31750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10058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114300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58</xdr:row>
      <xdr:rowOff>76200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2209800" y="1002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60</xdr:row>
      <xdr:rowOff>76200</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10020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63500</xdr:rowOff>
    </xdr:from>
    <xdr:to>
      <xdr:col>20</xdr:col>
      <xdr:colOff>38100</xdr:colOff>
      <xdr:row>58</xdr:row>
      <xdr:rowOff>165100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149877</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25400</xdr:rowOff>
    </xdr:from>
    <xdr:to>
      <xdr:col>6</xdr:col>
      <xdr:colOff>171450</xdr:colOff>
      <xdr:row>60</xdr:row>
      <xdr:rowOff>127000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111777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その他の経費は、介護保険事業特別会計繰出金等の増加により、前年度に比べ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ポイント増加している。類似団体平均を上回っているため、今後も人員の削減や事務的経費の縮減に努める。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159657</xdr:rowOff>
    </xdr:from>
    <xdr:to>
      <xdr:col>82</xdr:col>
      <xdr:colOff>107950</xdr:colOff>
      <xdr:row>59</xdr:row>
      <xdr:rowOff>9978</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10103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58</xdr:row>
      <xdr:rowOff>159657</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10060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59</xdr:row>
      <xdr:rowOff>53522</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10060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59</xdr:row>
      <xdr:rowOff>151493</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flipV="1">
          <a:off x="13004800" y="10169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130628</xdr:rowOff>
    </xdr:from>
    <xdr:to>
      <xdr:col>82</xdr:col>
      <xdr:colOff>158750</xdr:colOff>
      <xdr:row>59</xdr:row>
      <xdr:rowOff>60778</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102705</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10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2722</xdr:rowOff>
    </xdr:from>
    <xdr:to>
      <xdr:col>69</xdr:col>
      <xdr:colOff>142875</xdr:colOff>
      <xdr:row>59</xdr:row>
      <xdr:rowOff>104322</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89099</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ポイント減少している。類似団体平均を下回っている状況であり、引き続き行財政改革を推進し、経費の削減に努める。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xdr:rowOff>
    </xdr:from>
    <xdr:to>
      <xdr:col>82</xdr:col>
      <xdr:colOff>107950</xdr:colOff>
      <xdr:row>35</xdr:row>
      <xdr:rowOff>19558</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5671800" y="60111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19558</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4782800" y="6006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46990</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flipV="1">
          <a:off x="13893800" y="60065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46990</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a:off x="13004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131064</xdr:rowOff>
    </xdr:from>
    <xdr:to>
      <xdr:col>82</xdr:col>
      <xdr:colOff>158750</xdr:colOff>
      <xdr:row>35</xdr:row>
      <xdr:rowOff>61214</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147591</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令和元年度借入の過疎対策事業債等の元利償還開始により、前年度より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ポイント増加しているが、依然として類似団体平均を下回っている。今後も新規の大規模事業等の必要性、優先順位を十分に検討しながら新規発行債の抑制に努める。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100330</xdr:rowOff>
    </xdr:from>
    <xdr:to>
      <xdr:col>24</xdr:col>
      <xdr:colOff>25400</xdr:colOff>
      <xdr:row>74</xdr:row>
      <xdr:rowOff>134620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3987800" y="12787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75565</xdr:rowOff>
    </xdr:from>
    <xdr:to>
      <xdr:col>19</xdr:col>
      <xdr:colOff>187325</xdr:colOff>
      <xdr:row>74</xdr:row>
      <xdr:rowOff>100330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3098800" y="127628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64135</xdr:rowOff>
    </xdr:from>
    <xdr:to>
      <xdr:col>15</xdr:col>
      <xdr:colOff>98425</xdr:colOff>
      <xdr:row>74</xdr:row>
      <xdr:rowOff>75565</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2209800" y="12751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41275</xdr:rowOff>
    </xdr:from>
    <xdr:to>
      <xdr:col>11</xdr:col>
      <xdr:colOff>9525</xdr:colOff>
      <xdr:row>74</xdr:row>
      <xdr:rowOff>64135</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a:off x="1320800" y="127285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163847</xdr:rowOff>
    </xdr:from>
    <xdr:ext cx="762000" cy="259045"/>
    <xdr:sp macro="" textlink="">
      <xdr:nvSpPr>
        <xdr:cNvPr id="389" name="公債費該当値テキスト">
          <a:extLst>
            <a:ext uri="{FF2B5EF4-FFF2-40B4-BE49-F238E27FC236}">
              <a16:creationId xmlns="" xmlns:a16="http://schemas.microsoft.com/office/drawing/2014/main" id="{00000000-0008-0000-0400-000085010000}"/>
            </a:ext>
          </a:extLst>
        </xdr:cNvPr>
        <xdr:cNvSpPr txBox="1"/>
      </xdr:nvSpPr>
      <xdr:spPr>
        <a:xfrm>
          <a:off x="4914900" y="1267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49530</xdr:rowOff>
    </xdr:from>
    <xdr:to>
      <xdr:col>20</xdr:col>
      <xdr:colOff>38100</xdr:colOff>
      <xdr:row>74</xdr:row>
      <xdr:rowOff>151130</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3937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161307</xdr:rowOff>
    </xdr:from>
    <xdr:ext cx="7366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3606800" y="1250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24765</xdr:rowOff>
    </xdr:from>
    <xdr:to>
      <xdr:col>15</xdr:col>
      <xdr:colOff>149225</xdr:colOff>
      <xdr:row>74</xdr:row>
      <xdr:rowOff>126365</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3048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136542</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2717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xdr:rowOff>
    </xdr:from>
    <xdr:to>
      <xdr:col>11</xdr:col>
      <xdr:colOff>60325</xdr:colOff>
      <xdr:row>74</xdr:row>
      <xdr:rowOff>114935</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2159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125112</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1828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161925</xdr:rowOff>
    </xdr:from>
    <xdr:to>
      <xdr:col>6</xdr:col>
      <xdr:colOff>171450</xdr:colOff>
      <xdr:row>74</xdr:row>
      <xdr:rowOff>92075</xdr:rowOff>
    </xdr:to>
    <xdr:sp macro="" textlink="">
      <xdr:nvSpPr>
        <xdr:cNvPr id="396" name="楕円 395">
          <a:extLst>
            <a:ext uri="{FF2B5EF4-FFF2-40B4-BE49-F238E27FC236}">
              <a16:creationId xmlns="" xmlns:a16="http://schemas.microsoft.com/office/drawing/2014/main" id="{00000000-0008-0000-0400-00008C010000}"/>
            </a:ext>
          </a:extLst>
        </xdr:cNvPr>
        <xdr:cNvSpPr/>
      </xdr:nvSpPr>
      <xdr:spPr>
        <a:xfrm>
          <a:off x="1270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102252</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939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公債費以外の経費については、扶助費の増加等により前年度より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ポイント増加しており、類似団体平均を上回っている。行財政改革の推進を図り、人件費等経常経費の縮減に努める。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77</xdr:row>
      <xdr:rowOff>129287</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5671800" y="133080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106426</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4782800" y="13244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78</xdr:row>
      <xdr:rowOff>108713</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flipV="1">
          <a:off x="13893800" y="13244068"/>
          <a:ext cx="8890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56135</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flipV="1">
          <a:off x="13004800" y="13481813"/>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8" name="公債費以外該当値テキスト">
          <a:extLst>
            <a:ext uri="{FF2B5EF4-FFF2-40B4-BE49-F238E27FC236}">
              <a16:creationId xmlns="" xmlns:a16="http://schemas.microsoft.com/office/drawing/2014/main" id="{00000000-0008-0000-0400-0000C0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5" name="楕円 454">
          <a:extLst>
            <a:ext uri="{FF2B5EF4-FFF2-40B4-BE49-F238E27FC236}">
              <a16:creationId xmlns="" xmlns:a16="http://schemas.microsoft.com/office/drawing/2014/main" id="{00000000-0008-0000-0400-0000C7010000}"/>
            </a:ext>
          </a:extLst>
        </xdr:cNvPr>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47589</xdr:rowOff>
    </xdr:from>
    <xdr:to>
      <xdr:col>29</xdr:col>
      <xdr:colOff>127000</xdr:colOff>
      <xdr:row>18</xdr:row>
      <xdr:rowOff>78689</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3181314"/>
          <a:ext cx="647700" cy="31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78689</xdr:rowOff>
    </xdr:from>
    <xdr:to>
      <xdr:col>26</xdr:col>
      <xdr:colOff>50800</xdr:colOff>
      <xdr:row>18</xdr:row>
      <xdr:rowOff>91077</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212414"/>
          <a:ext cx="698500" cy="1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91077</xdr:rowOff>
    </xdr:from>
    <xdr:to>
      <xdr:col>22</xdr:col>
      <xdr:colOff>114300</xdr:colOff>
      <xdr:row>18</xdr:row>
      <xdr:rowOff>109267</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3606800" y="3224802"/>
          <a:ext cx="6985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109267</xdr:rowOff>
    </xdr:from>
    <xdr:to>
      <xdr:col>18</xdr:col>
      <xdr:colOff>177800</xdr:colOff>
      <xdr:row>18</xdr:row>
      <xdr:rowOff>122733</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3242992"/>
          <a:ext cx="698500" cy="1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168239</xdr:rowOff>
    </xdr:from>
    <xdr:to>
      <xdr:col>29</xdr:col>
      <xdr:colOff>177800</xdr:colOff>
      <xdr:row>18</xdr:row>
      <xdr:rowOff>98389</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13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140316</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31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27889</xdr:rowOff>
    </xdr:from>
    <xdr:to>
      <xdr:col>26</xdr:col>
      <xdr:colOff>101600</xdr:colOff>
      <xdr:row>18</xdr:row>
      <xdr:rowOff>129489</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161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114266</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24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40277</xdr:rowOff>
    </xdr:from>
    <xdr:to>
      <xdr:col>22</xdr:col>
      <xdr:colOff>165100</xdr:colOff>
      <xdr:row>18</xdr:row>
      <xdr:rowOff>141877</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17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126654</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26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58467</xdr:rowOff>
    </xdr:from>
    <xdr:to>
      <xdr:col>19</xdr:col>
      <xdr:colOff>38100</xdr:colOff>
      <xdr:row>18</xdr:row>
      <xdr:rowOff>160067</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19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144844</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27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71933</xdr:rowOff>
    </xdr:from>
    <xdr:to>
      <xdr:col>15</xdr:col>
      <xdr:colOff>101600</xdr:colOff>
      <xdr:row>19</xdr:row>
      <xdr:rowOff>2083</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20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158310</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2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80555</xdr:rowOff>
    </xdr:from>
    <xdr:to>
      <xdr:col>29</xdr:col>
      <xdr:colOff>127000</xdr:colOff>
      <xdr:row>38</xdr:row>
      <xdr:rowOff>90127</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flipV="1">
          <a:off x="5003800" y="7548155"/>
          <a:ext cx="647700" cy="9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90127</xdr:rowOff>
    </xdr:from>
    <xdr:to>
      <xdr:col>26</xdr:col>
      <xdr:colOff>50800</xdr:colOff>
      <xdr:row>38</xdr:row>
      <xdr:rowOff>97811</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flipV="1">
          <a:off x="4305300" y="7557727"/>
          <a:ext cx="698500" cy="7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97811</xdr:rowOff>
    </xdr:from>
    <xdr:to>
      <xdr:col>22</xdr:col>
      <xdr:colOff>114300</xdr:colOff>
      <xdr:row>38</xdr:row>
      <xdr:rowOff>103813</xdr:rowOff>
    </xdr:to>
    <xdr:cxnSp macro="">
      <xdr:nvCxnSpPr>
        <xdr:cNvPr id="122" name="直線コネクタ 121">
          <a:extLst>
            <a:ext uri="{FF2B5EF4-FFF2-40B4-BE49-F238E27FC236}">
              <a16:creationId xmlns="" xmlns:a16="http://schemas.microsoft.com/office/drawing/2014/main" id="{00000000-0008-0000-0500-00007A000000}"/>
            </a:ext>
          </a:extLst>
        </xdr:cNvPr>
        <xdr:cNvCxnSpPr/>
      </xdr:nvCxnSpPr>
      <xdr:spPr bwMode="auto">
        <a:xfrm flipV="1">
          <a:off x="3606800" y="7565411"/>
          <a:ext cx="698500" cy="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103813</xdr:rowOff>
    </xdr:from>
    <xdr:to>
      <xdr:col>18</xdr:col>
      <xdr:colOff>177800</xdr:colOff>
      <xdr:row>38</xdr:row>
      <xdr:rowOff>111596</xdr:rowOff>
    </xdr:to>
    <xdr:cxnSp macro="">
      <xdr:nvCxnSpPr>
        <xdr:cNvPr id="125" name="直線コネクタ 124">
          <a:extLst>
            <a:ext uri="{FF2B5EF4-FFF2-40B4-BE49-F238E27FC236}">
              <a16:creationId xmlns="" xmlns:a16="http://schemas.microsoft.com/office/drawing/2014/main" id="{00000000-0008-0000-0500-00007D000000}"/>
            </a:ext>
          </a:extLst>
        </xdr:cNvPr>
        <xdr:cNvCxnSpPr/>
      </xdr:nvCxnSpPr>
      <xdr:spPr bwMode="auto">
        <a:xfrm flipV="1">
          <a:off x="2908300" y="7571413"/>
          <a:ext cx="698500" cy="7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29755</xdr:rowOff>
    </xdr:from>
    <xdr:to>
      <xdr:col>29</xdr:col>
      <xdr:colOff>177800</xdr:colOff>
      <xdr:row>38</xdr:row>
      <xdr:rowOff>131355</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5600700" y="749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38</xdr:row>
      <xdr:rowOff>1832</xdr:rowOff>
    </xdr:from>
    <xdr:ext cx="762000" cy="259045"/>
    <xdr:sp macro="" textlink="">
      <xdr:nvSpPr>
        <xdr:cNvPr id="136" name="人口1人当たり決算額の推移該当値テキスト445">
          <a:extLst>
            <a:ext uri="{FF2B5EF4-FFF2-40B4-BE49-F238E27FC236}">
              <a16:creationId xmlns="" xmlns:a16="http://schemas.microsoft.com/office/drawing/2014/main" id="{00000000-0008-0000-0500-000088000000}"/>
            </a:ext>
          </a:extLst>
        </xdr:cNvPr>
        <xdr:cNvSpPr txBox="1"/>
      </xdr:nvSpPr>
      <xdr:spPr>
        <a:xfrm>
          <a:off x="5740400" y="746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39327</xdr:rowOff>
    </xdr:from>
    <xdr:to>
      <xdr:col>26</xdr:col>
      <xdr:colOff>101600</xdr:colOff>
      <xdr:row>38</xdr:row>
      <xdr:rowOff>140927</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953000" y="750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125704</xdr:rowOff>
    </xdr:from>
    <xdr:ext cx="7366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4622800" y="7593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47011</xdr:rowOff>
    </xdr:from>
    <xdr:to>
      <xdr:col>22</xdr:col>
      <xdr:colOff>165100</xdr:colOff>
      <xdr:row>38</xdr:row>
      <xdr:rowOff>148611</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4254500" y="7514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133388</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924300" y="760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53013</xdr:rowOff>
    </xdr:from>
    <xdr:to>
      <xdr:col>19</xdr:col>
      <xdr:colOff>38100</xdr:colOff>
      <xdr:row>38</xdr:row>
      <xdr:rowOff>154613</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3556000" y="7520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139390</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3225800" y="76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60796</xdr:rowOff>
    </xdr:from>
    <xdr:to>
      <xdr:col>15</xdr:col>
      <xdr:colOff>101600</xdr:colOff>
      <xdr:row>38</xdr:row>
      <xdr:rowOff>162396</xdr:rowOff>
    </xdr:to>
    <xdr:sp macro="" textlink="">
      <xdr:nvSpPr>
        <xdr:cNvPr id="143" name="楕円 142">
          <a:extLst>
            <a:ext uri="{FF2B5EF4-FFF2-40B4-BE49-F238E27FC236}">
              <a16:creationId xmlns="" xmlns:a16="http://schemas.microsoft.com/office/drawing/2014/main" id="{00000000-0008-0000-0500-00008F000000}"/>
            </a:ext>
          </a:extLst>
        </xdr:cNvPr>
        <xdr:cNvSpPr/>
      </xdr:nvSpPr>
      <xdr:spPr bwMode="auto">
        <a:xfrm>
          <a:off x="2857500" y="7528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147173</xdr:rowOff>
    </xdr:from>
    <xdr:ext cx="762000" cy="259045"/>
    <xdr:sp macro="" textlink="">
      <xdr:nvSpPr>
        <xdr:cNvPr id="144" name="テキスト ボックス 143">
          <a:extLst>
            <a:ext uri="{FF2B5EF4-FFF2-40B4-BE49-F238E27FC236}">
              <a16:creationId xmlns="" xmlns:a16="http://schemas.microsoft.com/office/drawing/2014/main" id="{00000000-0008-0000-0500-000090000000}"/>
            </a:ext>
          </a:extLst>
        </xdr:cNvPr>
        <xdr:cNvSpPr txBox="1"/>
      </xdr:nvSpPr>
      <xdr:spPr>
        <a:xfrm>
          <a:off x="2527300" y="761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34,910
34,572
105.21
22,092,254
21,398,818
538,501
11,067,607
26,820,580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77978</xdr:rowOff>
    </xdr:from>
    <xdr:to>
      <xdr:col>24</xdr:col>
      <xdr:colOff>63500</xdr:colOff>
      <xdr:row>37</xdr:row>
      <xdr:rowOff>117885</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421628"/>
          <a:ext cx="8382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102231</xdr:rowOff>
    </xdr:from>
    <xdr:to>
      <xdr:col>19</xdr:col>
      <xdr:colOff>177800</xdr:colOff>
      <xdr:row>37</xdr:row>
      <xdr:rowOff>117885</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908300" y="6445881"/>
          <a:ext cx="889000" cy="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102231</xdr:rowOff>
    </xdr:from>
    <xdr:to>
      <xdr:col>15</xdr:col>
      <xdr:colOff>50800</xdr:colOff>
      <xdr:row>37</xdr:row>
      <xdr:rowOff>112812</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445881"/>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112812</xdr:rowOff>
    </xdr:from>
    <xdr:to>
      <xdr:col>10</xdr:col>
      <xdr:colOff>114300</xdr:colOff>
      <xdr:row>37</xdr:row>
      <xdr:rowOff>133038</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456462"/>
          <a:ext cx="8890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27178</xdr:rowOff>
    </xdr:from>
    <xdr:to>
      <xdr:col>24</xdr:col>
      <xdr:colOff>114300</xdr:colOff>
      <xdr:row>37</xdr:row>
      <xdr:rowOff>128778</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5605</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3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67085</xdr:rowOff>
    </xdr:from>
    <xdr:to>
      <xdr:col>20</xdr:col>
      <xdr:colOff>38100</xdr:colOff>
      <xdr:row>37</xdr:row>
      <xdr:rowOff>168685</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4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159812</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50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51431</xdr:rowOff>
    </xdr:from>
    <xdr:to>
      <xdr:col>15</xdr:col>
      <xdr:colOff>101600</xdr:colOff>
      <xdr:row>37</xdr:row>
      <xdr:rowOff>153031</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39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144159</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4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62012</xdr:rowOff>
    </xdr:from>
    <xdr:to>
      <xdr:col>10</xdr:col>
      <xdr:colOff>165100</xdr:colOff>
      <xdr:row>37</xdr:row>
      <xdr:rowOff>163612</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4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154739</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64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82238</xdr:rowOff>
    </xdr:from>
    <xdr:to>
      <xdr:col>6</xdr:col>
      <xdr:colOff>38100</xdr:colOff>
      <xdr:row>38</xdr:row>
      <xdr:rowOff>12388</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4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3515</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5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70445</xdr:rowOff>
    </xdr:from>
    <xdr:to>
      <xdr:col>24</xdr:col>
      <xdr:colOff>63500</xdr:colOff>
      <xdr:row>58</xdr:row>
      <xdr:rowOff>78176</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3797300" y="10014545"/>
          <a:ext cx="8382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67177</xdr:rowOff>
    </xdr:from>
    <xdr:to>
      <xdr:col>19</xdr:col>
      <xdr:colOff>177800</xdr:colOff>
      <xdr:row>58</xdr:row>
      <xdr:rowOff>70445</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a:off x="2908300" y="10011277"/>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67177</xdr:rowOff>
    </xdr:from>
    <xdr:to>
      <xdr:col>15</xdr:col>
      <xdr:colOff>50800</xdr:colOff>
      <xdr:row>58</xdr:row>
      <xdr:rowOff>73496</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2019300" y="10011277"/>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73496</xdr:rowOff>
    </xdr:from>
    <xdr:to>
      <xdr:col>10</xdr:col>
      <xdr:colOff>114300</xdr:colOff>
      <xdr:row>58</xdr:row>
      <xdr:rowOff>97155</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flipV="1">
          <a:off x="1130300" y="10017596"/>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27376</xdr:rowOff>
    </xdr:from>
    <xdr:to>
      <xdr:col>24</xdr:col>
      <xdr:colOff>114300</xdr:colOff>
      <xdr:row>58</xdr:row>
      <xdr:rowOff>128976</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4584700" y="99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19645</xdr:rowOff>
    </xdr:from>
    <xdr:to>
      <xdr:col>20</xdr:col>
      <xdr:colOff>38100</xdr:colOff>
      <xdr:row>58</xdr:row>
      <xdr:rowOff>121245</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3746500" y="99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112372</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3530111" y="1005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16377</xdr:rowOff>
    </xdr:from>
    <xdr:to>
      <xdr:col>15</xdr:col>
      <xdr:colOff>101600</xdr:colOff>
      <xdr:row>58</xdr:row>
      <xdr:rowOff>117977</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2857500" y="99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109104</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2641111" y="100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22696</xdr:rowOff>
    </xdr:from>
    <xdr:to>
      <xdr:col>10</xdr:col>
      <xdr:colOff>165100</xdr:colOff>
      <xdr:row>58</xdr:row>
      <xdr:rowOff>124296</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968500" y="99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115423</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1752111"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46355</xdr:rowOff>
    </xdr:from>
    <xdr:to>
      <xdr:col>6</xdr:col>
      <xdr:colOff>38100</xdr:colOff>
      <xdr:row>58</xdr:row>
      <xdr:rowOff>147955</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079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139082</xdr:rowOff>
    </xdr:from>
    <xdr:ext cx="534377"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863111" y="100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94990</xdr:rowOff>
    </xdr:from>
    <xdr:to>
      <xdr:col>24</xdr:col>
      <xdr:colOff>63500</xdr:colOff>
      <xdr:row>78</xdr:row>
      <xdr:rowOff>147205</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3797300" y="13468090"/>
          <a:ext cx="838200" cy="5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147205</xdr:rowOff>
    </xdr:from>
    <xdr:to>
      <xdr:col>19</xdr:col>
      <xdr:colOff>177800</xdr:colOff>
      <xdr:row>78</xdr:row>
      <xdr:rowOff>153415</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908300" y="13520305"/>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148406</xdr:rowOff>
    </xdr:from>
    <xdr:to>
      <xdr:col>15</xdr:col>
      <xdr:colOff>50800</xdr:colOff>
      <xdr:row>78</xdr:row>
      <xdr:rowOff>153415</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2019300" y="13521506"/>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138100</xdr:rowOff>
    </xdr:from>
    <xdr:to>
      <xdr:col>10</xdr:col>
      <xdr:colOff>114300</xdr:colOff>
      <xdr:row>78</xdr:row>
      <xdr:rowOff>148406</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a:off x="1130300" y="13511200"/>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44190</xdr:rowOff>
    </xdr:from>
    <xdr:to>
      <xdr:col>24</xdr:col>
      <xdr:colOff>114300</xdr:colOff>
      <xdr:row>78</xdr:row>
      <xdr:rowOff>145790</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4584700" y="13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130567</xdr:rowOff>
    </xdr:from>
    <xdr:ext cx="469744" cy="259045"/>
    <xdr:sp macro="" textlink="">
      <xdr:nvSpPr>
        <xdr:cNvPr id="197" name="維持補修費該当値テキスト">
          <a:extLst>
            <a:ext uri="{FF2B5EF4-FFF2-40B4-BE49-F238E27FC236}">
              <a16:creationId xmlns="" xmlns:a16="http://schemas.microsoft.com/office/drawing/2014/main" id="{00000000-0008-0000-0600-0000C5000000}"/>
            </a:ext>
          </a:extLst>
        </xdr:cNvPr>
        <xdr:cNvSpPr txBox="1"/>
      </xdr:nvSpPr>
      <xdr:spPr>
        <a:xfrm>
          <a:off x="4686300" y="1333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96405</xdr:rowOff>
    </xdr:from>
    <xdr:to>
      <xdr:col>20</xdr:col>
      <xdr:colOff>38100</xdr:colOff>
      <xdr:row>79</xdr:row>
      <xdr:rowOff>26555</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3746500" y="134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17682</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3562428" y="1356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102615</xdr:rowOff>
    </xdr:from>
    <xdr:to>
      <xdr:col>15</xdr:col>
      <xdr:colOff>101600</xdr:colOff>
      <xdr:row>79</xdr:row>
      <xdr:rowOff>32765</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2857500" y="134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23892</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2673428" y="1356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97606</xdr:rowOff>
    </xdr:from>
    <xdr:to>
      <xdr:col>10</xdr:col>
      <xdr:colOff>165100</xdr:colOff>
      <xdr:row>79</xdr:row>
      <xdr:rowOff>27756</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968500" y="134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18883</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1784428" y="1356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87300</xdr:rowOff>
    </xdr:from>
    <xdr:to>
      <xdr:col>6</xdr:col>
      <xdr:colOff>38100</xdr:colOff>
      <xdr:row>79</xdr:row>
      <xdr:rowOff>17450</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079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8577</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895428"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16157</xdr:rowOff>
    </xdr:from>
    <xdr:to>
      <xdr:col>24</xdr:col>
      <xdr:colOff>63500</xdr:colOff>
      <xdr:row>95</xdr:row>
      <xdr:rowOff>69817</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flipV="1">
          <a:off x="3797300" y="16303907"/>
          <a:ext cx="838200" cy="5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a:extLst>
            <a:ext uri="{FF2B5EF4-FFF2-40B4-BE49-F238E27FC236}">
              <a16:creationId xmlns="" xmlns:a16="http://schemas.microsoft.com/office/drawing/2014/main" id="{00000000-0008-0000-0600-0000EC000000}"/>
            </a:ext>
          </a:extLst>
        </xdr:cNvPr>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52070</xdr:rowOff>
    </xdr:from>
    <xdr:to>
      <xdr:col>19</xdr:col>
      <xdr:colOff>177800</xdr:colOff>
      <xdr:row>95</xdr:row>
      <xdr:rowOff>69817</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a:off x="2908300" y="16339820"/>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52070</xdr:rowOff>
    </xdr:from>
    <xdr:to>
      <xdr:col>15</xdr:col>
      <xdr:colOff>50800</xdr:colOff>
      <xdr:row>96</xdr:row>
      <xdr:rowOff>31908</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flipV="1">
          <a:off x="2019300" y="16339820"/>
          <a:ext cx="889000" cy="1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31908</xdr:rowOff>
    </xdr:from>
    <xdr:to>
      <xdr:col>10</xdr:col>
      <xdr:colOff>114300</xdr:colOff>
      <xdr:row>96</xdr:row>
      <xdr:rowOff>46630</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flipV="1">
          <a:off x="1130300" y="16491108"/>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136807</xdr:rowOff>
    </xdr:from>
    <xdr:to>
      <xdr:col>24</xdr:col>
      <xdr:colOff>114300</xdr:colOff>
      <xdr:row>95</xdr:row>
      <xdr:rowOff>66957</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4584700" y="1625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159684</xdr:rowOff>
    </xdr:from>
    <xdr:ext cx="599010" cy="259045"/>
    <xdr:sp macro="" textlink="">
      <xdr:nvSpPr>
        <xdr:cNvPr id="255" name="扶助費該当値テキスト">
          <a:extLst>
            <a:ext uri="{FF2B5EF4-FFF2-40B4-BE49-F238E27FC236}">
              <a16:creationId xmlns="" xmlns:a16="http://schemas.microsoft.com/office/drawing/2014/main" id="{00000000-0008-0000-0600-0000FF000000}"/>
            </a:ext>
          </a:extLst>
        </xdr:cNvPr>
        <xdr:cNvSpPr txBox="1"/>
      </xdr:nvSpPr>
      <xdr:spPr>
        <a:xfrm>
          <a:off x="4686300" y="1610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19017</xdr:rowOff>
    </xdr:from>
    <xdr:to>
      <xdr:col>20</xdr:col>
      <xdr:colOff>38100</xdr:colOff>
      <xdr:row>95</xdr:row>
      <xdr:rowOff>120617</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3746500" y="163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137144</xdr:rowOff>
    </xdr:from>
    <xdr:ext cx="59901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3497795" y="1608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1270</xdr:rowOff>
    </xdr:from>
    <xdr:to>
      <xdr:col>15</xdr:col>
      <xdr:colOff>101600</xdr:colOff>
      <xdr:row>95</xdr:row>
      <xdr:rowOff>102870</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2857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119397</xdr:rowOff>
    </xdr:from>
    <xdr:ext cx="599010"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2608795" y="1606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152558</xdr:rowOff>
    </xdr:from>
    <xdr:to>
      <xdr:col>10</xdr:col>
      <xdr:colOff>165100</xdr:colOff>
      <xdr:row>96</xdr:row>
      <xdr:rowOff>82708</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968500" y="1644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99235</xdr:rowOff>
    </xdr:from>
    <xdr:ext cx="599010"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1719795" y="162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167280</xdr:rowOff>
    </xdr:from>
    <xdr:to>
      <xdr:col>6</xdr:col>
      <xdr:colOff>38100</xdr:colOff>
      <xdr:row>96</xdr:row>
      <xdr:rowOff>97430</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079500" y="164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113957</xdr:rowOff>
    </xdr:from>
    <xdr:ext cx="599010"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830795" y="162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11985</xdr:rowOff>
    </xdr:from>
    <xdr:to>
      <xdr:col>55</xdr:col>
      <xdr:colOff>0</xdr:colOff>
      <xdr:row>38</xdr:row>
      <xdr:rowOff>22375</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9639300" y="6527085"/>
          <a:ext cx="8382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37371</xdr:rowOff>
    </xdr:from>
    <xdr:to>
      <xdr:col>50</xdr:col>
      <xdr:colOff>114300</xdr:colOff>
      <xdr:row>38</xdr:row>
      <xdr:rowOff>11985</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8750300" y="6381021"/>
          <a:ext cx="889000" cy="1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91389</xdr:rowOff>
    </xdr:from>
    <xdr:to>
      <xdr:col>45</xdr:col>
      <xdr:colOff>177800</xdr:colOff>
      <xdr:row>37</xdr:row>
      <xdr:rowOff>37371</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7861300" y="6092139"/>
          <a:ext cx="889000" cy="28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91389</xdr:rowOff>
    </xdr:from>
    <xdr:to>
      <xdr:col>41</xdr:col>
      <xdr:colOff>50800</xdr:colOff>
      <xdr:row>38</xdr:row>
      <xdr:rowOff>50047</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6972300" y="6092139"/>
          <a:ext cx="889000" cy="47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143025</xdr:rowOff>
    </xdr:from>
    <xdr:to>
      <xdr:col>55</xdr:col>
      <xdr:colOff>50800</xdr:colOff>
      <xdr:row>38</xdr:row>
      <xdr:rowOff>73175</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64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57952</xdr:rowOff>
    </xdr:from>
    <xdr:ext cx="534377"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640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132635</xdr:rowOff>
    </xdr:from>
    <xdr:to>
      <xdr:col>50</xdr:col>
      <xdr:colOff>165100</xdr:colOff>
      <xdr:row>38</xdr:row>
      <xdr:rowOff>62785</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647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53912</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72111" y="656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158021</xdr:rowOff>
    </xdr:from>
    <xdr:to>
      <xdr:col>46</xdr:col>
      <xdr:colOff>38100</xdr:colOff>
      <xdr:row>37</xdr:row>
      <xdr:rowOff>88171</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63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79298</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83111" y="64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40589</xdr:rowOff>
    </xdr:from>
    <xdr:to>
      <xdr:col>41</xdr:col>
      <xdr:colOff>101600</xdr:colOff>
      <xdr:row>35</xdr:row>
      <xdr:rowOff>142189</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60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133316</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61795" y="61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170697</xdr:rowOff>
    </xdr:from>
    <xdr:to>
      <xdr:col>36</xdr:col>
      <xdr:colOff>165100</xdr:colOff>
      <xdr:row>38</xdr:row>
      <xdr:rowOff>100847</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65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91974</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705111" y="66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138472</xdr:rowOff>
    </xdr:from>
    <xdr:to>
      <xdr:col>55</xdr:col>
      <xdr:colOff>0</xdr:colOff>
      <xdr:row>57</xdr:row>
      <xdr:rowOff>104242</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9639300" y="9739672"/>
          <a:ext cx="838200" cy="1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138472</xdr:rowOff>
    </xdr:from>
    <xdr:to>
      <xdr:col>50</xdr:col>
      <xdr:colOff>114300</xdr:colOff>
      <xdr:row>57</xdr:row>
      <xdr:rowOff>12980</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8750300" y="9739672"/>
          <a:ext cx="889000" cy="4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12980</xdr:rowOff>
    </xdr:from>
    <xdr:to>
      <xdr:col>45</xdr:col>
      <xdr:colOff>177800</xdr:colOff>
      <xdr:row>57</xdr:row>
      <xdr:rowOff>75509</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flipV="1">
          <a:off x="7861300" y="9785630"/>
          <a:ext cx="889000" cy="6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75509</xdr:rowOff>
    </xdr:from>
    <xdr:to>
      <xdr:col>41</xdr:col>
      <xdr:colOff>50800</xdr:colOff>
      <xdr:row>57</xdr:row>
      <xdr:rowOff>149429</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6972300" y="9848159"/>
          <a:ext cx="889000" cy="7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141320</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94111" y="991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53442</xdr:rowOff>
    </xdr:from>
    <xdr:to>
      <xdr:col>55</xdr:col>
      <xdr:colOff>50800</xdr:colOff>
      <xdr:row>57</xdr:row>
      <xdr:rowOff>155042</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98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31869</xdr:rowOff>
    </xdr:from>
    <xdr:ext cx="534377"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98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87672</xdr:rowOff>
    </xdr:from>
    <xdr:to>
      <xdr:col>50</xdr:col>
      <xdr:colOff>165100</xdr:colOff>
      <xdr:row>57</xdr:row>
      <xdr:rowOff>17822</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96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34349</xdr:rowOff>
    </xdr:from>
    <xdr:ext cx="59901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339795" y="946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133630</xdr:rowOff>
    </xdr:from>
    <xdr:to>
      <xdr:col>46</xdr:col>
      <xdr:colOff>38100</xdr:colOff>
      <xdr:row>57</xdr:row>
      <xdr:rowOff>63780</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97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80307</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50795" y="951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24709</xdr:rowOff>
    </xdr:from>
    <xdr:to>
      <xdr:col>41</xdr:col>
      <xdr:colOff>101600</xdr:colOff>
      <xdr:row>57</xdr:row>
      <xdr:rowOff>126309</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97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142836</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61795" y="957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98629</xdr:rowOff>
    </xdr:from>
    <xdr:to>
      <xdr:col>36</xdr:col>
      <xdr:colOff>165100</xdr:colOff>
      <xdr:row>58</xdr:row>
      <xdr:rowOff>28779</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987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19906</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705111" y="996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123241</xdr:rowOff>
    </xdr:from>
    <xdr:to>
      <xdr:col>55</xdr:col>
      <xdr:colOff>0</xdr:colOff>
      <xdr:row>78</xdr:row>
      <xdr:rowOff>60110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9639300" y="12639091"/>
          <a:ext cx="838200" cy="79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12014</xdr:rowOff>
    </xdr:from>
    <xdr:to>
      <xdr:col>50</xdr:col>
      <xdr:colOff>114300</xdr:colOff>
      <xdr:row>73</xdr:row>
      <xdr:rowOff>123241</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8750300" y="12527864"/>
          <a:ext cx="889000" cy="1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12014</xdr:rowOff>
    </xdr:from>
    <xdr:to>
      <xdr:col>45</xdr:col>
      <xdr:colOff>177800</xdr:colOff>
      <xdr:row>74</xdr:row>
      <xdr:rowOff>62776</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flipV="1">
          <a:off x="7861300" y="12527864"/>
          <a:ext cx="889000" cy="2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62776</xdr:rowOff>
    </xdr:from>
    <xdr:to>
      <xdr:col>41</xdr:col>
      <xdr:colOff>50800</xdr:colOff>
      <xdr:row>76</xdr:row>
      <xdr:rowOff>121298</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flipV="1">
          <a:off x="6972300" y="12750076"/>
          <a:ext cx="889000" cy="4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9310</xdr:rowOff>
    </xdr:from>
    <xdr:to>
      <xdr:col>55</xdr:col>
      <xdr:colOff>50800</xdr:colOff>
      <xdr:row>78</xdr:row>
      <xdr:rowOff>110910</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10426700" y="133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159187</xdr:rowOff>
    </xdr:from>
    <xdr:ext cx="534377" cy="259045"/>
    <xdr:sp macro="" textlink="">
      <xdr:nvSpPr>
        <xdr:cNvPr id="424" name="普通建設事業費 （ うち新規整備　）該当値テキスト">
          <a:extLst>
            <a:ext uri="{FF2B5EF4-FFF2-40B4-BE49-F238E27FC236}">
              <a16:creationId xmlns="" xmlns:a16="http://schemas.microsoft.com/office/drawing/2014/main" id="{00000000-0008-0000-0600-0000A8010000}"/>
            </a:ext>
          </a:extLst>
        </xdr:cNvPr>
        <xdr:cNvSpPr txBox="1"/>
      </xdr:nvSpPr>
      <xdr:spPr>
        <a:xfrm>
          <a:off x="10528300" y="1336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72441</xdr:rowOff>
    </xdr:from>
    <xdr:to>
      <xdr:col>50</xdr:col>
      <xdr:colOff>165100</xdr:colOff>
      <xdr:row>74</xdr:row>
      <xdr:rowOff>2591</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9588500" y="125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19118</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372111" y="123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132664</xdr:rowOff>
    </xdr:from>
    <xdr:to>
      <xdr:col>46</xdr:col>
      <xdr:colOff>38100</xdr:colOff>
      <xdr:row>73</xdr:row>
      <xdr:rowOff>62814</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8699500" y="124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79341</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483111" y="12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11976</xdr:rowOff>
    </xdr:from>
    <xdr:to>
      <xdr:col>41</xdr:col>
      <xdr:colOff>101600</xdr:colOff>
      <xdr:row>74</xdr:row>
      <xdr:rowOff>113576</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7810500" y="126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130103</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7594111" y="124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70498</xdr:rowOff>
    </xdr:from>
    <xdr:to>
      <xdr:col>36</xdr:col>
      <xdr:colOff>165100</xdr:colOff>
      <xdr:row>77</xdr:row>
      <xdr:rowOff>648</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6921500" y="1310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17175</xdr:rowOff>
    </xdr:from>
    <xdr:ext cx="534377"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705111" y="128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42073</xdr:rowOff>
    </xdr:from>
    <xdr:to>
      <xdr:col>55</xdr:col>
      <xdr:colOff>0</xdr:colOff>
      <xdr:row>98</xdr:row>
      <xdr:rowOff>51865</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9639300" y="16844173"/>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42073</xdr:rowOff>
    </xdr:from>
    <xdr:to>
      <xdr:col>50</xdr:col>
      <xdr:colOff>114300</xdr:colOff>
      <xdr:row>98</xdr:row>
      <xdr:rowOff>72681</xdr:rowOff>
    </xdr:to>
    <xdr:cxnSp macro="">
      <xdr:nvCxnSpPr>
        <xdr:cNvPr id="462" name="直線コネクタ 461">
          <a:extLst>
            <a:ext uri="{FF2B5EF4-FFF2-40B4-BE49-F238E27FC236}">
              <a16:creationId xmlns="" xmlns:a16="http://schemas.microsoft.com/office/drawing/2014/main" id="{00000000-0008-0000-0600-0000CE010000}"/>
            </a:ext>
          </a:extLst>
        </xdr:cNvPr>
        <xdr:cNvCxnSpPr/>
      </xdr:nvCxnSpPr>
      <xdr:spPr>
        <a:xfrm flipV="1">
          <a:off x="8750300" y="16844173"/>
          <a:ext cx="889000"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72681</xdr:rowOff>
    </xdr:from>
    <xdr:to>
      <xdr:col>45</xdr:col>
      <xdr:colOff>177800</xdr:colOff>
      <xdr:row>98</xdr:row>
      <xdr:rowOff>86764</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flipV="1">
          <a:off x="7861300" y="16874781"/>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86764</xdr:rowOff>
    </xdr:from>
    <xdr:to>
      <xdr:col>41</xdr:col>
      <xdr:colOff>50800</xdr:colOff>
      <xdr:row>98</xdr:row>
      <xdr:rowOff>90435</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flipV="1">
          <a:off x="6972300" y="16888864"/>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1065</xdr:rowOff>
    </xdr:from>
    <xdr:to>
      <xdr:col>55</xdr:col>
      <xdr:colOff>50800</xdr:colOff>
      <xdr:row>98</xdr:row>
      <xdr:rowOff>102665</xdr:rowOff>
    </xdr:to>
    <xdr:sp macro="" textlink="">
      <xdr:nvSpPr>
        <xdr:cNvPr id="478" name="楕円 477">
          <a:extLst>
            <a:ext uri="{FF2B5EF4-FFF2-40B4-BE49-F238E27FC236}">
              <a16:creationId xmlns="" xmlns:a16="http://schemas.microsoft.com/office/drawing/2014/main" id="{00000000-0008-0000-0600-0000DE010000}"/>
            </a:ext>
          </a:extLst>
        </xdr:cNvPr>
        <xdr:cNvSpPr/>
      </xdr:nvSpPr>
      <xdr:spPr>
        <a:xfrm>
          <a:off x="10426700" y="168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162723</xdr:rowOff>
    </xdr:from>
    <xdr:to>
      <xdr:col>50</xdr:col>
      <xdr:colOff>165100</xdr:colOff>
      <xdr:row>98</xdr:row>
      <xdr:rowOff>92873</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9588500" y="167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84000</xdr:rowOff>
    </xdr:from>
    <xdr:ext cx="534377"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372111" y="168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21881</xdr:rowOff>
    </xdr:from>
    <xdr:to>
      <xdr:col>46</xdr:col>
      <xdr:colOff>38100</xdr:colOff>
      <xdr:row>98</xdr:row>
      <xdr:rowOff>123481</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8699500" y="1682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114608</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8483111" y="1691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35964</xdr:rowOff>
    </xdr:from>
    <xdr:to>
      <xdr:col>41</xdr:col>
      <xdr:colOff>101600</xdr:colOff>
      <xdr:row>98</xdr:row>
      <xdr:rowOff>137564</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7810500" y="168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128691</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7594111" y="1693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39635</xdr:rowOff>
    </xdr:from>
    <xdr:to>
      <xdr:col>36</xdr:col>
      <xdr:colOff>165100</xdr:colOff>
      <xdr:row>98</xdr:row>
      <xdr:rowOff>141235</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6921500" y="168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132362</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705111" y="1693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107594</xdr:rowOff>
    </xdr:from>
    <xdr:to>
      <xdr:col>85</xdr:col>
      <xdr:colOff>127000</xdr:colOff>
      <xdr:row>38</xdr:row>
      <xdr:rowOff>73863</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5481300" y="6451244"/>
          <a:ext cx="838200" cy="1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44645</xdr:rowOff>
    </xdr:from>
    <xdr:ext cx="469744" cy="259045"/>
    <xdr:sp macro="" textlink="">
      <xdr:nvSpPr>
        <xdr:cNvPr id="517" name="災害復旧事業費平均値テキスト">
          <a:extLst>
            <a:ext uri="{FF2B5EF4-FFF2-40B4-BE49-F238E27FC236}">
              <a16:creationId xmlns="" xmlns:a16="http://schemas.microsoft.com/office/drawing/2014/main" id="{00000000-0008-0000-0600-000005020000}"/>
            </a:ext>
          </a:extLst>
        </xdr:cNvPr>
        <xdr:cNvSpPr txBox="1"/>
      </xdr:nvSpPr>
      <xdr:spPr>
        <a:xfrm>
          <a:off x="16370300" y="655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93625</xdr:rowOff>
    </xdr:from>
    <xdr:to>
      <xdr:col>81</xdr:col>
      <xdr:colOff>50800</xdr:colOff>
      <xdr:row>37</xdr:row>
      <xdr:rowOff>107594</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4592300" y="6437275"/>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93625</xdr:rowOff>
    </xdr:from>
    <xdr:to>
      <xdr:col>76</xdr:col>
      <xdr:colOff>114300</xdr:colOff>
      <xdr:row>38</xdr:row>
      <xdr:rowOff>11113</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flipV="1">
          <a:off x="13703300" y="6437275"/>
          <a:ext cx="889000" cy="8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11113</xdr:rowOff>
    </xdr:from>
    <xdr:to>
      <xdr:col>71</xdr:col>
      <xdr:colOff>177800</xdr:colOff>
      <xdr:row>39</xdr:row>
      <xdr:rowOff>8636</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flipV="1">
          <a:off x="12814300" y="6526213"/>
          <a:ext cx="889000" cy="1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23063</xdr:rowOff>
    </xdr:from>
    <xdr:to>
      <xdr:col>85</xdr:col>
      <xdr:colOff>177800</xdr:colOff>
      <xdr:row>38</xdr:row>
      <xdr:rowOff>124663</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62687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45940</xdr:rowOff>
    </xdr:from>
    <xdr:ext cx="534377" cy="259045"/>
    <xdr:sp macro="" textlink="">
      <xdr:nvSpPr>
        <xdr:cNvPr id="536" name="災害復旧事業費該当値テキスト">
          <a:extLst>
            <a:ext uri="{FF2B5EF4-FFF2-40B4-BE49-F238E27FC236}">
              <a16:creationId xmlns="" xmlns:a16="http://schemas.microsoft.com/office/drawing/2014/main" id="{00000000-0008-0000-0600-000018020000}"/>
            </a:ext>
          </a:extLst>
        </xdr:cNvPr>
        <xdr:cNvSpPr txBox="1"/>
      </xdr:nvSpPr>
      <xdr:spPr>
        <a:xfrm>
          <a:off x="16370300" y="63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56794</xdr:rowOff>
    </xdr:from>
    <xdr:to>
      <xdr:col>81</xdr:col>
      <xdr:colOff>101600</xdr:colOff>
      <xdr:row>37</xdr:row>
      <xdr:rowOff>158394</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5430500" y="64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3471</xdr:rowOff>
    </xdr:from>
    <xdr:ext cx="534377"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14111" y="61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42825</xdr:rowOff>
    </xdr:from>
    <xdr:to>
      <xdr:col>76</xdr:col>
      <xdr:colOff>165100</xdr:colOff>
      <xdr:row>37</xdr:row>
      <xdr:rowOff>144425</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4541500" y="63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160952</xdr:rowOff>
    </xdr:from>
    <xdr:ext cx="534377"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4325111" y="61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131763</xdr:rowOff>
    </xdr:from>
    <xdr:to>
      <xdr:col>72</xdr:col>
      <xdr:colOff>38100</xdr:colOff>
      <xdr:row>38</xdr:row>
      <xdr:rowOff>61913</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3652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78440</xdr:rowOff>
    </xdr:from>
    <xdr:ext cx="534377"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3436111" y="62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129286</xdr:rowOff>
    </xdr:from>
    <xdr:to>
      <xdr:col>67</xdr:col>
      <xdr:colOff>101600</xdr:colOff>
      <xdr:row>39</xdr:row>
      <xdr:rowOff>59436</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2763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50563</xdr:rowOff>
    </xdr:from>
    <xdr:ext cx="469744"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579428" y="67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14891</xdr:rowOff>
    </xdr:from>
    <xdr:to>
      <xdr:col>85</xdr:col>
      <xdr:colOff>127000</xdr:colOff>
      <xdr:row>78</xdr:row>
      <xdr:rowOff>31483</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flipV="1">
          <a:off x="15481300" y="13387991"/>
          <a:ext cx="8382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31483</xdr:rowOff>
    </xdr:from>
    <xdr:to>
      <xdr:col>81</xdr:col>
      <xdr:colOff>50800</xdr:colOff>
      <xdr:row>78</xdr:row>
      <xdr:rowOff>41204</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4592300" y="13404583"/>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41204</xdr:rowOff>
    </xdr:from>
    <xdr:to>
      <xdr:col>76</xdr:col>
      <xdr:colOff>114300</xdr:colOff>
      <xdr:row>78</xdr:row>
      <xdr:rowOff>51558</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3703300" y="13414304"/>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51558</xdr:rowOff>
    </xdr:from>
    <xdr:to>
      <xdr:col>71</xdr:col>
      <xdr:colOff>177800</xdr:colOff>
      <xdr:row>78</xdr:row>
      <xdr:rowOff>62698</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2814300" y="13424658"/>
          <a:ext cx="8890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135541</xdr:rowOff>
    </xdr:from>
    <xdr:to>
      <xdr:col>85</xdr:col>
      <xdr:colOff>177800</xdr:colOff>
      <xdr:row>78</xdr:row>
      <xdr:rowOff>65691</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6268700" y="133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152133</xdr:rowOff>
    </xdr:from>
    <xdr:to>
      <xdr:col>81</xdr:col>
      <xdr:colOff>101600</xdr:colOff>
      <xdr:row>78</xdr:row>
      <xdr:rowOff>82283</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5430500" y="1335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73410</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214111" y="134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161854</xdr:rowOff>
    </xdr:from>
    <xdr:to>
      <xdr:col>76</xdr:col>
      <xdr:colOff>165100</xdr:colOff>
      <xdr:row>78</xdr:row>
      <xdr:rowOff>92004</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4541500" y="133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83131</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325111" y="1345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758</xdr:rowOff>
    </xdr:from>
    <xdr:to>
      <xdr:col>72</xdr:col>
      <xdr:colOff>38100</xdr:colOff>
      <xdr:row>78</xdr:row>
      <xdr:rowOff>102358</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3652500" y="133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93485</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3436111" y="134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11898</xdr:rowOff>
    </xdr:from>
    <xdr:to>
      <xdr:col>67</xdr:col>
      <xdr:colOff>101600</xdr:colOff>
      <xdr:row>78</xdr:row>
      <xdr:rowOff>113498</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2763500" y="133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104625</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2547111" y="1347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86934</xdr:rowOff>
    </xdr:from>
    <xdr:to>
      <xdr:col>85</xdr:col>
      <xdr:colOff>127000</xdr:colOff>
      <xdr:row>98</xdr:row>
      <xdr:rowOff>93952</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5481300" y="16889034"/>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86934</xdr:rowOff>
    </xdr:from>
    <xdr:to>
      <xdr:col>81</xdr:col>
      <xdr:colOff>50800</xdr:colOff>
      <xdr:row>98</xdr:row>
      <xdr:rowOff>88162</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flipV="1">
          <a:off x="14592300" y="16889034"/>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47188</xdr:rowOff>
    </xdr:from>
    <xdr:to>
      <xdr:col>76</xdr:col>
      <xdr:colOff>114300</xdr:colOff>
      <xdr:row>98</xdr:row>
      <xdr:rowOff>88162</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3703300" y="16849288"/>
          <a:ext cx="889000" cy="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47188</xdr:rowOff>
    </xdr:from>
    <xdr:to>
      <xdr:col>71</xdr:col>
      <xdr:colOff>177800</xdr:colOff>
      <xdr:row>98</xdr:row>
      <xdr:rowOff>91619</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2814300" y="16849288"/>
          <a:ext cx="889000" cy="4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43152</xdr:rowOff>
    </xdr:from>
    <xdr:to>
      <xdr:col>85</xdr:col>
      <xdr:colOff>177800</xdr:colOff>
      <xdr:row>98</xdr:row>
      <xdr:rowOff>144752</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6268700" y="168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135996</xdr:rowOff>
    </xdr:from>
    <xdr:ext cx="534377" cy="259045"/>
    <xdr:sp macro="" textlink="">
      <xdr:nvSpPr>
        <xdr:cNvPr id="695" name="積立金該当値テキスト">
          <a:extLst>
            <a:ext uri="{FF2B5EF4-FFF2-40B4-BE49-F238E27FC236}">
              <a16:creationId xmlns="" xmlns:a16="http://schemas.microsoft.com/office/drawing/2014/main" id="{00000000-0008-0000-0600-0000B7020000}"/>
            </a:ext>
          </a:extLst>
        </xdr:cNvPr>
        <xdr:cNvSpPr txBox="1"/>
      </xdr:nvSpPr>
      <xdr:spPr>
        <a:xfrm>
          <a:off x="16370300" y="167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36134</xdr:rowOff>
    </xdr:from>
    <xdr:to>
      <xdr:col>81</xdr:col>
      <xdr:colOff>101600</xdr:colOff>
      <xdr:row>98</xdr:row>
      <xdr:rowOff>137734</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5430500" y="168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128861</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14111" y="169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37362</xdr:rowOff>
    </xdr:from>
    <xdr:to>
      <xdr:col>76</xdr:col>
      <xdr:colOff>165100</xdr:colOff>
      <xdr:row>98</xdr:row>
      <xdr:rowOff>138962</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4541500" y="168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130089</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325111" y="169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167838</xdr:rowOff>
    </xdr:from>
    <xdr:to>
      <xdr:col>72</xdr:col>
      <xdr:colOff>38100</xdr:colOff>
      <xdr:row>98</xdr:row>
      <xdr:rowOff>97988</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3652500" y="1679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114515</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436111" y="165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40819</xdr:rowOff>
    </xdr:from>
    <xdr:to>
      <xdr:col>67</xdr:col>
      <xdr:colOff>101600</xdr:colOff>
      <xdr:row>98</xdr:row>
      <xdr:rowOff>142419</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2763500" y="168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133546</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547111" y="169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128156</xdr:rowOff>
    </xdr:from>
    <xdr:to>
      <xdr:col>116</xdr:col>
      <xdr:colOff>63500</xdr:colOff>
      <xdr:row>38</xdr:row>
      <xdr:rowOff>128556</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21323300" y="6643256"/>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128156</xdr:rowOff>
    </xdr:from>
    <xdr:to>
      <xdr:col>111</xdr:col>
      <xdr:colOff>177800</xdr:colOff>
      <xdr:row>38</xdr:row>
      <xdr:rowOff>130708</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flipV="1">
          <a:off x="20434300" y="6643256"/>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130708</xdr:rowOff>
    </xdr:from>
    <xdr:to>
      <xdr:col>107</xdr:col>
      <xdr:colOff>50800</xdr:colOff>
      <xdr:row>38</xdr:row>
      <xdr:rowOff>153530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flipV="1">
          <a:off x="19545300" y="6645808"/>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153530</xdr:rowOff>
    </xdr:from>
    <xdr:to>
      <xdr:col>102</xdr:col>
      <xdr:colOff>114300</xdr:colOff>
      <xdr:row>39</xdr:row>
      <xdr:rowOff>7607</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flipV="1">
          <a:off x="18656300" y="6668630"/>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77756</xdr:rowOff>
    </xdr:from>
    <xdr:to>
      <xdr:col>116</xdr:col>
      <xdr:colOff>114300</xdr:colOff>
      <xdr:row>39</xdr:row>
      <xdr:rowOff>7906</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2110700" y="65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37133</xdr:rowOff>
    </xdr:from>
    <xdr:ext cx="469744" cy="259045"/>
    <xdr:sp macro="" textlink="">
      <xdr:nvSpPr>
        <xdr:cNvPr id="752" name="投資及び出資金該当値テキスト">
          <a:extLst>
            <a:ext uri="{FF2B5EF4-FFF2-40B4-BE49-F238E27FC236}">
              <a16:creationId xmlns="" xmlns:a16="http://schemas.microsoft.com/office/drawing/2014/main" id="{00000000-0008-0000-0600-0000F0020000}"/>
            </a:ext>
          </a:extLst>
        </xdr:cNvPr>
        <xdr:cNvSpPr txBox="1"/>
      </xdr:nvSpPr>
      <xdr:spPr>
        <a:xfrm>
          <a:off x="22212300" y="638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77356</xdr:rowOff>
    </xdr:from>
    <xdr:to>
      <xdr:col>112</xdr:col>
      <xdr:colOff>38100</xdr:colOff>
      <xdr:row>39</xdr:row>
      <xdr:rowOff>7506</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21272500" y="65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24033</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1088428" y="636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79908</xdr:rowOff>
    </xdr:from>
    <xdr:to>
      <xdr:col>107</xdr:col>
      <xdr:colOff>101600</xdr:colOff>
      <xdr:row>39</xdr:row>
      <xdr:rowOff>10058</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0383500" y="65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26585</xdr:rowOff>
    </xdr:from>
    <xdr:ext cx="469744"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0199428" y="63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102730</xdr:rowOff>
    </xdr:from>
    <xdr:to>
      <xdr:col>102</xdr:col>
      <xdr:colOff>165100</xdr:colOff>
      <xdr:row>39</xdr:row>
      <xdr:rowOff>32880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19494500" y="66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24007</xdr:rowOff>
    </xdr:from>
    <xdr:ext cx="469744"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10428" y="67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128257</xdr:rowOff>
    </xdr:from>
    <xdr:to>
      <xdr:col>98</xdr:col>
      <xdr:colOff>38100</xdr:colOff>
      <xdr:row>39</xdr:row>
      <xdr:rowOff>58407</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18605500" y="66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49534</xdr:rowOff>
    </xdr:from>
    <xdr:ext cx="469744"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8421428" y="673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41470</xdr:rowOff>
    </xdr:from>
    <xdr:to>
      <xdr:col>116</xdr:col>
      <xdr:colOff>63500</xdr:colOff>
      <xdr:row>58</xdr:row>
      <xdr:rowOff>43048</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flipV="1">
          <a:off x="21323300" y="9985570"/>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43048</xdr:rowOff>
    </xdr:from>
    <xdr:to>
      <xdr:col>111</xdr:col>
      <xdr:colOff>177800</xdr:colOff>
      <xdr:row>58</xdr:row>
      <xdr:rowOff>44534</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flipV="1">
          <a:off x="20434300" y="998714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44534</xdr:rowOff>
    </xdr:from>
    <xdr:to>
      <xdr:col>107</xdr:col>
      <xdr:colOff>50800</xdr:colOff>
      <xdr:row>58</xdr:row>
      <xdr:rowOff>77224</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19545300" y="9988634"/>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77224</xdr:rowOff>
    </xdr:from>
    <xdr:to>
      <xdr:col>102</xdr:col>
      <xdr:colOff>114300</xdr:colOff>
      <xdr:row>58</xdr:row>
      <xdr:rowOff>78161</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flipV="1">
          <a:off x="18656300" y="10021324"/>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162120</xdr:rowOff>
    </xdr:from>
    <xdr:to>
      <xdr:col>116</xdr:col>
      <xdr:colOff>114300</xdr:colOff>
      <xdr:row>58</xdr:row>
      <xdr:rowOff>92270</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2110700" y="99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101045</xdr:rowOff>
    </xdr:from>
    <xdr:ext cx="469744" cy="259045"/>
    <xdr:sp macro="" textlink="">
      <xdr:nvSpPr>
        <xdr:cNvPr id="807" name="貸付金該当値テキスト">
          <a:extLst>
            <a:ext uri="{FF2B5EF4-FFF2-40B4-BE49-F238E27FC236}">
              <a16:creationId xmlns="" xmlns:a16="http://schemas.microsoft.com/office/drawing/2014/main" id="{00000000-0008-0000-0600-000027030000}"/>
            </a:ext>
          </a:extLst>
        </xdr:cNvPr>
        <xdr:cNvSpPr txBox="1"/>
      </xdr:nvSpPr>
      <xdr:spPr>
        <a:xfrm>
          <a:off x="22212300" y="98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163698</xdr:rowOff>
    </xdr:from>
    <xdr:to>
      <xdr:col>112</xdr:col>
      <xdr:colOff>38100</xdr:colOff>
      <xdr:row>58</xdr:row>
      <xdr:rowOff>93848</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1272500" y="99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84975</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088428" y="1002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165184</xdr:rowOff>
    </xdr:from>
    <xdr:to>
      <xdr:col>107</xdr:col>
      <xdr:colOff>101600</xdr:colOff>
      <xdr:row>58</xdr:row>
      <xdr:rowOff>95334</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0383500" y="99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86461</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199428" y="100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26424</xdr:rowOff>
    </xdr:from>
    <xdr:to>
      <xdr:col>102</xdr:col>
      <xdr:colOff>165100</xdr:colOff>
      <xdr:row>58</xdr:row>
      <xdr:rowOff>128024</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19494500" y="99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119151</xdr:rowOff>
    </xdr:from>
    <xdr:ext cx="469744"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10428" y="1006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27361</xdr:rowOff>
    </xdr:from>
    <xdr:to>
      <xdr:col>98</xdr:col>
      <xdr:colOff>38100</xdr:colOff>
      <xdr:row>58</xdr:row>
      <xdr:rowOff>128961</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18605500" y="997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120088</xdr:rowOff>
    </xdr:from>
    <xdr:ext cx="469744"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8421428" y="1006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162344</xdr:rowOff>
    </xdr:from>
    <xdr:to>
      <xdr:col>116</xdr:col>
      <xdr:colOff>63500</xdr:colOff>
      <xdr:row>77</xdr:row>
      <xdr:rowOff>18021</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flipV="1">
          <a:off x="21323300" y="13192544"/>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18021</xdr:rowOff>
    </xdr:from>
    <xdr:to>
      <xdr:col>111</xdr:col>
      <xdr:colOff>177800</xdr:colOff>
      <xdr:row>77</xdr:row>
      <xdr:rowOff>32638</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0434300" y="13219671"/>
          <a:ext cx="889000" cy="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32638</xdr:rowOff>
    </xdr:from>
    <xdr:to>
      <xdr:col>107</xdr:col>
      <xdr:colOff>50800</xdr:colOff>
      <xdr:row>77</xdr:row>
      <xdr:rowOff>34367</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19545300" y="13234288"/>
          <a:ext cx="8890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157811</xdr:rowOff>
    </xdr:from>
    <xdr:to>
      <xdr:col>102</xdr:col>
      <xdr:colOff>114300</xdr:colOff>
      <xdr:row>77</xdr:row>
      <xdr:rowOff>34367</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a:off x="18656300" y="13188011"/>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111544</xdr:rowOff>
    </xdr:from>
    <xdr:to>
      <xdr:col>116</xdr:col>
      <xdr:colOff>114300</xdr:colOff>
      <xdr:row>77</xdr:row>
      <xdr:rowOff>41694</xdr:rowOff>
    </xdr:to>
    <xdr:sp macro="" textlink="">
      <xdr:nvSpPr>
        <xdr:cNvPr id="864" name="楕円 863">
          <a:extLst>
            <a:ext uri="{FF2B5EF4-FFF2-40B4-BE49-F238E27FC236}">
              <a16:creationId xmlns="" xmlns:a16="http://schemas.microsoft.com/office/drawing/2014/main" id="{00000000-0008-0000-0600-000060030000}"/>
            </a:ext>
          </a:extLst>
        </xdr:cNvPr>
        <xdr:cNvSpPr/>
      </xdr:nvSpPr>
      <xdr:spPr>
        <a:xfrm>
          <a:off x="22110700" y="131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134421</xdr:rowOff>
    </xdr:from>
    <xdr:ext cx="534377" cy="259045"/>
    <xdr:sp macro="" textlink="">
      <xdr:nvSpPr>
        <xdr:cNvPr id="865" name="繰出金該当値テキスト">
          <a:extLst>
            <a:ext uri="{FF2B5EF4-FFF2-40B4-BE49-F238E27FC236}">
              <a16:creationId xmlns="" xmlns:a16="http://schemas.microsoft.com/office/drawing/2014/main" id="{00000000-0008-0000-0600-000061030000}"/>
            </a:ext>
          </a:extLst>
        </xdr:cNvPr>
        <xdr:cNvSpPr txBox="1"/>
      </xdr:nvSpPr>
      <xdr:spPr>
        <a:xfrm>
          <a:off x="22212300" y="129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138671</xdr:rowOff>
    </xdr:from>
    <xdr:to>
      <xdr:col>112</xdr:col>
      <xdr:colOff>38100</xdr:colOff>
      <xdr:row>77</xdr:row>
      <xdr:rowOff>68821</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21272500" y="131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85348</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056111" y="129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153288</xdr:rowOff>
    </xdr:from>
    <xdr:to>
      <xdr:col>107</xdr:col>
      <xdr:colOff>101600</xdr:colOff>
      <xdr:row>77</xdr:row>
      <xdr:rowOff>83438</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0383500" y="131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99966</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167111" y="129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155017</xdr:rowOff>
    </xdr:from>
    <xdr:to>
      <xdr:col>102</xdr:col>
      <xdr:colOff>165100</xdr:colOff>
      <xdr:row>77</xdr:row>
      <xdr:rowOff>85167</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19494500" y="131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101693</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278111" y="129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107011</xdr:rowOff>
    </xdr:from>
    <xdr:to>
      <xdr:col>98</xdr:col>
      <xdr:colOff>38100</xdr:colOff>
      <xdr:row>77</xdr:row>
      <xdr:rowOff>37161</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18605500" y="131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53688</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8389111" y="129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612,971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93,420</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円となっている。類似団体平均と比べると低い水準である。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143,713</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7,042</a:t>
          </a:r>
          <a:r>
            <a:rPr kumimoji="1" lang="ja-JP" altLang="en-US" sz="1300">
              <a:latin typeface="ＭＳ Ｐゴシック" panose="020B0600070205080204" pitchFamily="50" charset="-128"/>
              <a:ea typeface="ＭＳ Ｐゴシック" panose="020B0600070205080204" pitchFamily="50" charset="-128"/>
            </a:rPr>
            <a:t>円増加している。これは障がい福祉サービス費の増が主な要因であり、類似団体平均を上回っている。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90,511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60,026</a:t>
          </a:r>
          <a:r>
            <a:rPr kumimoji="1" lang="ja-JP" altLang="en-US" sz="1300">
              <a:latin typeface="ＭＳ Ｐゴシック" panose="020B0600070205080204" pitchFamily="50" charset="-128"/>
              <a:ea typeface="ＭＳ Ｐゴシック" panose="020B0600070205080204" pitchFamily="50" charset="-128"/>
            </a:rPr>
            <a:t>円の大幅減となっている。これは市民センター建設事業の皆減が主な要因であり、これにより類似団体平均を下回っている。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54,597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7,258</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円増加しているが、類似団体平均と比べると低い水準である。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11,184</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10,844</a:t>
          </a:r>
          <a:r>
            <a:rPr kumimoji="1" lang="ja-JP" altLang="en-US" sz="1300">
              <a:latin typeface="ＭＳ Ｐゴシック" panose="020B0600070205080204" pitchFamily="50" charset="-128"/>
              <a:ea typeface="ＭＳ Ｐゴシック" panose="020B0600070205080204" pitchFamily="50" charset="-128"/>
            </a:rPr>
            <a:t>円減少している。これは令和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年度の豪雨災害に係る復旧事業費の減少が主な要因である。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福岡県みやま市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34,910
34,572
105.21
22,092,254
21,398,818
538,501
11,067,607
26,820,580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33401</xdr:rowOff>
    </xdr:from>
    <xdr:to>
      <xdr:col>24</xdr:col>
      <xdr:colOff>63500</xdr:colOff>
      <xdr:row>36</xdr:row>
      <xdr:rowOff>74740</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205601"/>
          <a:ext cx="8382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74740</xdr:rowOff>
    </xdr:from>
    <xdr:to>
      <xdr:col>19</xdr:col>
      <xdr:colOff>177800</xdr:colOff>
      <xdr:row>36</xdr:row>
      <xdr:rowOff>81788</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246940"/>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81788</xdr:rowOff>
    </xdr:from>
    <xdr:to>
      <xdr:col>15</xdr:col>
      <xdr:colOff>50800</xdr:colOff>
      <xdr:row>36</xdr:row>
      <xdr:rowOff>87313</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253988"/>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73978</xdr:rowOff>
    </xdr:from>
    <xdr:to>
      <xdr:col>10</xdr:col>
      <xdr:colOff>114300</xdr:colOff>
      <xdr:row>36</xdr:row>
      <xdr:rowOff>87313</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24617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154051</xdr:rowOff>
    </xdr:from>
    <xdr:to>
      <xdr:col>24</xdr:col>
      <xdr:colOff>114300</xdr:colOff>
      <xdr:row>36</xdr:row>
      <xdr:rowOff>84201</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15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132478</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13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23940</xdr:rowOff>
    </xdr:from>
    <xdr:to>
      <xdr:col>20</xdr:col>
      <xdr:colOff>38100</xdr:colOff>
      <xdr:row>36</xdr:row>
      <xdr:rowOff>125540</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1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116667</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28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30988</xdr:rowOff>
    </xdr:from>
    <xdr:to>
      <xdr:col>15</xdr:col>
      <xdr:colOff>101600</xdr:colOff>
      <xdr:row>36</xdr:row>
      <xdr:rowOff>132588</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2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123715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36513</xdr:rowOff>
    </xdr:from>
    <xdr:to>
      <xdr:col>10</xdr:col>
      <xdr:colOff>165100</xdr:colOff>
      <xdr:row>36</xdr:row>
      <xdr:rowOff>138113</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2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129240</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30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23178</xdr:rowOff>
    </xdr:from>
    <xdr:to>
      <xdr:col>6</xdr:col>
      <xdr:colOff>38100</xdr:colOff>
      <xdr:row>36</xdr:row>
      <xdr:rowOff>124778</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115905</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2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121285</xdr:rowOff>
    </xdr:from>
    <xdr:to>
      <xdr:col>24</xdr:col>
      <xdr:colOff>63500</xdr:colOff>
      <xdr:row>58</xdr:row>
      <xdr:rowOff>124054</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10065385"/>
          <a:ext cx="8382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121285</xdr:rowOff>
    </xdr:from>
    <xdr:to>
      <xdr:col>19</xdr:col>
      <xdr:colOff>177800</xdr:colOff>
      <xdr:row>58</xdr:row>
      <xdr:rowOff>123725</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10065385"/>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140115</xdr:rowOff>
    </xdr:from>
    <xdr:to>
      <xdr:col>15</xdr:col>
      <xdr:colOff>50800</xdr:colOff>
      <xdr:row>58</xdr:row>
      <xdr:rowOff>123725</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a:off x="2019300" y="9912765"/>
          <a:ext cx="889000" cy="1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140115</xdr:rowOff>
    </xdr:from>
    <xdr:to>
      <xdr:col>10</xdr:col>
      <xdr:colOff>114300</xdr:colOff>
      <xdr:row>58</xdr:row>
      <xdr:rowOff>130668</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9912765"/>
          <a:ext cx="889000" cy="16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73254</xdr:rowOff>
    </xdr:from>
    <xdr:to>
      <xdr:col>24</xdr:col>
      <xdr:colOff>114300</xdr:colOff>
      <xdr:row>59</xdr:row>
      <xdr:rowOff>3404</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100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159631</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993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70485</xdr:rowOff>
    </xdr:from>
    <xdr:to>
      <xdr:col>20</xdr:col>
      <xdr:colOff>38100</xdr:colOff>
      <xdr:row>59</xdr:row>
      <xdr:rowOff>635</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163212</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530111" y="1010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72925</xdr:rowOff>
    </xdr:from>
    <xdr:to>
      <xdr:col>15</xdr:col>
      <xdr:colOff>101600</xdr:colOff>
      <xdr:row>59</xdr:row>
      <xdr:rowOff>3075</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100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165652</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89315</xdr:rowOff>
    </xdr:from>
    <xdr:to>
      <xdr:col>10</xdr:col>
      <xdr:colOff>165100</xdr:colOff>
      <xdr:row>58</xdr:row>
      <xdr:rowOff>19465</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98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10592</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19795" y="995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79868</xdr:rowOff>
    </xdr:from>
    <xdr:to>
      <xdr:col>6</xdr:col>
      <xdr:colOff>38100</xdr:colOff>
      <xdr:row>59</xdr:row>
      <xdr:rowOff>10018</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100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1145</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1011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25761</xdr:rowOff>
    </xdr:from>
    <xdr:to>
      <xdr:col>24</xdr:col>
      <xdr:colOff>63500</xdr:colOff>
      <xdr:row>75</xdr:row>
      <xdr:rowOff>70384</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2884511"/>
          <a:ext cx="8382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70384</xdr:rowOff>
    </xdr:from>
    <xdr:to>
      <xdr:col>19</xdr:col>
      <xdr:colOff>177800</xdr:colOff>
      <xdr:row>75</xdr:row>
      <xdr:rowOff>124004</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2908300" y="12929134"/>
          <a:ext cx="889000" cy="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124004</xdr:rowOff>
    </xdr:from>
    <xdr:to>
      <xdr:col>15</xdr:col>
      <xdr:colOff>50800</xdr:colOff>
      <xdr:row>76</xdr:row>
      <xdr:rowOff>46898</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2019300" y="12982754"/>
          <a:ext cx="889000" cy="9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46898</xdr:rowOff>
    </xdr:from>
    <xdr:to>
      <xdr:col>10</xdr:col>
      <xdr:colOff>114300</xdr:colOff>
      <xdr:row>76</xdr:row>
      <xdr:rowOff>61652</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1130300" y="13077098"/>
          <a:ext cx="889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146411</xdr:rowOff>
    </xdr:from>
    <xdr:to>
      <xdr:col>24</xdr:col>
      <xdr:colOff>114300</xdr:colOff>
      <xdr:row>75</xdr:row>
      <xdr:rowOff>76561</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28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169288</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268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19584</xdr:rowOff>
    </xdr:from>
    <xdr:to>
      <xdr:col>20</xdr:col>
      <xdr:colOff>38100</xdr:colOff>
      <xdr:row>75</xdr:row>
      <xdr:rowOff>121184</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28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137711</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265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73204</xdr:rowOff>
    </xdr:from>
    <xdr:to>
      <xdr:col>15</xdr:col>
      <xdr:colOff>101600</xdr:colOff>
      <xdr:row>76</xdr:row>
      <xdr:rowOff>3355</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2931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165932</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02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167548</xdr:rowOff>
    </xdr:from>
    <xdr:to>
      <xdr:col>10</xdr:col>
      <xdr:colOff>165100</xdr:colOff>
      <xdr:row>76</xdr:row>
      <xdr:rowOff>97698</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30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114225</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28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10852</xdr:rowOff>
    </xdr:from>
    <xdr:to>
      <xdr:col>6</xdr:col>
      <xdr:colOff>38100</xdr:colOff>
      <xdr:row>76</xdr:row>
      <xdr:rowOff>112452</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0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128978</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281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77997</xdr:rowOff>
    </xdr:from>
    <xdr:to>
      <xdr:col>24</xdr:col>
      <xdr:colOff>63500</xdr:colOff>
      <xdr:row>97</xdr:row>
      <xdr:rowOff>93307</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3797300" y="16708647"/>
          <a:ext cx="838200" cy="1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54766</xdr:rowOff>
    </xdr:from>
    <xdr:to>
      <xdr:col>19</xdr:col>
      <xdr:colOff>177800</xdr:colOff>
      <xdr:row>97</xdr:row>
      <xdr:rowOff>93307</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2908300" y="16513966"/>
          <a:ext cx="889000" cy="20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54766</xdr:rowOff>
    </xdr:from>
    <xdr:to>
      <xdr:col>15</xdr:col>
      <xdr:colOff>50800</xdr:colOff>
      <xdr:row>97</xdr:row>
      <xdr:rowOff>1891</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2019300" y="16513966"/>
          <a:ext cx="889000" cy="1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1891</xdr:rowOff>
    </xdr:from>
    <xdr:to>
      <xdr:col>10</xdr:col>
      <xdr:colOff>114300</xdr:colOff>
      <xdr:row>97</xdr:row>
      <xdr:rowOff>52498</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1130300" y="16632541"/>
          <a:ext cx="889000" cy="5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27197</xdr:rowOff>
    </xdr:from>
    <xdr:to>
      <xdr:col>24</xdr:col>
      <xdr:colOff>114300</xdr:colOff>
      <xdr:row>97</xdr:row>
      <xdr:rowOff>128797</xdr:rowOff>
    </xdr:to>
    <xdr:sp macro="" textlink="">
      <xdr:nvSpPr>
        <xdr:cNvPr id="248" name="楕円 247">
          <a:extLst>
            <a:ext uri="{FF2B5EF4-FFF2-40B4-BE49-F238E27FC236}">
              <a16:creationId xmlns="" xmlns:a16="http://schemas.microsoft.com/office/drawing/2014/main" id="{00000000-0008-0000-0700-0000F8000000}"/>
            </a:ext>
          </a:extLst>
        </xdr:cNvPr>
        <xdr:cNvSpPr/>
      </xdr:nvSpPr>
      <xdr:spPr>
        <a:xfrm>
          <a:off x="4584700" y="166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113574</xdr:rowOff>
    </xdr:from>
    <xdr:ext cx="534377" cy="259045"/>
    <xdr:sp macro="" textlink="">
      <xdr:nvSpPr>
        <xdr:cNvPr id="249" name="衛生費該当値テキスト">
          <a:extLst>
            <a:ext uri="{FF2B5EF4-FFF2-40B4-BE49-F238E27FC236}">
              <a16:creationId xmlns="" xmlns:a16="http://schemas.microsoft.com/office/drawing/2014/main" id="{00000000-0008-0000-0700-0000F9000000}"/>
            </a:ext>
          </a:extLst>
        </xdr:cNvPr>
        <xdr:cNvSpPr txBox="1"/>
      </xdr:nvSpPr>
      <xdr:spPr>
        <a:xfrm>
          <a:off x="4686300" y="165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42507</xdr:rowOff>
    </xdr:from>
    <xdr:to>
      <xdr:col>20</xdr:col>
      <xdr:colOff>38100</xdr:colOff>
      <xdr:row>97</xdr:row>
      <xdr:rowOff>144107</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3746500" y="166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135234</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3530111" y="167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3966</xdr:rowOff>
    </xdr:from>
    <xdr:to>
      <xdr:col>15</xdr:col>
      <xdr:colOff>101600</xdr:colOff>
      <xdr:row>96</xdr:row>
      <xdr:rowOff>105566</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2857500" y="1646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122093</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641111" y="1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122541</xdr:rowOff>
    </xdr:from>
    <xdr:to>
      <xdr:col>10</xdr:col>
      <xdr:colOff>165100</xdr:colOff>
      <xdr:row>97</xdr:row>
      <xdr:rowOff>52691</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1968500" y="165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69218</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752111" y="1635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xdr:rowOff>
    </xdr:from>
    <xdr:to>
      <xdr:col>6</xdr:col>
      <xdr:colOff>38100</xdr:colOff>
      <xdr:row>97</xdr:row>
      <xdr:rowOff>103298</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079500" y="166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119825</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863111" y="164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84836</xdr:rowOff>
    </xdr:from>
    <xdr:to>
      <xdr:col>55</xdr:col>
      <xdr:colOff>0</xdr:colOff>
      <xdr:row>35</xdr:row>
      <xdr:rowOff>116187</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flipV="1">
          <a:off x="9639300" y="6085586"/>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116187</xdr:rowOff>
    </xdr:from>
    <xdr:to>
      <xdr:col>50</xdr:col>
      <xdr:colOff>114300</xdr:colOff>
      <xdr:row>35</xdr:row>
      <xdr:rowOff>152110</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flipV="1">
          <a:off x="8750300" y="61169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152110</xdr:rowOff>
    </xdr:from>
    <xdr:to>
      <xdr:col>45</xdr:col>
      <xdr:colOff>177800</xdr:colOff>
      <xdr:row>36</xdr:row>
      <xdr:rowOff>1234</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flipV="1">
          <a:off x="7861300" y="61528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1234</xdr:rowOff>
    </xdr:from>
    <xdr:to>
      <xdr:col>41</xdr:col>
      <xdr:colOff>50800</xdr:colOff>
      <xdr:row>36</xdr:row>
      <xdr:rowOff>144599</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flipV="1">
          <a:off x="6972300" y="6173434"/>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34036</xdr:rowOff>
    </xdr:from>
    <xdr:to>
      <xdr:col>55</xdr:col>
      <xdr:colOff>50800</xdr:colOff>
      <xdr:row>35</xdr:row>
      <xdr:rowOff>135636</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10426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56913</xdr:rowOff>
    </xdr:from>
    <xdr:ext cx="469744" cy="259045"/>
    <xdr:sp macro="" textlink="">
      <xdr:nvSpPr>
        <xdr:cNvPr id="308" name="労働費該当値テキスト">
          <a:extLst>
            <a:ext uri="{FF2B5EF4-FFF2-40B4-BE49-F238E27FC236}">
              <a16:creationId xmlns="" xmlns:a16="http://schemas.microsoft.com/office/drawing/2014/main" id="{00000000-0008-0000-0700-000034010000}"/>
            </a:ext>
          </a:extLst>
        </xdr:cNvPr>
        <xdr:cNvSpPr txBox="1"/>
      </xdr:nvSpPr>
      <xdr:spPr>
        <a:xfrm>
          <a:off x="10528300"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65387</xdr:rowOff>
    </xdr:from>
    <xdr:to>
      <xdr:col>50</xdr:col>
      <xdr:colOff>165100</xdr:colOff>
      <xdr:row>35</xdr:row>
      <xdr:rowOff>166987</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9588500" y="60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12064</xdr:rowOff>
    </xdr:from>
    <xdr:ext cx="469744"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04428" y="58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101310</xdr:rowOff>
    </xdr:from>
    <xdr:to>
      <xdr:col>46</xdr:col>
      <xdr:colOff>38100</xdr:colOff>
      <xdr:row>36</xdr:row>
      <xdr:rowOff>31460</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8699500" y="61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47987</xdr:rowOff>
    </xdr:from>
    <xdr:ext cx="469744"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515428" y="587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121884</xdr:rowOff>
    </xdr:from>
    <xdr:to>
      <xdr:col>41</xdr:col>
      <xdr:colOff>101600</xdr:colOff>
      <xdr:row>36</xdr:row>
      <xdr:rowOff>52034</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7810500" y="612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68561</xdr:rowOff>
    </xdr:from>
    <xdr:ext cx="469744"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626428" y="589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93799</xdr:rowOff>
    </xdr:from>
    <xdr:to>
      <xdr:col>36</xdr:col>
      <xdr:colOff>165100</xdr:colOff>
      <xdr:row>37</xdr:row>
      <xdr:rowOff>23949</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69215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40476</xdr:rowOff>
    </xdr:from>
    <xdr:ext cx="469744"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737428" y="604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153774</xdr:rowOff>
    </xdr:from>
    <xdr:to>
      <xdr:col>55</xdr:col>
      <xdr:colOff>0</xdr:colOff>
      <xdr:row>57</xdr:row>
      <xdr:rowOff>41311</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9639300" y="9754974"/>
          <a:ext cx="838200" cy="5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153774</xdr:rowOff>
    </xdr:from>
    <xdr:to>
      <xdr:col>50</xdr:col>
      <xdr:colOff>114300</xdr:colOff>
      <xdr:row>57</xdr:row>
      <xdr:rowOff>51415</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flipV="1">
          <a:off x="8750300" y="9754974"/>
          <a:ext cx="889000" cy="6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51415</xdr:rowOff>
    </xdr:from>
    <xdr:to>
      <xdr:col>45</xdr:col>
      <xdr:colOff>177800</xdr:colOff>
      <xdr:row>57</xdr:row>
      <xdr:rowOff>96525</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flipV="1">
          <a:off x="7861300" y="9824065"/>
          <a:ext cx="8890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96525</xdr:rowOff>
    </xdr:from>
    <xdr:to>
      <xdr:col>41</xdr:col>
      <xdr:colOff>50800</xdr:colOff>
      <xdr:row>57</xdr:row>
      <xdr:rowOff>120269</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6972300" y="9869175"/>
          <a:ext cx="889000" cy="2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161961</xdr:rowOff>
    </xdr:from>
    <xdr:to>
      <xdr:col>55</xdr:col>
      <xdr:colOff>50800</xdr:colOff>
      <xdr:row>57</xdr:row>
      <xdr:rowOff>92111</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10426700" y="97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13388</xdr:rowOff>
    </xdr:from>
    <xdr:ext cx="534377" cy="259045"/>
    <xdr:sp macro="" textlink="">
      <xdr:nvSpPr>
        <xdr:cNvPr id="365" name="農林水産業費該当値テキスト">
          <a:extLst>
            <a:ext uri="{FF2B5EF4-FFF2-40B4-BE49-F238E27FC236}">
              <a16:creationId xmlns="" xmlns:a16="http://schemas.microsoft.com/office/drawing/2014/main" id="{00000000-0008-0000-0700-00006D010000}"/>
            </a:ext>
          </a:extLst>
        </xdr:cNvPr>
        <xdr:cNvSpPr txBox="1"/>
      </xdr:nvSpPr>
      <xdr:spPr>
        <a:xfrm>
          <a:off x="10528300" y="96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102974</xdr:rowOff>
    </xdr:from>
    <xdr:to>
      <xdr:col>50</xdr:col>
      <xdr:colOff>165100</xdr:colOff>
      <xdr:row>57</xdr:row>
      <xdr:rowOff>33124</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9588500" y="970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49651</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372111" y="947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615</xdr:rowOff>
    </xdr:from>
    <xdr:to>
      <xdr:col>46</xdr:col>
      <xdr:colOff>38100</xdr:colOff>
      <xdr:row>57</xdr:row>
      <xdr:rowOff>102215</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8699500" y="97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118742</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483111" y="954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45725</xdr:rowOff>
    </xdr:from>
    <xdr:to>
      <xdr:col>41</xdr:col>
      <xdr:colOff>101600</xdr:colOff>
      <xdr:row>57</xdr:row>
      <xdr:rowOff>147325</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7810500" y="981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138452</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594111" y="991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69469</xdr:rowOff>
    </xdr:from>
    <xdr:to>
      <xdr:col>36</xdr:col>
      <xdr:colOff>165100</xdr:colOff>
      <xdr:row>57</xdr:row>
      <xdr:rowOff>171069</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69215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162196</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705111" y="99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14080</xdr:rowOff>
    </xdr:from>
    <xdr:to>
      <xdr:col>55</xdr:col>
      <xdr:colOff>0</xdr:colOff>
      <xdr:row>78</xdr:row>
      <xdr:rowOff>75682</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9639300" y="13387180"/>
          <a:ext cx="838200" cy="6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75682</xdr:rowOff>
    </xdr:from>
    <xdr:to>
      <xdr:col>50</xdr:col>
      <xdr:colOff>114300</xdr:colOff>
      <xdr:row>78</xdr:row>
      <xdr:rowOff>77969</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8750300" y="1344878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77969</xdr:rowOff>
    </xdr:from>
    <xdr:to>
      <xdr:col>45</xdr:col>
      <xdr:colOff>177800</xdr:colOff>
      <xdr:row>78</xdr:row>
      <xdr:rowOff>86528</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7861300" y="13451069"/>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86528</xdr:rowOff>
    </xdr:from>
    <xdr:to>
      <xdr:col>41</xdr:col>
      <xdr:colOff>50800</xdr:colOff>
      <xdr:row>78</xdr:row>
      <xdr:rowOff>108103</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6972300" y="13459628"/>
          <a:ext cx="889000" cy="2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134730</xdr:rowOff>
    </xdr:from>
    <xdr:to>
      <xdr:col>55</xdr:col>
      <xdr:colOff>50800</xdr:colOff>
      <xdr:row>78</xdr:row>
      <xdr:rowOff>64880</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10426700" y="133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110921</xdr:rowOff>
    </xdr:from>
    <xdr:ext cx="534377"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3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24882</xdr:rowOff>
    </xdr:from>
    <xdr:to>
      <xdr:col>50</xdr:col>
      <xdr:colOff>165100</xdr:colOff>
      <xdr:row>78</xdr:row>
      <xdr:rowOff>126482</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9588500" y="13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117609</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372111" y="1349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27169</xdr:rowOff>
    </xdr:from>
    <xdr:to>
      <xdr:col>46</xdr:col>
      <xdr:colOff>38100</xdr:colOff>
      <xdr:row>78</xdr:row>
      <xdr:rowOff>128769</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8699500" y="134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119896</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483111" y="1349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35728</xdr:rowOff>
    </xdr:from>
    <xdr:to>
      <xdr:col>41</xdr:col>
      <xdr:colOff>101600</xdr:colOff>
      <xdr:row>78</xdr:row>
      <xdr:rowOff>137328</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7810500" y="134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128455</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594111" y="1350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57303</xdr:rowOff>
    </xdr:from>
    <xdr:to>
      <xdr:col>36</xdr:col>
      <xdr:colOff>165100</xdr:colOff>
      <xdr:row>78</xdr:row>
      <xdr:rowOff>158903</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6921500" y="134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150030</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37428" y="135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54829</xdr:rowOff>
    </xdr:from>
    <xdr:to>
      <xdr:col>55</xdr:col>
      <xdr:colOff>0</xdr:colOff>
      <xdr:row>97</xdr:row>
      <xdr:rowOff>101333</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9639300" y="16685479"/>
          <a:ext cx="8382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54829</xdr:rowOff>
    </xdr:from>
    <xdr:to>
      <xdr:col>50</xdr:col>
      <xdr:colOff>114300</xdr:colOff>
      <xdr:row>97</xdr:row>
      <xdr:rowOff>122143</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flipV="1">
          <a:off x="8750300" y="16685479"/>
          <a:ext cx="889000" cy="6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122143</xdr:rowOff>
    </xdr:from>
    <xdr:to>
      <xdr:col>45</xdr:col>
      <xdr:colOff>177800</xdr:colOff>
      <xdr:row>97</xdr:row>
      <xdr:rowOff>168123</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flipV="1">
          <a:off x="7861300" y="16752793"/>
          <a:ext cx="889000" cy="4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33744</xdr:rowOff>
    </xdr:from>
    <xdr:to>
      <xdr:col>41</xdr:col>
      <xdr:colOff>50800</xdr:colOff>
      <xdr:row>97</xdr:row>
      <xdr:rowOff>168123</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6972300" y="16664394"/>
          <a:ext cx="889000" cy="13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50533</xdr:rowOff>
    </xdr:from>
    <xdr:to>
      <xdr:col>55</xdr:col>
      <xdr:colOff>50800</xdr:colOff>
      <xdr:row>97</xdr:row>
      <xdr:rowOff>152133</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10426700" y="166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28960</xdr:rowOff>
    </xdr:from>
    <xdr:ext cx="534377" cy="259045"/>
    <xdr:sp macro="" textlink="">
      <xdr:nvSpPr>
        <xdr:cNvPr id="477" name="土木費該当値テキスト">
          <a:extLst>
            <a:ext uri="{FF2B5EF4-FFF2-40B4-BE49-F238E27FC236}">
              <a16:creationId xmlns="" xmlns:a16="http://schemas.microsoft.com/office/drawing/2014/main" id="{00000000-0008-0000-0700-0000DD010000}"/>
            </a:ext>
          </a:extLst>
        </xdr:cNvPr>
        <xdr:cNvSpPr txBox="1"/>
      </xdr:nvSpPr>
      <xdr:spPr>
        <a:xfrm>
          <a:off x="10528300" y="166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4029</xdr:rowOff>
    </xdr:from>
    <xdr:to>
      <xdr:col>50</xdr:col>
      <xdr:colOff>165100</xdr:colOff>
      <xdr:row>97</xdr:row>
      <xdr:rowOff>105629</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9588500" y="166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96756</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9372111" y="167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71343</xdr:rowOff>
    </xdr:from>
    <xdr:to>
      <xdr:col>46</xdr:col>
      <xdr:colOff>38100</xdr:colOff>
      <xdr:row>98</xdr:row>
      <xdr:rowOff>1493</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8699500" y="167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164070</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8483111" y="1679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117323</xdr:rowOff>
    </xdr:from>
    <xdr:to>
      <xdr:col>41</xdr:col>
      <xdr:colOff>101600</xdr:colOff>
      <xdr:row>98</xdr:row>
      <xdr:rowOff>47473</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7810500" y="167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38600</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7594111"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154394</xdr:rowOff>
    </xdr:from>
    <xdr:to>
      <xdr:col>36</xdr:col>
      <xdr:colOff>165100</xdr:colOff>
      <xdr:row>97</xdr:row>
      <xdr:rowOff>84544</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6921500" y="166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75671</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6705111" y="167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129893</xdr:rowOff>
    </xdr:from>
    <xdr:to>
      <xdr:col>85</xdr:col>
      <xdr:colOff>127000</xdr:colOff>
      <xdr:row>36</xdr:row>
      <xdr:rowOff>61336</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5481300" y="6130643"/>
          <a:ext cx="838200" cy="10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129893</xdr:rowOff>
    </xdr:from>
    <xdr:to>
      <xdr:col>81</xdr:col>
      <xdr:colOff>50800</xdr:colOff>
      <xdr:row>36</xdr:row>
      <xdr:rowOff>38156</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4592300" y="6130643"/>
          <a:ext cx="889000" cy="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17559</xdr:rowOff>
    </xdr:from>
    <xdr:to>
      <xdr:col>76</xdr:col>
      <xdr:colOff>114300</xdr:colOff>
      <xdr:row>36</xdr:row>
      <xdr:rowOff>38156</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3703300" y="6189759"/>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17559</xdr:rowOff>
    </xdr:from>
    <xdr:to>
      <xdr:col>71</xdr:col>
      <xdr:colOff>177800</xdr:colOff>
      <xdr:row>36</xdr:row>
      <xdr:rowOff>55438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2814300" y="6189759"/>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10536</xdr:rowOff>
    </xdr:from>
    <xdr:to>
      <xdr:col>85</xdr:col>
      <xdr:colOff>177800</xdr:colOff>
      <xdr:row>36</xdr:row>
      <xdr:rowOff>112136</xdr:rowOff>
    </xdr:to>
    <xdr:sp macro="" textlink="">
      <xdr:nvSpPr>
        <xdr:cNvPr id="531" name="楕円 530">
          <a:extLst>
            <a:ext uri="{FF2B5EF4-FFF2-40B4-BE49-F238E27FC236}">
              <a16:creationId xmlns="" xmlns:a16="http://schemas.microsoft.com/office/drawing/2014/main" id="{00000000-0008-0000-0700-000013020000}"/>
            </a:ext>
          </a:extLst>
        </xdr:cNvPr>
        <xdr:cNvSpPr/>
      </xdr:nvSpPr>
      <xdr:spPr>
        <a:xfrm>
          <a:off x="16268700" y="61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160413</xdr:rowOff>
    </xdr:from>
    <xdr:ext cx="534377" cy="259045"/>
    <xdr:sp macro="" textlink="">
      <xdr:nvSpPr>
        <xdr:cNvPr id="532" name="消防費該当値テキスト">
          <a:extLst>
            <a:ext uri="{FF2B5EF4-FFF2-40B4-BE49-F238E27FC236}">
              <a16:creationId xmlns="" xmlns:a16="http://schemas.microsoft.com/office/drawing/2014/main" id="{00000000-0008-0000-0700-000014020000}"/>
            </a:ext>
          </a:extLst>
        </xdr:cNvPr>
        <xdr:cNvSpPr txBox="1"/>
      </xdr:nvSpPr>
      <xdr:spPr>
        <a:xfrm>
          <a:off x="16370300" y="616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79093</xdr:rowOff>
    </xdr:from>
    <xdr:to>
      <xdr:col>81</xdr:col>
      <xdr:colOff>101600</xdr:colOff>
      <xdr:row>36</xdr:row>
      <xdr:rowOff>9243</xdr:rowOff>
    </xdr:to>
    <xdr:sp macro="" textlink="">
      <xdr:nvSpPr>
        <xdr:cNvPr id="533" name="楕円 532">
          <a:extLst>
            <a:ext uri="{FF2B5EF4-FFF2-40B4-BE49-F238E27FC236}">
              <a16:creationId xmlns="" xmlns:a16="http://schemas.microsoft.com/office/drawing/2014/main" id="{00000000-0008-0000-0700-000015020000}"/>
            </a:ext>
          </a:extLst>
        </xdr:cNvPr>
        <xdr:cNvSpPr/>
      </xdr:nvSpPr>
      <xdr:spPr>
        <a:xfrm>
          <a:off x="15430500" y="607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370</xdr:rowOff>
    </xdr:from>
    <xdr:ext cx="534377"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5214111" y="61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158806</xdr:rowOff>
    </xdr:from>
    <xdr:to>
      <xdr:col>76</xdr:col>
      <xdr:colOff>165100</xdr:colOff>
      <xdr:row>36</xdr:row>
      <xdr:rowOff>88956</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4541500" y="61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80083</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325111" y="625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138209</xdr:rowOff>
    </xdr:from>
    <xdr:to>
      <xdr:col>72</xdr:col>
      <xdr:colOff>38100</xdr:colOff>
      <xdr:row>36</xdr:row>
      <xdr:rowOff>68359</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3652500" y="613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59486</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3436111" y="623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4638</xdr:rowOff>
    </xdr:from>
    <xdr:to>
      <xdr:col>67</xdr:col>
      <xdr:colOff>101600</xdr:colOff>
      <xdr:row>36</xdr:row>
      <xdr:rowOff>106238</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2763500" y="617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97365</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547111" y="62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145090</xdr:rowOff>
    </xdr:from>
    <xdr:to>
      <xdr:col>85</xdr:col>
      <xdr:colOff>127000</xdr:colOff>
      <xdr:row>57</xdr:row>
      <xdr:rowOff>79345</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5481300" y="9574840"/>
          <a:ext cx="838200" cy="27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93614</xdr:rowOff>
    </xdr:from>
    <xdr:to>
      <xdr:col>81</xdr:col>
      <xdr:colOff>50800</xdr:colOff>
      <xdr:row>55</xdr:row>
      <xdr:rowOff>145090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4592300" y="9523364"/>
          <a:ext cx="889000" cy="5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93614</xdr:rowOff>
    </xdr:from>
    <xdr:to>
      <xdr:col>76</xdr:col>
      <xdr:colOff>114300</xdr:colOff>
      <xdr:row>56</xdr:row>
      <xdr:rowOff>26214</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3703300" y="9523364"/>
          <a:ext cx="889000" cy="10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26214</xdr:rowOff>
    </xdr:from>
    <xdr:to>
      <xdr:col>71</xdr:col>
      <xdr:colOff>177800</xdr:colOff>
      <xdr:row>57</xdr:row>
      <xdr:rowOff>106718</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2814300" y="9627414"/>
          <a:ext cx="889000" cy="25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28545</xdr:rowOff>
    </xdr:from>
    <xdr:to>
      <xdr:col>85</xdr:col>
      <xdr:colOff>177800</xdr:colOff>
      <xdr:row>57</xdr:row>
      <xdr:rowOff>130145</xdr:rowOff>
    </xdr:to>
    <xdr:sp macro="" textlink="">
      <xdr:nvSpPr>
        <xdr:cNvPr id="586" name="楕円 585">
          <a:extLst>
            <a:ext uri="{FF2B5EF4-FFF2-40B4-BE49-F238E27FC236}">
              <a16:creationId xmlns="" xmlns:a16="http://schemas.microsoft.com/office/drawing/2014/main" id="{00000000-0008-0000-0700-00004A020000}"/>
            </a:ext>
          </a:extLst>
        </xdr:cNvPr>
        <xdr:cNvSpPr/>
      </xdr:nvSpPr>
      <xdr:spPr>
        <a:xfrm>
          <a:off x="16268700" y="980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114922</xdr:rowOff>
    </xdr:from>
    <xdr:ext cx="534377" cy="259045"/>
    <xdr:sp macro="" textlink="">
      <xdr:nvSpPr>
        <xdr:cNvPr id="587" name="教育費該当値テキスト">
          <a:extLst>
            <a:ext uri="{FF2B5EF4-FFF2-40B4-BE49-F238E27FC236}">
              <a16:creationId xmlns="" xmlns:a16="http://schemas.microsoft.com/office/drawing/2014/main" id="{00000000-0008-0000-0700-00004B020000}"/>
            </a:ext>
          </a:extLst>
        </xdr:cNvPr>
        <xdr:cNvSpPr txBox="1"/>
      </xdr:nvSpPr>
      <xdr:spPr>
        <a:xfrm>
          <a:off x="16370300" y="971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94290</xdr:rowOff>
    </xdr:from>
    <xdr:to>
      <xdr:col>81</xdr:col>
      <xdr:colOff>101600</xdr:colOff>
      <xdr:row>56</xdr:row>
      <xdr:rowOff>24440</xdr:rowOff>
    </xdr:to>
    <xdr:sp macro="" textlink="">
      <xdr:nvSpPr>
        <xdr:cNvPr id="588" name="楕円 587">
          <a:extLst>
            <a:ext uri="{FF2B5EF4-FFF2-40B4-BE49-F238E27FC236}">
              <a16:creationId xmlns="" xmlns:a16="http://schemas.microsoft.com/office/drawing/2014/main" id="{00000000-0008-0000-0700-00004C020000}"/>
            </a:ext>
          </a:extLst>
        </xdr:cNvPr>
        <xdr:cNvSpPr/>
      </xdr:nvSpPr>
      <xdr:spPr>
        <a:xfrm>
          <a:off x="15430500" y="95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40967</xdr:rowOff>
    </xdr:from>
    <xdr:ext cx="59901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5181795" y="929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42814</xdr:rowOff>
    </xdr:from>
    <xdr:to>
      <xdr:col>76</xdr:col>
      <xdr:colOff>165100</xdr:colOff>
      <xdr:row>55</xdr:row>
      <xdr:rowOff>144414</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4541500" y="94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160941</xdr:rowOff>
    </xdr:from>
    <xdr:ext cx="59901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292795" y="924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146864</xdr:rowOff>
    </xdr:from>
    <xdr:to>
      <xdr:col>72</xdr:col>
      <xdr:colOff>38100</xdr:colOff>
      <xdr:row>56</xdr:row>
      <xdr:rowOff>77014</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3652500" y="957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93541</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3436111" y="935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55918</xdr:rowOff>
    </xdr:from>
    <xdr:to>
      <xdr:col>67</xdr:col>
      <xdr:colOff>101600</xdr:colOff>
      <xdr:row>57</xdr:row>
      <xdr:rowOff>157518</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2763500" y="98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148645</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547111" y="99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107595</xdr:rowOff>
    </xdr:from>
    <xdr:to>
      <xdr:col>85</xdr:col>
      <xdr:colOff>127000</xdr:colOff>
      <xdr:row>78</xdr:row>
      <xdr:rowOff>73864</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5481300" y="13309245"/>
          <a:ext cx="838200" cy="1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44645</xdr:rowOff>
    </xdr:from>
    <xdr:ext cx="469744" cy="259045"/>
    <xdr:sp macro="" textlink="">
      <xdr:nvSpPr>
        <xdr:cNvPr id="625" name="災害復旧費平均値テキスト">
          <a:extLst>
            <a:ext uri="{FF2B5EF4-FFF2-40B4-BE49-F238E27FC236}">
              <a16:creationId xmlns="" xmlns:a16="http://schemas.microsoft.com/office/drawing/2014/main" id="{00000000-0008-0000-0700-000071020000}"/>
            </a:ext>
          </a:extLst>
        </xdr:cNvPr>
        <xdr:cNvSpPr txBox="1"/>
      </xdr:nvSpPr>
      <xdr:spPr>
        <a:xfrm>
          <a:off x="16370300" y="13417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93624</xdr:rowOff>
    </xdr:from>
    <xdr:to>
      <xdr:col>81</xdr:col>
      <xdr:colOff>50800</xdr:colOff>
      <xdr:row>77</xdr:row>
      <xdr:rowOff>107595</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4592300" y="13295274"/>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93624</xdr:rowOff>
    </xdr:from>
    <xdr:to>
      <xdr:col>76</xdr:col>
      <xdr:colOff>114300</xdr:colOff>
      <xdr:row>78</xdr:row>
      <xdr:rowOff>11113</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flipV="1">
          <a:off x="13703300" y="13295274"/>
          <a:ext cx="889000" cy="8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11113</xdr:rowOff>
    </xdr:from>
    <xdr:to>
      <xdr:col>71</xdr:col>
      <xdr:colOff>177800</xdr:colOff>
      <xdr:row>79</xdr:row>
      <xdr:rowOff>8637</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2814300" y="13384213"/>
          <a:ext cx="889000" cy="16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23064</xdr:rowOff>
    </xdr:from>
    <xdr:to>
      <xdr:col>85</xdr:col>
      <xdr:colOff>177800</xdr:colOff>
      <xdr:row>78</xdr:row>
      <xdr:rowOff>124664</xdr:rowOff>
    </xdr:to>
    <xdr:sp macro="" textlink="">
      <xdr:nvSpPr>
        <xdr:cNvPr id="643" name="楕円 642">
          <a:extLst>
            <a:ext uri="{FF2B5EF4-FFF2-40B4-BE49-F238E27FC236}">
              <a16:creationId xmlns="" xmlns:a16="http://schemas.microsoft.com/office/drawing/2014/main" id="{00000000-0008-0000-0700-000083020000}"/>
            </a:ext>
          </a:extLst>
        </xdr:cNvPr>
        <xdr:cNvSpPr/>
      </xdr:nvSpPr>
      <xdr:spPr>
        <a:xfrm>
          <a:off x="162687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45941</xdr:rowOff>
    </xdr:from>
    <xdr:ext cx="534377" cy="259045"/>
    <xdr:sp macro="" textlink="">
      <xdr:nvSpPr>
        <xdr:cNvPr id="644" name="災害復旧費該当値テキスト">
          <a:extLst>
            <a:ext uri="{FF2B5EF4-FFF2-40B4-BE49-F238E27FC236}">
              <a16:creationId xmlns="" xmlns:a16="http://schemas.microsoft.com/office/drawing/2014/main" id="{00000000-0008-0000-0700-000084020000}"/>
            </a:ext>
          </a:extLst>
        </xdr:cNvPr>
        <xdr:cNvSpPr txBox="1"/>
      </xdr:nvSpPr>
      <xdr:spPr>
        <a:xfrm>
          <a:off x="16370300" y="132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56795</xdr:rowOff>
    </xdr:from>
    <xdr:to>
      <xdr:col>81</xdr:col>
      <xdr:colOff>101600</xdr:colOff>
      <xdr:row>77</xdr:row>
      <xdr:rowOff>158395</xdr:rowOff>
    </xdr:to>
    <xdr:sp macro="" textlink="">
      <xdr:nvSpPr>
        <xdr:cNvPr id="645" name="楕円 644">
          <a:extLst>
            <a:ext uri="{FF2B5EF4-FFF2-40B4-BE49-F238E27FC236}">
              <a16:creationId xmlns="" xmlns:a16="http://schemas.microsoft.com/office/drawing/2014/main" id="{00000000-0008-0000-0700-000085020000}"/>
            </a:ext>
          </a:extLst>
        </xdr:cNvPr>
        <xdr:cNvSpPr/>
      </xdr:nvSpPr>
      <xdr:spPr>
        <a:xfrm>
          <a:off x="15430500" y="132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3472</xdr:rowOff>
    </xdr:from>
    <xdr:ext cx="534377"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5214111" y="130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42824</xdr:rowOff>
    </xdr:from>
    <xdr:to>
      <xdr:col>76</xdr:col>
      <xdr:colOff>165100</xdr:colOff>
      <xdr:row>77</xdr:row>
      <xdr:rowOff>144424</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4541500" y="132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160951</xdr:rowOff>
    </xdr:from>
    <xdr:ext cx="534377"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325111" y="130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131763</xdr:rowOff>
    </xdr:from>
    <xdr:to>
      <xdr:col>72</xdr:col>
      <xdr:colOff>38100</xdr:colOff>
      <xdr:row>78</xdr:row>
      <xdr:rowOff>61913</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3652500" y="13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78440</xdr:rowOff>
    </xdr:from>
    <xdr:ext cx="534377"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436111" y="131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129287</xdr:rowOff>
    </xdr:from>
    <xdr:to>
      <xdr:col>67</xdr:col>
      <xdr:colOff>101600</xdr:colOff>
      <xdr:row>79</xdr:row>
      <xdr:rowOff>59437</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2763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50564</xdr:rowOff>
    </xdr:from>
    <xdr:ext cx="469744"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579428"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14891</xdr:rowOff>
    </xdr:from>
    <xdr:to>
      <xdr:col>85</xdr:col>
      <xdr:colOff>127000</xdr:colOff>
      <xdr:row>98</xdr:row>
      <xdr:rowOff>31483</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flipV="1">
          <a:off x="15481300" y="16816991"/>
          <a:ext cx="838200" cy="1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31483</xdr:rowOff>
    </xdr:from>
    <xdr:to>
      <xdr:col>81</xdr:col>
      <xdr:colOff>50800</xdr:colOff>
      <xdr:row>98</xdr:row>
      <xdr:rowOff>41204</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flipV="1">
          <a:off x="14592300" y="16833583"/>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41204</xdr:rowOff>
    </xdr:from>
    <xdr:to>
      <xdr:col>76</xdr:col>
      <xdr:colOff>114300</xdr:colOff>
      <xdr:row>98</xdr:row>
      <xdr:rowOff>51558</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3703300" y="16843304"/>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51558</xdr:rowOff>
    </xdr:from>
    <xdr:to>
      <xdr:col>71</xdr:col>
      <xdr:colOff>177800</xdr:colOff>
      <xdr:row>98</xdr:row>
      <xdr:rowOff>62698</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2814300" y="16853658"/>
          <a:ext cx="889000" cy="1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135541</xdr:rowOff>
    </xdr:from>
    <xdr:to>
      <xdr:col>85</xdr:col>
      <xdr:colOff>177800</xdr:colOff>
      <xdr:row>98</xdr:row>
      <xdr:rowOff>65691</xdr:rowOff>
    </xdr:to>
    <xdr:sp macro="" textlink="">
      <xdr:nvSpPr>
        <xdr:cNvPr id="698" name="楕円 697">
          <a:extLst>
            <a:ext uri="{FF2B5EF4-FFF2-40B4-BE49-F238E27FC236}">
              <a16:creationId xmlns="" xmlns:a16="http://schemas.microsoft.com/office/drawing/2014/main" id="{00000000-0008-0000-0700-0000BA020000}"/>
            </a:ext>
          </a:extLst>
        </xdr:cNvPr>
        <xdr:cNvSpPr/>
      </xdr:nvSpPr>
      <xdr:spPr>
        <a:xfrm>
          <a:off x="16268700" y="1676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152133</xdr:rowOff>
    </xdr:from>
    <xdr:to>
      <xdr:col>81</xdr:col>
      <xdr:colOff>101600</xdr:colOff>
      <xdr:row>98</xdr:row>
      <xdr:rowOff>82283</xdr:rowOff>
    </xdr:to>
    <xdr:sp macro="" textlink="">
      <xdr:nvSpPr>
        <xdr:cNvPr id="700" name="楕円 699">
          <a:extLst>
            <a:ext uri="{FF2B5EF4-FFF2-40B4-BE49-F238E27FC236}">
              <a16:creationId xmlns="" xmlns:a16="http://schemas.microsoft.com/office/drawing/2014/main" id="{00000000-0008-0000-0700-0000BC020000}"/>
            </a:ext>
          </a:extLst>
        </xdr:cNvPr>
        <xdr:cNvSpPr/>
      </xdr:nvSpPr>
      <xdr:spPr>
        <a:xfrm>
          <a:off x="15430500" y="167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73410</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5214111" y="1687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161854</xdr:rowOff>
    </xdr:from>
    <xdr:to>
      <xdr:col>76</xdr:col>
      <xdr:colOff>165100</xdr:colOff>
      <xdr:row>98</xdr:row>
      <xdr:rowOff>92004</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4541500" y="167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83131</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4325111" y="1688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758</xdr:rowOff>
    </xdr:from>
    <xdr:to>
      <xdr:col>72</xdr:col>
      <xdr:colOff>38100</xdr:colOff>
      <xdr:row>98</xdr:row>
      <xdr:rowOff>102358</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3652500" y="168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93485</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436111" y="168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11898</xdr:rowOff>
    </xdr:from>
    <xdr:to>
      <xdr:col>67</xdr:col>
      <xdr:colOff>101600</xdr:colOff>
      <xdr:row>98</xdr:row>
      <xdr:rowOff>113498</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2763500" y="1681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104625</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547111" y="1690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237,421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9,760</a:t>
          </a:r>
          <a:r>
            <a:rPr kumimoji="1" lang="ja-JP" altLang="en-US" sz="1300">
              <a:latin typeface="ＭＳ Ｐゴシック" panose="020B0600070205080204" pitchFamily="50" charset="-128"/>
              <a:ea typeface="ＭＳ Ｐゴシック" panose="020B0600070205080204" pitchFamily="50" charset="-128"/>
            </a:rPr>
            <a:t>円増加している。これは、障がい児支援サービス費や保育所等整備事業費補助金の増が主な要因であり、類似団体平均を上回っている。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50,996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3,349</a:t>
          </a:r>
          <a:r>
            <a:rPr kumimoji="1" lang="ja-JP" altLang="en-US" sz="1300">
              <a:latin typeface="ＭＳ Ｐゴシック" panose="020B0600070205080204" pitchFamily="50" charset="-128"/>
              <a:ea typeface="ＭＳ Ｐゴシック" panose="020B0600070205080204" pitchFamily="50" charset="-128"/>
            </a:rPr>
            <a:t>円増加している。これは、旧清掃センター解体事業費の増が主な要因であり、類似団体平均を下回っている。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27,476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13,474</a:t>
          </a:r>
          <a:r>
            <a:rPr kumimoji="1" lang="ja-JP" altLang="en-US" sz="1300">
              <a:latin typeface="ＭＳ Ｐゴシック" panose="020B0600070205080204" pitchFamily="50" charset="-128"/>
              <a:ea typeface="ＭＳ Ｐゴシック" panose="020B0600070205080204" pitchFamily="50" charset="-128"/>
            </a:rPr>
            <a:t>円の大幅増となっている。これは、産業団地用地購入及び産業団地造成工事費の皆増が主な要因である。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50,701</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60,620</a:t>
          </a:r>
          <a:r>
            <a:rPr kumimoji="1" lang="ja-JP" altLang="en-US" sz="1300">
              <a:latin typeface="ＭＳ Ｐゴシック" panose="020B0600070205080204" pitchFamily="50" charset="-128"/>
              <a:ea typeface="ＭＳ Ｐゴシック" panose="020B0600070205080204" pitchFamily="50" charset="-128"/>
            </a:rPr>
            <a:t>円の大幅減となっている。これは、統合小学校建設事業費及び総合市民センター建設事業費の減が主な要因であり、これにより、類似団体平均を下回っている。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11,184</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10,844</a:t>
          </a:r>
          <a:r>
            <a:rPr kumimoji="1" lang="ja-JP" altLang="en-US" sz="1300">
              <a:latin typeface="ＭＳ Ｐゴシック" panose="020B0600070205080204" pitchFamily="50" charset="-128"/>
              <a:ea typeface="ＭＳ Ｐゴシック" panose="020B0600070205080204" pitchFamily="50" charset="-128"/>
            </a:rPr>
            <a:t>円減少している。これは、公共土木施設補助災害復旧事業費の減が主な要因である。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歳出ともに減少しているが、歳出については産業団地用地購入及び産業団地造成工事費の皆増により歳入に比べると微減にとどまった。実質単年度収支は赤字となっているが、財政調整基金の取り崩し等により、実質収支比率は</a:t>
          </a:r>
          <a:r>
            <a:rPr kumimoji="1" lang="en-US" altLang="ja-JP" sz="1400">
              <a:latin typeface="ＭＳ ゴシック" pitchFamily="49" charset="-128"/>
              <a:ea typeface="ＭＳ ゴシック" pitchFamily="49" charset="-128"/>
            </a:rPr>
            <a:t>4.87</a:t>
          </a:r>
          <a:r>
            <a:rPr kumimoji="1" lang="ja-JP" altLang="en-US" sz="1400">
              <a:latin typeface="ＭＳ ゴシック" pitchFamily="49" charset="-128"/>
              <a:ea typeface="ＭＳ ゴシック" pitchFamily="49" charset="-128"/>
            </a:rPr>
            <a:t>％の黒字となっている。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全会計において黒字となっている。介護保険事業への繰出金や国民健康保険事業特別会計への繰出金が増加傾向であり、事務的経費の節減や、独立採算の原則に立ち返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実質公債費比率の構成要素（分子）は、令和元年度借入の過疎対策事業債の元金償還開始等により増加しているため、前年度を上回っている。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今後も統合小学校体育館建設事業やストックヤード整備事業等の大型事業により過疎対策事業債の増加となる見込みであるため、新規発行債の抑制等を行い、実質公債費比率の抑制に努める。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満期一括償還での地方債借入はない。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福岡県みやま市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一般会計等に係る地方債の現在高が減少し、将来負担額は減少したが、それ以上に財政調整基金等の取崩の増加により、充当可能財源等が減少したため、将来負担比率の分子は増加している。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今後は、充当可能基金の積立や新規債の発行抑制、繰上償還等による財政の健全化に努める。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福岡県みやま市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人口減少等による市町村民税の減収や産業団地用地購入費に充当するため、基金残高は減少。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百万円を積立。財源調整として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減債基金：今後の公債費償還に備え、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その他特定目的基金：ふるさとみやま応援基金は、ふるさと納税分を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百万円積立。市独自事業に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百万円取崩。企業誘致基金は、産業団地造成事業に係る用地購入費に対し、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百万円取崩。まちづくり振興基金は、将来のまちづくり施策財源確保のため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市税の減収や災害などの不足の事態や公共施設の老朽化対策、増加傾向にある市債の繰上償還などに備えるとともに、今後の財政需要の増大に適切に対応していけるように一定額を確保していく。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教育振興基金：市立学校施設の整備、生涯学習の振興及びスポーツの振興を図るとともに、まちづくりを担うリーダーや地域文化の後継者の育成を図るために要する経費の財源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まちづくり振興基金：調和あるまちづくりに必要な生活関連施設や都市基盤施設の整備を図り、又はみやま市への定住促進に資する経費の財源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福祉振興基金：地域における福祉活動を推進し、もって快適な生活環境の形成等を図るために要する経費の財源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農林水産業振興基金：地域における農林水産業の振興及び農村の活性化を推進する経費の財源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企業誘致基金：企業誘致のための土地取得に要する経費の財源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地域雇用創出推進基金：企業誘致による地域の雇用創出等に資する経費の財源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環境衛生施設整備基金：環境衛生に係る施設の整備に要する経費の財源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災害対策基金：災害予防、災害応急対策及び災害復旧に要する経費の財源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ふるさとみやま応援基金：ふるさと納税制度により寄せられた寄附金を活用し、寄附者の意向を反映するための経費の財源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ふるさとみやま応援基金：市独自の事業に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百万円充当した一方で、ふるさと納税収入分の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企業誘致基金：産業団地造成事業に係る用地購入費に対し、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まちづくり振興基金：将来のまちづくり施策財源確保のため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ふるさと納税収入分について、寄附者の意向に沿うようにふるさとみやま応援基金に積み立てを行っている。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今後も大型事業が予想されるため、基金積立を検討していく。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人口減少等による市町村民税の減収等のため、財源調整として取崩しを行ったことによる減少。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市税の大幅な減収や大規模災害など不足の事態に備えるため、これまで同様予算編成や予算執行における効率化を図っていく。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近年の大型事業に伴い、市債残高が増加傾向であるため、今後の公債費償還に備え、基金の積み増しを図っていく。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22092254</v>
      </c>
      <c r="BO4" s="371"/>
      <c r="BP4" s="371"/>
      <c r="BQ4" s="371"/>
      <c r="BR4" s="371"/>
      <c r="BS4" s="371"/>
      <c r="BT4" s="371"/>
      <c r="BU4" s="372"/>
      <c r="BV4" s="370">
        <v>24629045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4.9000000000000004</v>
      </c>
      <c r="CU4" s="377"/>
      <c r="CV4" s="377"/>
      <c r="CW4" s="377"/>
      <c r="CX4" s="377"/>
      <c r="CY4" s="377"/>
      <c r="CZ4" s="377"/>
      <c r="DA4" s="378"/>
      <c r="DB4" s="376">
        <v>6.3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21398818</v>
      </c>
      <c r="BO5" s="408"/>
      <c r="BP5" s="408"/>
      <c r="BQ5" s="408"/>
      <c r="BR5" s="408"/>
      <c r="BS5" s="408"/>
      <c r="BT5" s="408"/>
      <c r="BU5" s="409"/>
      <c r="BV5" s="407">
        <v>23800896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92.7</v>
      </c>
      <c r="CU5" s="405"/>
      <c r="CV5" s="405"/>
      <c r="CW5" s="405"/>
      <c r="CX5" s="405"/>
      <c r="CY5" s="405"/>
      <c r="CZ5" s="405"/>
      <c r="DA5" s="406"/>
      <c r="DB5" s="404">
        <v>90.4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693436</v>
      </c>
      <c r="BO6" s="408"/>
      <c r="BP6" s="408"/>
      <c r="BQ6" s="408"/>
      <c r="BR6" s="408"/>
      <c r="BS6" s="408"/>
      <c r="BT6" s="408"/>
      <c r="BU6" s="409"/>
      <c r="BV6" s="407">
        <v>828149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93.3</v>
      </c>
      <c r="CU6" s="445"/>
      <c r="CV6" s="445"/>
      <c r="CW6" s="445"/>
      <c r="CX6" s="445"/>
      <c r="CY6" s="445"/>
      <c r="CZ6" s="445"/>
      <c r="DA6" s="446"/>
      <c r="DB6" s="444">
        <v>91.6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154935</v>
      </c>
      <c r="BO7" s="408"/>
      <c r="BP7" s="408"/>
      <c r="BQ7" s="408"/>
      <c r="BR7" s="408"/>
      <c r="BS7" s="408"/>
      <c r="BT7" s="408"/>
      <c r="BU7" s="409"/>
      <c r="BV7" s="407">
        <v>148129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11067607</v>
      </c>
      <c r="CU7" s="408"/>
      <c r="CV7" s="408"/>
      <c r="CW7" s="408"/>
      <c r="CX7" s="408"/>
      <c r="CY7" s="408"/>
      <c r="CZ7" s="408"/>
      <c r="DA7" s="409"/>
      <c r="DB7" s="407">
        <v>10847359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538501</v>
      </c>
      <c r="BO8" s="408"/>
      <c r="BP8" s="408"/>
      <c r="BQ8" s="408"/>
      <c r="BR8" s="408"/>
      <c r="BS8" s="408"/>
      <c r="BT8" s="408"/>
      <c r="BU8" s="409"/>
      <c r="BV8" s="407">
        <v>680020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0.41</v>
      </c>
      <c r="CU8" s="448"/>
      <c r="CV8" s="448"/>
      <c r="CW8" s="448"/>
      <c r="CX8" s="448"/>
      <c r="CY8" s="448"/>
      <c r="CZ8" s="448"/>
      <c r="DA8" s="449"/>
      <c r="DB8" s="447">
        <v>0.41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35861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-141519</v>
      </c>
      <c r="BO9" s="408"/>
      <c r="BP9" s="408"/>
      <c r="BQ9" s="408"/>
      <c r="BR9" s="408"/>
      <c r="BS9" s="408"/>
      <c r="BT9" s="408"/>
      <c r="BU9" s="409"/>
      <c r="BV9" s="407">
        <v>-123780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13.1</v>
      </c>
      <c r="CU9" s="405"/>
      <c r="CV9" s="405"/>
      <c r="CW9" s="405"/>
      <c r="CX9" s="405"/>
      <c r="CY9" s="405"/>
      <c r="CZ9" s="405"/>
      <c r="DA9" s="406"/>
      <c r="DB9" s="404">
        <v>11.9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38139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357731</v>
      </c>
      <c r="BO10" s="408"/>
      <c r="BP10" s="408"/>
      <c r="BQ10" s="408"/>
      <c r="BR10" s="408"/>
      <c r="BS10" s="408"/>
      <c r="BT10" s="408"/>
      <c r="BU10" s="409"/>
      <c r="BV10" s="407">
        <v>456255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34910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600000</v>
      </c>
      <c r="BO12" s="408"/>
      <c r="BP12" s="408"/>
      <c r="BQ12" s="408"/>
      <c r="BR12" s="408"/>
      <c r="BS12" s="408"/>
      <c r="BT12" s="408"/>
      <c r="BU12" s="409"/>
      <c r="BV12" s="407">
        <v>300000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34572</v>
      </c>
      <c r="S13" s="492"/>
      <c r="T13" s="492"/>
      <c r="U13" s="492"/>
      <c r="V13" s="493"/>
      <c r="W13" s="423" t="s">
        <v>131</v>
      </c>
      <c r="X13" s="424"/>
      <c r="Y13" s="424"/>
      <c r="Z13" s="424"/>
      <c r="AA13" s="424"/>
      <c r="AB13" s="414"/>
      <c r="AC13" s="458">
        <v>2391</v>
      </c>
      <c r="AD13" s="459"/>
      <c r="AE13" s="459"/>
      <c r="AF13" s="459"/>
      <c r="AG13" s="501"/>
      <c r="AH13" s="458">
        <v>3042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-383788</v>
      </c>
      <c r="BO13" s="408"/>
      <c r="BP13" s="408"/>
      <c r="BQ13" s="408"/>
      <c r="BR13" s="408"/>
      <c r="BS13" s="408"/>
      <c r="BT13" s="408"/>
      <c r="BU13" s="409"/>
      <c r="BV13" s="407">
        <v>32475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v>
      </c>
      <c r="CU13" s="405"/>
      <c r="CV13" s="405"/>
      <c r="CW13" s="405"/>
      <c r="CX13" s="405"/>
      <c r="CY13" s="405"/>
      <c r="CZ13" s="405"/>
      <c r="DA13" s="406"/>
      <c r="DB13" s="404">
        <v>5.3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35481</v>
      </c>
      <c r="S14" s="492"/>
      <c r="T14" s="492"/>
      <c r="U14" s="492"/>
      <c r="V14" s="493"/>
      <c r="W14" s="397"/>
      <c r="X14" s="398"/>
      <c r="Y14" s="398"/>
      <c r="Z14" s="398"/>
      <c r="AA14" s="398"/>
      <c r="AB14" s="387"/>
      <c r="AC14" s="494">
        <v>14.7</v>
      </c>
      <c r="AD14" s="495"/>
      <c r="AE14" s="495"/>
      <c r="AF14" s="495"/>
      <c r="AG14" s="496"/>
      <c r="AH14" s="494">
        <v>16.899999999999999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5.6</v>
      </c>
      <c r="CU14" s="506"/>
      <c r="CV14" s="506"/>
      <c r="CW14" s="506"/>
      <c r="CX14" s="506"/>
      <c r="CY14" s="506"/>
      <c r="CZ14" s="506"/>
      <c r="DA14" s="507"/>
      <c r="DB14" s="505">
        <v>1.1000000000000001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35210</v>
      </c>
      <c r="S15" s="492"/>
      <c r="T15" s="492"/>
      <c r="U15" s="492"/>
      <c r="V15" s="493"/>
      <c r="W15" s="423" t="s">
        <v>137</v>
      </c>
      <c r="X15" s="424"/>
      <c r="Y15" s="424"/>
      <c r="Z15" s="424"/>
      <c r="AA15" s="424"/>
      <c r="AB15" s="414"/>
      <c r="AC15" s="458">
        <v>3991</v>
      </c>
      <c r="AD15" s="459"/>
      <c r="AE15" s="459"/>
      <c r="AF15" s="459"/>
      <c r="AG15" s="501"/>
      <c r="AH15" s="458">
        <v>4488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4077284</v>
      </c>
      <c r="BO15" s="371"/>
      <c r="BP15" s="371"/>
      <c r="BQ15" s="371"/>
      <c r="BR15" s="371"/>
      <c r="BS15" s="371"/>
      <c r="BT15" s="371"/>
      <c r="BU15" s="372"/>
      <c r="BV15" s="370">
        <v>4007171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24.5</v>
      </c>
      <c r="AD16" s="495"/>
      <c r="AE16" s="495"/>
      <c r="AF16" s="495"/>
      <c r="AG16" s="496"/>
      <c r="AH16" s="494">
        <v>24.9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9988233</v>
      </c>
      <c r="BO16" s="408"/>
      <c r="BP16" s="408"/>
      <c r="BQ16" s="408"/>
      <c r="BR16" s="408"/>
      <c r="BS16" s="408"/>
      <c r="BT16" s="408"/>
      <c r="BU16" s="409"/>
      <c r="BV16" s="407">
        <v>9699699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9926</v>
      </c>
      <c r="AD17" s="459"/>
      <c r="AE17" s="459"/>
      <c r="AF17" s="459"/>
      <c r="AG17" s="501"/>
      <c r="AH17" s="458">
        <v>10466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5090494</v>
      </c>
      <c r="BO17" s="408"/>
      <c r="BP17" s="408"/>
      <c r="BQ17" s="408"/>
      <c r="BR17" s="408"/>
      <c r="BS17" s="408"/>
      <c r="BT17" s="408"/>
      <c r="BU17" s="409"/>
      <c r="BV17" s="407">
        <v>5023080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105.21</v>
      </c>
      <c r="M18" s="531"/>
      <c r="N18" s="531"/>
      <c r="O18" s="531"/>
      <c r="P18" s="531"/>
      <c r="Q18" s="531"/>
      <c r="R18" s="532"/>
      <c r="S18" s="532"/>
      <c r="T18" s="532"/>
      <c r="U18" s="532"/>
      <c r="V18" s="533"/>
      <c r="W18" s="425"/>
      <c r="X18" s="426"/>
      <c r="Y18" s="426"/>
      <c r="Z18" s="426"/>
      <c r="AA18" s="426"/>
      <c r="AB18" s="417"/>
      <c r="AC18" s="534">
        <v>60.9</v>
      </c>
      <c r="AD18" s="535"/>
      <c r="AE18" s="535"/>
      <c r="AF18" s="535"/>
      <c r="AG18" s="536"/>
      <c r="AH18" s="534">
        <v>58.2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10324529</v>
      </c>
      <c r="BO18" s="408"/>
      <c r="BP18" s="408"/>
      <c r="BQ18" s="408"/>
      <c r="BR18" s="408"/>
      <c r="BS18" s="408"/>
      <c r="BT18" s="408"/>
      <c r="BU18" s="409"/>
      <c r="BV18" s="407">
        <v>9936550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341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13991108</v>
      </c>
      <c r="BO19" s="408"/>
      <c r="BP19" s="408"/>
      <c r="BQ19" s="408"/>
      <c r="BR19" s="408"/>
      <c r="BS19" s="408"/>
      <c r="BT19" s="408"/>
      <c r="BU19" s="409"/>
      <c r="BV19" s="407">
        <v>13535479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13060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26820580</v>
      </c>
      <c r="BO22" s="371"/>
      <c r="BP22" s="371"/>
      <c r="BQ22" s="371"/>
      <c r="BR22" s="371"/>
      <c r="BS22" s="371"/>
      <c r="BT22" s="371"/>
      <c r="BU22" s="372"/>
      <c r="BV22" s="370">
        <v>27088790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26065910</v>
      </c>
      <c r="BO23" s="408"/>
      <c r="BP23" s="408"/>
      <c r="BQ23" s="408"/>
      <c r="BR23" s="408"/>
      <c r="BS23" s="408"/>
      <c r="BT23" s="408"/>
      <c r="BU23" s="409"/>
      <c r="BV23" s="407">
        <v>26293179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7040</v>
      </c>
      <c r="R24" s="459"/>
      <c r="S24" s="459"/>
      <c r="T24" s="459"/>
      <c r="U24" s="459"/>
      <c r="V24" s="501"/>
      <c r="W24" s="553"/>
      <c r="X24" s="554"/>
      <c r="Y24" s="555"/>
      <c r="Z24" s="457" t="s">
        <v>162</v>
      </c>
      <c r="AA24" s="437"/>
      <c r="AB24" s="437"/>
      <c r="AC24" s="437"/>
      <c r="AD24" s="437"/>
      <c r="AE24" s="437"/>
      <c r="AF24" s="437"/>
      <c r="AG24" s="438"/>
      <c r="AH24" s="458">
        <v>328</v>
      </c>
      <c r="AI24" s="459"/>
      <c r="AJ24" s="459"/>
      <c r="AK24" s="459"/>
      <c r="AL24" s="501"/>
      <c r="AM24" s="458">
        <v>1049272</v>
      </c>
      <c r="AN24" s="459"/>
      <c r="AO24" s="459"/>
      <c r="AP24" s="459"/>
      <c r="AQ24" s="459"/>
      <c r="AR24" s="501"/>
      <c r="AS24" s="458">
        <v>3199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21050561</v>
      </c>
      <c r="BO24" s="408"/>
      <c r="BP24" s="408"/>
      <c r="BQ24" s="408"/>
      <c r="BR24" s="408"/>
      <c r="BS24" s="408"/>
      <c r="BT24" s="408"/>
      <c r="BU24" s="409"/>
      <c r="BV24" s="407">
        <v>20701695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7100</v>
      </c>
      <c r="R25" s="459"/>
      <c r="S25" s="459"/>
      <c r="T25" s="459"/>
      <c r="U25" s="459"/>
      <c r="V25" s="501"/>
      <c r="W25" s="553"/>
      <c r="X25" s="554"/>
      <c r="Y25" s="555"/>
      <c r="Z25" s="457" t="s">
        <v>165</v>
      </c>
      <c r="AA25" s="437"/>
      <c r="AB25" s="437"/>
      <c r="AC25" s="437"/>
      <c r="AD25" s="437"/>
      <c r="AE25" s="437"/>
      <c r="AF25" s="437"/>
      <c r="AG25" s="438"/>
      <c r="AH25" s="458">
        <v>61</v>
      </c>
      <c r="AI25" s="459"/>
      <c r="AJ25" s="459"/>
      <c r="AK25" s="459"/>
      <c r="AL25" s="501"/>
      <c r="AM25" s="458">
        <v>189039</v>
      </c>
      <c r="AN25" s="459"/>
      <c r="AO25" s="459"/>
      <c r="AP25" s="459"/>
      <c r="AQ25" s="459"/>
      <c r="AR25" s="501"/>
      <c r="AS25" s="458">
        <v>3099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1272262</v>
      </c>
      <c r="BO25" s="371"/>
      <c r="BP25" s="371"/>
      <c r="BQ25" s="371"/>
      <c r="BR25" s="371"/>
      <c r="BS25" s="371"/>
      <c r="BT25" s="371"/>
      <c r="BU25" s="372"/>
      <c r="BV25" s="370">
        <v>602731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6300</v>
      </c>
      <c r="R26" s="459"/>
      <c r="S26" s="459"/>
      <c r="T26" s="459"/>
      <c r="U26" s="459"/>
      <c r="V26" s="501"/>
      <c r="W26" s="553"/>
      <c r="X26" s="554"/>
      <c r="Y26" s="555"/>
      <c r="Z26" s="457" t="s">
        <v>168</v>
      </c>
      <c r="AA26" s="559"/>
      <c r="AB26" s="559"/>
      <c r="AC26" s="559"/>
      <c r="AD26" s="559"/>
      <c r="AE26" s="559"/>
      <c r="AF26" s="559"/>
      <c r="AG26" s="560"/>
      <c r="AH26" s="458">
        <v>12</v>
      </c>
      <c r="AI26" s="459"/>
      <c r="AJ26" s="459"/>
      <c r="AK26" s="459"/>
      <c r="AL26" s="501"/>
      <c r="AM26" s="458">
        <v>45156</v>
      </c>
      <c r="AN26" s="459"/>
      <c r="AO26" s="459"/>
      <c r="AP26" s="459"/>
      <c r="AQ26" s="459"/>
      <c r="AR26" s="501"/>
      <c r="AS26" s="458">
        <v>3763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4520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15104</v>
      </c>
      <c r="AN27" s="459"/>
      <c r="AO27" s="459"/>
      <c r="AP27" s="459"/>
      <c r="AQ27" s="459"/>
      <c r="AR27" s="501"/>
      <c r="AS27" s="458">
        <v>3021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380000</v>
      </c>
      <c r="BO27" s="527"/>
      <c r="BP27" s="527"/>
      <c r="BQ27" s="527"/>
      <c r="BR27" s="527"/>
      <c r="BS27" s="527"/>
      <c r="BT27" s="527"/>
      <c r="BU27" s="528"/>
      <c r="BV27" s="526">
        <v>380000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4040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4226952</v>
      </c>
      <c r="BO28" s="371"/>
      <c r="BP28" s="371"/>
      <c r="BQ28" s="371"/>
      <c r="BR28" s="371"/>
      <c r="BS28" s="371"/>
      <c r="BT28" s="371"/>
      <c r="BU28" s="372"/>
      <c r="BV28" s="370">
        <v>4469222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3850</v>
      </c>
      <c r="R29" s="459"/>
      <c r="S29" s="459"/>
      <c r="T29" s="459"/>
      <c r="U29" s="459"/>
      <c r="V29" s="501"/>
      <c r="W29" s="556"/>
      <c r="X29" s="557"/>
      <c r="Y29" s="558"/>
      <c r="Z29" s="457" t="s">
        <v>177</v>
      </c>
      <c r="AA29" s="437"/>
      <c r="AB29" s="437"/>
      <c r="AC29" s="437"/>
      <c r="AD29" s="437"/>
      <c r="AE29" s="437"/>
      <c r="AF29" s="437"/>
      <c r="AG29" s="438"/>
      <c r="AH29" s="458">
        <v>333</v>
      </c>
      <c r="AI29" s="459"/>
      <c r="AJ29" s="459"/>
      <c r="AK29" s="459"/>
      <c r="AL29" s="501"/>
      <c r="AM29" s="458">
        <v>1064376</v>
      </c>
      <c r="AN29" s="459"/>
      <c r="AO29" s="459"/>
      <c r="AP29" s="459"/>
      <c r="AQ29" s="459"/>
      <c r="AR29" s="501"/>
      <c r="AS29" s="458">
        <v>3196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1535847</v>
      </c>
      <c r="BO29" s="408"/>
      <c r="BP29" s="408"/>
      <c r="BQ29" s="408"/>
      <c r="BR29" s="408"/>
      <c r="BS29" s="408"/>
      <c r="BT29" s="408"/>
      <c r="BU29" s="409"/>
      <c r="BV29" s="407">
        <v>1435775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4084728</v>
      </c>
      <c r="BO30" s="527"/>
      <c r="BP30" s="527"/>
      <c r="BQ30" s="527"/>
      <c r="BR30" s="527"/>
      <c r="BS30" s="527"/>
      <c r="BT30" s="527"/>
      <c r="BU30" s="528"/>
      <c r="BV30" s="526">
        <v>4304225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柳川みやま土木組合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道の駅みやま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用地特別会計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介護保険事業特別会計（介護保険事業勘定）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福岡県市町村消防団員等公務災害補償組合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みやまスマートエネルギー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福岡県市町村職員退職手当組合（一般会計）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介護保険事業特別会計（介護サービス事業勘定）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福岡県市町村職員退職手当組合（基金特別会計）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有明生活環境施設組合（一般会計）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有明生活環境施設組合（ごみ焼却施設建設事業特別会計）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有明生活環境施設組合（クリーンセンター施設運営特別会計）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福岡県自治振興組合（一般会計）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福岡県自治振興組合（公文書館事業特別会計）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福岡県後期高齢者医療広域連合（一般会計）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pbCi8uUZo+4j3cfYEyOL3PHhzMIaCTmgCiBfHGNMYrV0d8H/DSWHswm+CD5CFKPucNrMbhcnf7dxIjq+5Ivsg==" saltValue="99XzbSv7tneH6tCMtX18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3836883</v>
      </c>
      <c r="S5" s="613"/>
      <c r="T5" s="613"/>
      <c r="U5" s="613"/>
      <c r="V5" s="613"/>
      <c r="W5" s="613"/>
      <c r="X5" s="613"/>
      <c r="Y5" s="614"/>
      <c r="Z5" s="615">
        <v>17.399999999999999</v>
      </c>
      <c r="AA5" s="615"/>
      <c r="AB5" s="615"/>
      <c r="AC5" s="615"/>
      <c r="AD5" s="616">
        <v>3836883</v>
      </c>
      <c r="AE5" s="616"/>
      <c r="AF5" s="616"/>
      <c r="AG5" s="616"/>
      <c r="AH5" s="616"/>
      <c r="AI5" s="616"/>
      <c r="AJ5" s="616"/>
      <c r="AK5" s="616"/>
      <c r="AL5" s="617">
        <v>34.700000000000003</v>
      </c>
      <c r="AM5" s="618"/>
      <c r="AN5" s="618"/>
      <c r="AO5" s="619"/>
      <c r="AP5" s="609" t="s">
        <v>216</v>
      </c>
      <c r="AQ5" s="610"/>
      <c r="AR5" s="610"/>
      <c r="AS5" s="610"/>
      <c r="AT5" s="610"/>
      <c r="AU5" s="610"/>
      <c r="AV5" s="610"/>
      <c r="AW5" s="610"/>
      <c r="AX5" s="610"/>
      <c r="AY5" s="610"/>
      <c r="AZ5" s="610"/>
      <c r="BA5" s="610"/>
      <c r="BB5" s="610"/>
      <c r="BC5" s="610"/>
      <c r="BD5" s="610"/>
      <c r="BE5" s="610"/>
      <c r="BF5" s="611"/>
      <c r="BG5" s="623">
        <v>3836883</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218159</v>
      </c>
      <c r="S6" s="624"/>
      <c r="T6" s="624"/>
      <c r="U6" s="624"/>
      <c r="V6" s="624"/>
      <c r="W6" s="624"/>
      <c r="X6" s="624"/>
      <c r="Y6" s="625"/>
      <c r="Z6" s="626">
        <v>1</v>
      </c>
      <c r="AA6" s="626"/>
      <c r="AB6" s="626"/>
      <c r="AC6" s="626"/>
      <c r="AD6" s="627">
        <v>218159</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3836883</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166116</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166116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877</v>
      </c>
      <c r="S7" s="624"/>
      <c r="T7" s="624"/>
      <c r="U7" s="624"/>
      <c r="V7" s="624"/>
      <c r="W7" s="624"/>
      <c r="X7" s="624"/>
      <c r="Y7" s="625"/>
      <c r="Z7" s="626">
        <v>0</v>
      </c>
      <c r="AA7" s="626"/>
      <c r="AB7" s="626"/>
      <c r="AC7" s="626"/>
      <c r="AD7" s="627">
        <v>877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1445008</v>
      </c>
      <c r="BH7" s="624"/>
      <c r="BI7" s="624"/>
      <c r="BJ7" s="624"/>
      <c r="BK7" s="624"/>
      <c r="BL7" s="624"/>
      <c r="BM7" s="624"/>
      <c r="BN7" s="625"/>
      <c r="BO7" s="626">
        <v>37.700000000000003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2524684</v>
      </c>
      <c r="CS7" s="624"/>
      <c r="CT7" s="624"/>
      <c r="CU7" s="624"/>
      <c r="CV7" s="624"/>
      <c r="CW7" s="624"/>
      <c r="CX7" s="624"/>
      <c r="CY7" s="625"/>
      <c r="CZ7" s="626">
        <v>11.8</v>
      </c>
      <c r="DA7" s="626"/>
      <c r="DB7" s="626"/>
      <c r="DC7" s="626"/>
      <c r="DD7" s="632">
        <v>50074</v>
      </c>
      <c r="DE7" s="624"/>
      <c r="DF7" s="624"/>
      <c r="DG7" s="624"/>
      <c r="DH7" s="624"/>
      <c r="DI7" s="624"/>
      <c r="DJ7" s="624"/>
      <c r="DK7" s="624"/>
      <c r="DL7" s="624"/>
      <c r="DM7" s="624"/>
      <c r="DN7" s="624"/>
      <c r="DO7" s="624"/>
      <c r="DP7" s="625"/>
      <c r="DQ7" s="632">
        <v>2171781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18126</v>
      </c>
      <c r="S8" s="624"/>
      <c r="T8" s="624"/>
      <c r="U8" s="624"/>
      <c r="V8" s="624"/>
      <c r="W8" s="624"/>
      <c r="X8" s="624"/>
      <c r="Y8" s="625"/>
      <c r="Z8" s="626">
        <v>0.1</v>
      </c>
      <c r="AA8" s="626"/>
      <c r="AB8" s="626"/>
      <c r="AC8" s="626"/>
      <c r="AD8" s="627">
        <v>18126</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58618</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8288351</v>
      </c>
      <c r="CS8" s="624"/>
      <c r="CT8" s="624"/>
      <c r="CU8" s="624"/>
      <c r="CV8" s="624"/>
      <c r="CW8" s="624"/>
      <c r="CX8" s="624"/>
      <c r="CY8" s="625"/>
      <c r="CZ8" s="626">
        <v>38.700000000000003</v>
      </c>
      <c r="DA8" s="626"/>
      <c r="DB8" s="626"/>
      <c r="DC8" s="626"/>
      <c r="DD8" s="632">
        <v>455623</v>
      </c>
      <c r="DE8" s="624"/>
      <c r="DF8" s="624"/>
      <c r="DG8" s="624"/>
      <c r="DH8" s="624"/>
      <c r="DI8" s="624"/>
      <c r="DJ8" s="624"/>
      <c r="DK8" s="624"/>
      <c r="DL8" s="624"/>
      <c r="DM8" s="624"/>
      <c r="DN8" s="624"/>
      <c r="DO8" s="624"/>
      <c r="DP8" s="625"/>
      <c r="DQ8" s="632">
        <v>4122792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22474</v>
      </c>
      <c r="S9" s="624"/>
      <c r="T9" s="624"/>
      <c r="U9" s="624"/>
      <c r="V9" s="624"/>
      <c r="W9" s="624"/>
      <c r="X9" s="624"/>
      <c r="Y9" s="625"/>
      <c r="Z9" s="626">
        <v>0.1</v>
      </c>
      <c r="AA9" s="626"/>
      <c r="AB9" s="626"/>
      <c r="AC9" s="626"/>
      <c r="AD9" s="627">
        <v>22474</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1261707</v>
      </c>
      <c r="BH9" s="624"/>
      <c r="BI9" s="624"/>
      <c r="BJ9" s="624"/>
      <c r="BK9" s="624"/>
      <c r="BL9" s="624"/>
      <c r="BM9" s="624"/>
      <c r="BN9" s="625"/>
      <c r="BO9" s="626">
        <v>32.9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1780267</v>
      </c>
      <c r="CS9" s="624"/>
      <c r="CT9" s="624"/>
      <c r="CU9" s="624"/>
      <c r="CV9" s="624"/>
      <c r="CW9" s="624"/>
      <c r="CX9" s="624"/>
      <c r="CY9" s="625"/>
      <c r="CZ9" s="626">
        <v>8.3000000000000007</v>
      </c>
      <c r="DA9" s="626"/>
      <c r="DB9" s="626"/>
      <c r="DC9" s="626"/>
      <c r="DD9" s="632">
        <v>218298</v>
      </c>
      <c r="DE9" s="624"/>
      <c r="DF9" s="624"/>
      <c r="DG9" s="624"/>
      <c r="DH9" s="624"/>
      <c r="DI9" s="624"/>
      <c r="DJ9" s="624"/>
      <c r="DK9" s="624"/>
      <c r="DL9" s="624"/>
      <c r="DM9" s="624"/>
      <c r="DN9" s="624"/>
      <c r="DO9" s="624"/>
      <c r="DP9" s="625"/>
      <c r="DQ9" s="632">
        <v>1231791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59796</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74823</v>
      </c>
      <c r="CS10" s="624"/>
      <c r="CT10" s="624"/>
      <c r="CU10" s="624"/>
      <c r="CV10" s="624"/>
      <c r="CW10" s="624"/>
      <c r="CX10" s="624"/>
      <c r="CY10" s="625"/>
      <c r="CZ10" s="626">
        <v>0.3</v>
      </c>
      <c r="DA10" s="626"/>
      <c r="DB10" s="626"/>
      <c r="DC10" s="626"/>
      <c r="DD10" s="632" t="s">
        <v>122</v>
      </c>
      <c r="DE10" s="624"/>
      <c r="DF10" s="624"/>
      <c r="DG10" s="624"/>
      <c r="DH10" s="624"/>
      <c r="DI10" s="624"/>
      <c r="DJ10" s="624"/>
      <c r="DK10" s="624"/>
      <c r="DL10" s="624"/>
      <c r="DM10" s="624"/>
      <c r="DN10" s="624"/>
      <c r="DO10" s="624"/>
      <c r="DP10" s="625"/>
      <c r="DQ10" s="632">
        <v>73109</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815350</v>
      </c>
      <c r="S11" s="624"/>
      <c r="T11" s="624"/>
      <c r="U11" s="624"/>
      <c r="V11" s="624"/>
      <c r="W11" s="624"/>
      <c r="X11" s="624"/>
      <c r="Y11" s="625"/>
      <c r="Z11" s="628">
        <v>3.7</v>
      </c>
      <c r="AA11" s="629"/>
      <c r="AB11" s="629"/>
      <c r="AC11" s="635"/>
      <c r="AD11" s="632">
        <v>815350</v>
      </c>
      <c r="AE11" s="624"/>
      <c r="AF11" s="624"/>
      <c r="AG11" s="624"/>
      <c r="AH11" s="624"/>
      <c r="AI11" s="624"/>
      <c r="AJ11" s="624"/>
      <c r="AK11" s="625"/>
      <c r="AL11" s="628">
        <v>7.4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64887</v>
      </c>
      <c r="BH11" s="624"/>
      <c r="BI11" s="624"/>
      <c r="BJ11" s="624"/>
      <c r="BK11" s="624"/>
      <c r="BL11" s="624"/>
      <c r="BM11" s="624"/>
      <c r="BN11" s="625"/>
      <c r="BO11" s="626">
        <v>1.7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1585327</v>
      </c>
      <c r="CS11" s="624"/>
      <c r="CT11" s="624"/>
      <c r="CU11" s="624"/>
      <c r="CV11" s="624"/>
      <c r="CW11" s="624"/>
      <c r="CX11" s="624"/>
      <c r="CY11" s="625"/>
      <c r="CZ11" s="626">
        <v>7.4</v>
      </c>
      <c r="DA11" s="626"/>
      <c r="DB11" s="626"/>
      <c r="DC11" s="626"/>
      <c r="DD11" s="632">
        <v>744162</v>
      </c>
      <c r="DE11" s="624"/>
      <c r="DF11" s="624"/>
      <c r="DG11" s="624"/>
      <c r="DH11" s="624"/>
      <c r="DI11" s="624"/>
      <c r="DJ11" s="624"/>
      <c r="DK11" s="624"/>
      <c r="DL11" s="624"/>
      <c r="DM11" s="624"/>
      <c r="DN11" s="624"/>
      <c r="DO11" s="624"/>
      <c r="DP11" s="625"/>
      <c r="DQ11" s="632">
        <v>695197</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11273</v>
      </c>
      <c r="S12" s="624"/>
      <c r="T12" s="624"/>
      <c r="U12" s="624"/>
      <c r="V12" s="624"/>
      <c r="W12" s="624"/>
      <c r="X12" s="624"/>
      <c r="Y12" s="625"/>
      <c r="Z12" s="626">
        <v>0.1</v>
      </c>
      <c r="AA12" s="626"/>
      <c r="AB12" s="626"/>
      <c r="AC12" s="626"/>
      <c r="AD12" s="627">
        <v>11273</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2003244</v>
      </c>
      <c r="BH12" s="624"/>
      <c r="BI12" s="624"/>
      <c r="BJ12" s="624"/>
      <c r="BK12" s="624"/>
      <c r="BL12" s="624"/>
      <c r="BM12" s="624"/>
      <c r="BN12" s="625"/>
      <c r="BO12" s="626">
        <v>52.2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959183</v>
      </c>
      <c r="CS12" s="624"/>
      <c r="CT12" s="624"/>
      <c r="CU12" s="624"/>
      <c r="CV12" s="624"/>
      <c r="CW12" s="624"/>
      <c r="CX12" s="624"/>
      <c r="CY12" s="625"/>
      <c r="CZ12" s="626">
        <v>4.5</v>
      </c>
      <c r="DA12" s="626"/>
      <c r="DB12" s="626"/>
      <c r="DC12" s="626"/>
      <c r="DD12" s="632">
        <v>569041</v>
      </c>
      <c r="DE12" s="624"/>
      <c r="DF12" s="624"/>
      <c r="DG12" s="624"/>
      <c r="DH12" s="624"/>
      <c r="DI12" s="624"/>
      <c r="DJ12" s="624"/>
      <c r="DK12" s="624"/>
      <c r="DL12" s="624"/>
      <c r="DM12" s="624"/>
      <c r="DN12" s="624"/>
      <c r="DO12" s="624"/>
      <c r="DP12" s="625"/>
      <c r="DQ12" s="632">
        <v>423890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1997829</v>
      </c>
      <c r="BH13" s="624"/>
      <c r="BI13" s="624"/>
      <c r="BJ13" s="624"/>
      <c r="BK13" s="624"/>
      <c r="BL13" s="624"/>
      <c r="BM13" s="624"/>
      <c r="BN13" s="625"/>
      <c r="BO13" s="626">
        <v>52.1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1310350</v>
      </c>
      <c r="CS13" s="624"/>
      <c r="CT13" s="624"/>
      <c r="CU13" s="624"/>
      <c r="CV13" s="624"/>
      <c r="CW13" s="624"/>
      <c r="CX13" s="624"/>
      <c r="CY13" s="625"/>
      <c r="CZ13" s="626">
        <v>6.1</v>
      </c>
      <c r="DA13" s="626"/>
      <c r="DB13" s="626"/>
      <c r="DC13" s="626"/>
      <c r="DD13" s="632">
        <v>899305</v>
      </c>
      <c r="DE13" s="624"/>
      <c r="DF13" s="624"/>
      <c r="DG13" s="624"/>
      <c r="DH13" s="624"/>
      <c r="DI13" s="624"/>
      <c r="DJ13" s="624"/>
      <c r="DK13" s="624"/>
      <c r="DL13" s="624"/>
      <c r="DM13" s="624"/>
      <c r="DN13" s="624"/>
      <c r="DO13" s="624"/>
      <c r="DP13" s="625"/>
      <c r="DQ13" s="632">
        <v>589600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2191</v>
      </c>
      <c r="S14" s="624"/>
      <c r="T14" s="624"/>
      <c r="U14" s="624"/>
      <c r="V14" s="624"/>
      <c r="W14" s="624"/>
      <c r="X14" s="624"/>
      <c r="Y14" s="625"/>
      <c r="Z14" s="626">
        <v>0</v>
      </c>
      <c r="AA14" s="626"/>
      <c r="AB14" s="626"/>
      <c r="AC14" s="626"/>
      <c r="AD14" s="627">
        <v>2191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161544</v>
      </c>
      <c r="BH14" s="624"/>
      <c r="BI14" s="624"/>
      <c r="BJ14" s="624"/>
      <c r="BK14" s="624"/>
      <c r="BL14" s="624"/>
      <c r="BM14" s="624"/>
      <c r="BN14" s="625"/>
      <c r="BO14" s="626">
        <v>4.2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643331</v>
      </c>
      <c r="CS14" s="624"/>
      <c r="CT14" s="624"/>
      <c r="CU14" s="624"/>
      <c r="CV14" s="624"/>
      <c r="CW14" s="624"/>
      <c r="CX14" s="624"/>
      <c r="CY14" s="625"/>
      <c r="CZ14" s="626">
        <v>3</v>
      </c>
      <c r="DA14" s="626"/>
      <c r="DB14" s="626"/>
      <c r="DC14" s="626"/>
      <c r="DD14" s="632">
        <v>5351</v>
      </c>
      <c r="DE14" s="624"/>
      <c r="DF14" s="624"/>
      <c r="DG14" s="624"/>
      <c r="DH14" s="624"/>
      <c r="DI14" s="624"/>
      <c r="DJ14" s="624"/>
      <c r="DK14" s="624"/>
      <c r="DL14" s="624"/>
      <c r="DM14" s="624"/>
      <c r="DN14" s="624"/>
      <c r="DO14" s="624"/>
      <c r="DP14" s="625"/>
      <c r="DQ14" s="632">
        <v>623073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227087</v>
      </c>
      <c r="BH15" s="624"/>
      <c r="BI15" s="624"/>
      <c r="BJ15" s="624"/>
      <c r="BK15" s="624"/>
      <c r="BL15" s="624"/>
      <c r="BM15" s="624"/>
      <c r="BN15" s="625"/>
      <c r="BO15" s="626">
        <v>5.9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1769959</v>
      </c>
      <c r="CS15" s="624"/>
      <c r="CT15" s="624"/>
      <c r="CU15" s="624"/>
      <c r="CV15" s="624"/>
      <c r="CW15" s="624"/>
      <c r="CX15" s="624"/>
      <c r="CY15" s="625"/>
      <c r="CZ15" s="626">
        <v>8.3000000000000007</v>
      </c>
      <c r="DA15" s="626"/>
      <c r="DB15" s="626"/>
      <c r="DC15" s="626"/>
      <c r="DD15" s="632">
        <v>217870</v>
      </c>
      <c r="DE15" s="624"/>
      <c r="DF15" s="624"/>
      <c r="DG15" s="624"/>
      <c r="DH15" s="624"/>
      <c r="DI15" s="624"/>
      <c r="DJ15" s="624"/>
      <c r="DK15" s="624"/>
      <c r="DL15" s="624"/>
      <c r="DM15" s="624"/>
      <c r="DN15" s="624"/>
      <c r="DO15" s="624"/>
      <c r="DP15" s="625"/>
      <c r="DQ15" s="632">
        <v>1348164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39026</v>
      </c>
      <c r="S16" s="624"/>
      <c r="T16" s="624"/>
      <c r="U16" s="624"/>
      <c r="V16" s="624"/>
      <c r="W16" s="624"/>
      <c r="X16" s="624"/>
      <c r="Y16" s="625"/>
      <c r="Z16" s="626">
        <v>0.2</v>
      </c>
      <c r="AA16" s="626"/>
      <c r="AB16" s="626"/>
      <c r="AC16" s="626"/>
      <c r="AD16" s="627">
        <v>39026</v>
      </c>
      <c r="AE16" s="627"/>
      <c r="AF16" s="627"/>
      <c r="AG16" s="627"/>
      <c r="AH16" s="627"/>
      <c r="AI16" s="627"/>
      <c r="AJ16" s="627"/>
      <c r="AK16" s="627"/>
      <c r="AL16" s="628">
        <v>0.4</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390445</v>
      </c>
      <c r="CS16" s="624"/>
      <c r="CT16" s="624"/>
      <c r="CU16" s="624"/>
      <c r="CV16" s="624"/>
      <c r="CW16" s="624"/>
      <c r="CX16" s="624"/>
      <c r="CY16" s="625"/>
      <c r="CZ16" s="626">
        <v>1.8</v>
      </c>
      <c r="DA16" s="626"/>
      <c r="DB16" s="626"/>
      <c r="DC16" s="626"/>
      <c r="DD16" s="632" t="s">
        <v>122</v>
      </c>
      <c r="DE16" s="624"/>
      <c r="DF16" s="624"/>
      <c r="DG16" s="624"/>
      <c r="DH16" s="624"/>
      <c r="DI16" s="624"/>
      <c r="DJ16" s="624"/>
      <c r="DK16" s="624"/>
      <c r="DL16" s="624"/>
      <c r="DM16" s="624"/>
      <c r="DN16" s="624"/>
      <c r="DO16" s="624"/>
      <c r="DP16" s="625"/>
      <c r="DQ16" s="632">
        <v>22384</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62872</v>
      </c>
      <c r="S17" s="624"/>
      <c r="T17" s="624"/>
      <c r="U17" s="624"/>
      <c r="V17" s="624"/>
      <c r="W17" s="624"/>
      <c r="X17" s="624"/>
      <c r="Y17" s="625"/>
      <c r="Z17" s="626">
        <v>0.3</v>
      </c>
      <c r="AA17" s="626"/>
      <c r="AB17" s="626"/>
      <c r="AC17" s="626"/>
      <c r="AD17" s="627">
        <v>62872</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1905982</v>
      </c>
      <c r="CS17" s="624"/>
      <c r="CT17" s="624"/>
      <c r="CU17" s="624"/>
      <c r="CV17" s="624"/>
      <c r="CW17" s="624"/>
      <c r="CX17" s="624"/>
      <c r="CY17" s="625"/>
      <c r="CZ17" s="626">
        <v>8.9</v>
      </c>
      <c r="DA17" s="626"/>
      <c r="DB17" s="626"/>
      <c r="DC17" s="626"/>
      <c r="DD17" s="632" t="s">
        <v>122</v>
      </c>
      <c r="DE17" s="624"/>
      <c r="DF17" s="624"/>
      <c r="DG17" s="624"/>
      <c r="DH17" s="624"/>
      <c r="DI17" s="624"/>
      <c r="DJ17" s="624"/>
      <c r="DK17" s="624"/>
      <c r="DL17" s="624"/>
      <c r="DM17" s="624"/>
      <c r="DN17" s="624"/>
      <c r="DO17" s="624"/>
      <c r="DP17" s="625"/>
      <c r="DQ17" s="632">
        <v>1829775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30639</v>
      </c>
      <c r="S18" s="624"/>
      <c r="T18" s="624"/>
      <c r="U18" s="624"/>
      <c r="V18" s="624"/>
      <c r="W18" s="624"/>
      <c r="X18" s="624"/>
      <c r="Y18" s="625"/>
      <c r="Z18" s="626">
        <v>0.1</v>
      </c>
      <c r="AA18" s="626"/>
      <c r="AB18" s="626"/>
      <c r="AC18" s="626"/>
      <c r="AD18" s="627">
        <v>30639</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29733</v>
      </c>
      <c r="S19" s="624"/>
      <c r="T19" s="624"/>
      <c r="U19" s="624"/>
      <c r="V19" s="624"/>
      <c r="W19" s="624"/>
      <c r="X19" s="624"/>
      <c r="Y19" s="625"/>
      <c r="Z19" s="626">
        <v>0.1</v>
      </c>
      <c r="AA19" s="626"/>
      <c r="AB19" s="626"/>
      <c r="AC19" s="626"/>
      <c r="AD19" s="627">
        <v>29733</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906</v>
      </c>
      <c r="S20" s="624"/>
      <c r="T20" s="624"/>
      <c r="U20" s="624"/>
      <c r="V20" s="624"/>
      <c r="W20" s="624"/>
      <c r="X20" s="624"/>
      <c r="Y20" s="625"/>
      <c r="Z20" s="626">
        <v>0</v>
      </c>
      <c r="AA20" s="626"/>
      <c r="AB20" s="626"/>
      <c r="AC20" s="626"/>
      <c r="AD20" s="627">
        <v>906</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21398818</v>
      </c>
      <c r="CS20" s="624"/>
      <c r="CT20" s="624"/>
      <c r="CU20" s="624"/>
      <c r="CV20" s="624"/>
      <c r="CW20" s="624"/>
      <c r="CX20" s="624"/>
      <c r="CY20" s="625"/>
      <c r="CZ20" s="626">
        <v>100</v>
      </c>
      <c r="DA20" s="626"/>
      <c r="DB20" s="626"/>
      <c r="DC20" s="626"/>
      <c r="DD20" s="632">
        <v>3159724</v>
      </c>
      <c r="DE20" s="624"/>
      <c r="DF20" s="624"/>
      <c r="DG20" s="624"/>
      <c r="DH20" s="624"/>
      <c r="DI20" s="624"/>
      <c r="DJ20" s="624"/>
      <c r="DK20" s="624"/>
      <c r="DL20" s="624"/>
      <c r="DM20" s="624"/>
      <c r="DN20" s="624"/>
      <c r="DO20" s="624"/>
      <c r="DP20" s="625"/>
      <c r="DQ20" s="632">
        <v>13297672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6620555</v>
      </c>
      <c r="S21" s="624"/>
      <c r="T21" s="624"/>
      <c r="U21" s="624"/>
      <c r="V21" s="624"/>
      <c r="W21" s="624"/>
      <c r="X21" s="624"/>
      <c r="Y21" s="625"/>
      <c r="Z21" s="626">
        <v>30</v>
      </c>
      <c r="AA21" s="626"/>
      <c r="AB21" s="626"/>
      <c r="AC21" s="626"/>
      <c r="AD21" s="627">
        <v>5910949</v>
      </c>
      <c r="AE21" s="627"/>
      <c r="AF21" s="627"/>
      <c r="AG21" s="627"/>
      <c r="AH21" s="627"/>
      <c r="AI21" s="627"/>
      <c r="AJ21" s="627"/>
      <c r="AK21" s="627"/>
      <c r="AL21" s="628">
        <v>53.4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5910949</v>
      </c>
      <c r="S22" s="624"/>
      <c r="T22" s="624"/>
      <c r="U22" s="624"/>
      <c r="V22" s="624"/>
      <c r="W22" s="624"/>
      <c r="X22" s="624"/>
      <c r="Y22" s="625"/>
      <c r="Z22" s="626">
        <v>26.8</v>
      </c>
      <c r="AA22" s="626"/>
      <c r="AB22" s="626"/>
      <c r="AC22" s="626"/>
      <c r="AD22" s="627">
        <v>5910949</v>
      </c>
      <c r="AE22" s="627"/>
      <c r="AF22" s="627"/>
      <c r="AG22" s="627"/>
      <c r="AH22" s="627"/>
      <c r="AI22" s="627"/>
      <c r="AJ22" s="627"/>
      <c r="AK22" s="627"/>
      <c r="AL22" s="628">
        <v>53.4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709606</v>
      </c>
      <c r="S23" s="624"/>
      <c r="T23" s="624"/>
      <c r="U23" s="624"/>
      <c r="V23" s="624"/>
      <c r="W23" s="624"/>
      <c r="X23" s="624"/>
      <c r="Y23" s="625"/>
      <c r="Z23" s="626">
        <v>3.2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10184288</v>
      </c>
      <c r="CS24" s="613"/>
      <c r="CT24" s="613"/>
      <c r="CU24" s="613"/>
      <c r="CV24" s="613"/>
      <c r="CW24" s="613"/>
      <c r="CX24" s="613"/>
      <c r="CY24" s="614"/>
      <c r="CZ24" s="617">
        <v>47.6</v>
      </c>
      <c r="DA24" s="618"/>
      <c r="DB24" s="618"/>
      <c r="DC24" s="634"/>
      <c r="DD24" s="653">
        <v>6617321</v>
      </c>
      <c r="DE24" s="613"/>
      <c r="DF24" s="613"/>
      <c r="DG24" s="613"/>
      <c r="DH24" s="613"/>
      <c r="DI24" s="613"/>
      <c r="DJ24" s="613"/>
      <c r="DK24" s="614"/>
      <c r="DL24" s="653">
        <v>6114801</v>
      </c>
      <c r="DM24" s="613"/>
      <c r="DN24" s="613"/>
      <c r="DO24" s="613"/>
      <c r="DP24" s="613"/>
      <c r="DQ24" s="613"/>
      <c r="DR24" s="613"/>
      <c r="DS24" s="613"/>
      <c r="DT24" s="613"/>
      <c r="DU24" s="613"/>
      <c r="DV24" s="614"/>
      <c r="DW24" s="617">
        <v>54.9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11678425</v>
      </c>
      <c r="S25" s="624"/>
      <c r="T25" s="624"/>
      <c r="U25" s="624"/>
      <c r="V25" s="624"/>
      <c r="W25" s="624"/>
      <c r="X25" s="624"/>
      <c r="Y25" s="625"/>
      <c r="Z25" s="626">
        <v>52.9</v>
      </c>
      <c r="AA25" s="626"/>
      <c r="AB25" s="626"/>
      <c r="AC25" s="626"/>
      <c r="AD25" s="627">
        <v>10968819</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3261294</v>
      </c>
      <c r="CS25" s="656"/>
      <c r="CT25" s="656"/>
      <c r="CU25" s="656"/>
      <c r="CV25" s="656"/>
      <c r="CW25" s="656"/>
      <c r="CX25" s="656"/>
      <c r="CY25" s="657"/>
      <c r="CZ25" s="628">
        <v>15.2</v>
      </c>
      <c r="DA25" s="654"/>
      <c r="DB25" s="654"/>
      <c r="DC25" s="658"/>
      <c r="DD25" s="632">
        <v>3061443</v>
      </c>
      <c r="DE25" s="656"/>
      <c r="DF25" s="656"/>
      <c r="DG25" s="656"/>
      <c r="DH25" s="656"/>
      <c r="DI25" s="656"/>
      <c r="DJ25" s="656"/>
      <c r="DK25" s="657"/>
      <c r="DL25" s="632">
        <v>3014764</v>
      </c>
      <c r="DM25" s="656"/>
      <c r="DN25" s="656"/>
      <c r="DO25" s="656"/>
      <c r="DP25" s="656"/>
      <c r="DQ25" s="656"/>
      <c r="DR25" s="656"/>
      <c r="DS25" s="656"/>
      <c r="DT25" s="656"/>
      <c r="DU25" s="656"/>
      <c r="DV25" s="657"/>
      <c r="DW25" s="628">
        <v>27.1</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5111</v>
      </c>
      <c r="S26" s="624"/>
      <c r="T26" s="624"/>
      <c r="U26" s="624"/>
      <c r="V26" s="624"/>
      <c r="W26" s="624"/>
      <c r="X26" s="624"/>
      <c r="Y26" s="625"/>
      <c r="Z26" s="626">
        <v>0</v>
      </c>
      <c r="AA26" s="626"/>
      <c r="AB26" s="626"/>
      <c r="AC26" s="626"/>
      <c r="AD26" s="627">
        <v>5111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2087917</v>
      </c>
      <c r="CS26" s="624"/>
      <c r="CT26" s="624"/>
      <c r="CU26" s="624"/>
      <c r="CV26" s="624"/>
      <c r="CW26" s="624"/>
      <c r="CX26" s="624"/>
      <c r="CY26" s="625"/>
      <c r="CZ26" s="628">
        <v>9.8000000000000007</v>
      </c>
      <c r="DA26" s="654"/>
      <c r="DB26" s="654"/>
      <c r="DC26" s="658"/>
      <c r="DD26" s="632">
        <v>2019068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97981</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3836883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5017012</v>
      </c>
      <c r="CS27" s="656"/>
      <c r="CT27" s="656"/>
      <c r="CU27" s="656"/>
      <c r="CV27" s="656"/>
      <c r="CW27" s="656"/>
      <c r="CX27" s="656"/>
      <c r="CY27" s="657"/>
      <c r="CZ27" s="628">
        <v>23.4</v>
      </c>
      <c r="DA27" s="654"/>
      <c r="DB27" s="654"/>
      <c r="DC27" s="658"/>
      <c r="DD27" s="632">
        <v>1726103</v>
      </c>
      <c r="DE27" s="656"/>
      <c r="DF27" s="656"/>
      <c r="DG27" s="656"/>
      <c r="DH27" s="656"/>
      <c r="DI27" s="656"/>
      <c r="DJ27" s="656"/>
      <c r="DK27" s="657"/>
      <c r="DL27" s="632">
        <v>1270262</v>
      </c>
      <c r="DM27" s="656"/>
      <c r="DN27" s="656"/>
      <c r="DO27" s="656"/>
      <c r="DP27" s="656"/>
      <c r="DQ27" s="656"/>
      <c r="DR27" s="656"/>
      <c r="DS27" s="656"/>
      <c r="DT27" s="656"/>
      <c r="DU27" s="656"/>
      <c r="DV27" s="657"/>
      <c r="DW27" s="628">
        <v>11.4</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154393</v>
      </c>
      <c r="S28" s="624"/>
      <c r="T28" s="624"/>
      <c r="U28" s="624"/>
      <c r="V28" s="624"/>
      <c r="W28" s="624"/>
      <c r="X28" s="624"/>
      <c r="Y28" s="625"/>
      <c r="Z28" s="626">
        <v>0.7</v>
      </c>
      <c r="AA28" s="626"/>
      <c r="AB28" s="626"/>
      <c r="AC28" s="626"/>
      <c r="AD28" s="627">
        <v>15502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1905982</v>
      </c>
      <c r="CS28" s="624"/>
      <c r="CT28" s="624"/>
      <c r="CU28" s="624"/>
      <c r="CV28" s="624"/>
      <c r="CW28" s="624"/>
      <c r="CX28" s="624"/>
      <c r="CY28" s="625"/>
      <c r="CZ28" s="628">
        <v>8.9</v>
      </c>
      <c r="DA28" s="654"/>
      <c r="DB28" s="654"/>
      <c r="DC28" s="658"/>
      <c r="DD28" s="632">
        <v>1829775</v>
      </c>
      <c r="DE28" s="624"/>
      <c r="DF28" s="624"/>
      <c r="DG28" s="624"/>
      <c r="DH28" s="624"/>
      <c r="DI28" s="624"/>
      <c r="DJ28" s="624"/>
      <c r="DK28" s="625"/>
      <c r="DL28" s="632">
        <v>1829775</v>
      </c>
      <c r="DM28" s="624"/>
      <c r="DN28" s="624"/>
      <c r="DO28" s="624"/>
      <c r="DP28" s="624"/>
      <c r="DQ28" s="624"/>
      <c r="DR28" s="624"/>
      <c r="DS28" s="624"/>
      <c r="DT28" s="624"/>
      <c r="DU28" s="624"/>
      <c r="DV28" s="625"/>
      <c r="DW28" s="628">
        <v>16.399999999999999</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80637</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1905845</v>
      </c>
      <c r="CS29" s="656"/>
      <c r="CT29" s="656"/>
      <c r="CU29" s="656"/>
      <c r="CV29" s="656"/>
      <c r="CW29" s="656"/>
      <c r="CX29" s="656"/>
      <c r="CY29" s="657"/>
      <c r="CZ29" s="628">
        <v>8.9</v>
      </c>
      <c r="DA29" s="654"/>
      <c r="DB29" s="654"/>
      <c r="DC29" s="658"/>
      <c r="DD29" s="632">
        <v>1829638</v>
      </c>
      <c r="DE29" s="656"/>
      <c r="DF29" s="656"/>
      <c r="DG29" s="656"/>
      <c r="DH29" s="656"/>
      <c r="DI29" s="656"/>
      <c r="DJ29" s="656"/>
      <c r="DK29" s="657"/>
      <c r="DL29" s="632">
        <v>1829638</v>
      </c>
      <c r="DM29" s="656"/>
      <c r="DN29" s="656"/>
      <c r="DO29" s="656"/>
      <c r="DP29" s="656"/>
      <c r="DQ29" s="656"/>
      <c r="DR29" s="656"/>
      <c r="DS29" s="656"/>
      <c r="DT29" s="656"/>
      <c r="DU29" s="656"/>
      <c r="DV29" s="657"/>
      <c r="DW29" s="628">
        <v>16.399999999999999</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4144820</v>
      </c>
      <c r="S30" s="624"/>
      <c r="T30" s="624"/>
      <c r="U30" s="624"/>
      <c r="V30" s="624"/>
      <c r="W30" s="624"/>
      <c r="X30" s="624"/>
      <c r="Y30" s="625"/>
      <c r="Z30" s="626">
        <v>18.8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1800751</v>
      </c>
      <c r="CS30" s="624"/>
      <c r="CT30" s="624"/>
      <c r="CU30" s="624"/>
      <c r="CV30" s="624"/>
      <c r="CW30" s="624"/>
      <c r="CX30" s="624"/>
      <c r="CY30" s="625"/>
      <c r="CZ30" s="628">
        <v>8.4</v>
      </c>
      <c r="DA30" s="654"/>
      <c r="DB30" s="654"/>
      <c r="DC30" s="658"/>
      <c r="DD30" s="632">
        <v>1730611</v>
      </c>
      <c r="DE30" s="624"/>
      <c r="DF30" s="624"/>
      <c r="DG30" s="624"/>
      <c r="DH30" s="624"/>
      <c r="DI30" s="624"/>
      <c r="DJ30" s="624"/>
      <c r="DK30" s="625"/>
      <c r="DL30" s="632">
        <v>1730611</v>
      </c>
      <c r="DM30" s="624"/>
      <c r="DN30" s="624"/>
      <c r="DO30" s="624"/>
      <c r="DP30" s="624"/>
      <c r="DQ30" s="624"/>
      <c r="DR30" s="624"/>
      <c r="DS30" s="624"/>
      <c r="DT30" s="624"/>
      <c r="DU30" s="624"/>
      <c r="DV30" s="625"/>
      <c r="DW30" s="628">
        <v>15.5</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98.7</v>
      </c>
      <c r="BH31" s="667"/>
      <c r="BI31" s="667"/>
      <c r="BJ31" s="667"/>
      <c r="BK31" s="667"/>
      <c r="BL31" s="667"/>
      <c r="BM31" s="618">
        <v>96.7</v>
      </c>
      <c r="BN31" s="667"/>
      <c r="BO31" s="667"/>
      <c r="BP31" s="667"/>
      <c r="BQ31" s="668"/>
      <c r="BR31" s="679">
        <v>99</v>
      </c>
      <c r="BS31" s="667"/>
      <c r="BT31" s="667"/>
      <c r="BU31" s="667"/>
      <c r="BV31" s="667"/>
      <c r="BW31" s="667"/>
      <c r="BX31" s="618">
        <v>97.1</v>
      </c>
      <c r="BY31" s="667"/>
      <c r="BZ31" s="667"/>
      <c r="CA31" s="667"/>
      <c r="CB31" s="668"/>
      <c r="CD31" s="661"/>
      <c r="CE31" s="662"/>
      <c r="CF31" s="620" t="s">
        <v>300</v>
      </c>
      <c r="CG31" s="621"/>
      <c r="CH31" s="621"/>
      <c r="CI31" s="621"/>
      <c r="CJ31" s="621"/>
      <c r="CK31" s="621"/>
      <c r="CL31" s="621"/>
      <c r="CM31" s="621"/>
      <c r="CN31" s="621"/>
      <c r="CO31" s="621"/>
      <c r="CP31" s="621"/>
      <c r="CQ31" s="622"/>
      <c r="CR31" s="623">
        <v>105094</v>
      </c>
      <c r="CS31" s="656"/>
      <c r="CT31" s="656"/>
      <c r="CU31" s="656"/>
      <c r="CV31" s="656"/>
      <c r="CW31" s="656"/>
      <c r="CX31" s="656"/>
      <c r="CY31" s="657"/>
      <c r="CZ31" s="628">
        <v>0.5</v>
      </c>
      <c r="DA31" s="654"/>
      <c r="DB31" s="654"/>
      <c r="DC31" s="658"/>
      <c r="DD31" s="632">
        <v>99027</v>
      </c>
      <c r="DE31" s="656"/>
      <c r="DF31" s="656"/>
      <c r="DG31" s="656"/>
      <c r="DH31" s="656"/>
      <c r="DI31" s="656"/>
      <c r="DJ31" s="656"/>
      <c r="DK31" s="657"/>
      <c r="DL31" s="632">
        <v>99027</v>
      </c>
      <c r="DM31" s="656"/>
      <c r="DN31" s="656"/>
      <c r="DO31" s="656"/>
      <c r="DP31" s="656"/>
      <c r="DQ31" s="656"/>
      <c r="DR31" s="656"/>
      <c r="DS31" s="656"/>
      <c r="DT31" s="656"/>
      <c r="DU31" s="656"/>
      <c r="DV31" s="657"/>
      <c r="DW31" s="628">
        <v>0.9</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1839890</v>
      </c>
      <c r="S32" s="624"/>
      <c r="T32" s="624"/>
      <c r="U32" s="624"/>
      <c r="V32" s="624"/>
      <c r="W32" s="624"/>
      <c r="X32" s="624"/>
      <c r="Y32" s="625"/>
      <c r="Z32" s="626">
        <v>8.3000000000000007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98.7</v>
      </c>
      <c r="BH32" s="656"/>
      <c r="BI32" s="656"/>
      <c r="BJ32" s="656"/>
      <c r="BK32" s="656"/>
      <c r="BL32" s="656"/>
      <c r="BM32" s="629">
        <v>96.9</v>
      </c>
      <c r="BN32" s="656"/>
      <c r="BO32" s="656"/>
      <c r="BP32" s="656"/>
      <c r="BQ32" s="678"/>
      <c r="BR32" s="680">
        <v>99</v>
      </c>
      <c r="BS32" s="656"/>
      <c r="BT32" s="656"/>
      <c r="BU32" s="656"/>
      <c r="BV32" s="656"/>
      <c r="BW32" s="656"/>
      <c r="BX32" s="629">
        <v>97.3</v>
      </c>
      <c r="BY32" s="656"/>
      <c r="BZ32" s="656"/>
      <c r="CA32" s="656"/>
      <c r="CB32" s="678"/>
      <c r="CD32" s="663"/>
      <c r="CE32" s="664"/>
      <c r="CF32" s="620" t="s">
        <v>304</v>
      </c>
      <c r="CG32" s="621"/>
      <c r="CH32" s="621"/>
      <c r="CI32" s="621"/>
      <c r="CJ32" s="621"/>
      <c r="CK32" s="621"/>
      <c r="CL32" s="621"/>
      <c r="CM32" s="621"/>
      <c r="CN32" s="621"/>
      <c r="CO32" s="621"/>
      <c r="CP32" s="621"/>
      <c r="CQ32" s="622"/>
      <c r="CR32" s="623">
        <v>137</v>
      </c>
      <c r="CS32" s="624"/>
      <c r="CT32" s="624"/>
      <c r="CU32" s="624"/>
      <c r="CV32" s="624"/>
      <c r="CW32" s="624"/>
      <c r="CX32" s="624"/>
      <c r="CY32" s="625"/>
      <c r="CZ32" s="628">
        <v>0</v>
      </c>
      <c r="DA32" s="654"/>
      <c r="DB32" s="654"/>
      <c r="DC32" s="658"/>
      <c r="DD32" s="632">
        <v>137</v>
      </c>
      <c r="DE32" s="624"/>
      <c r="DF32" s="624"/>
      <c r="DG32" s="624"/>
      <c r="DH32" s="624"/>
      <c r="DI32" s="624"/>
      <c r="DJ32" s="624"/>
      <c r="DK32" s="625"/>
      <c r="DL32" s="632">
        <v>137</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40535</v>
      </c>
      <c r="S33" s="624"/>
      <c r="T33" s="624"/>
      <c r="U33" s="624"/>
      <c r="V33" s="624"/>
      <c r="W33" s="624"/>
      <c r="X33" s="624"/>
      <c r="Y33" s="625"/>
      <c r="Z33" s="626">
        <v>0.2</v>
      </c>
      <c r="AA33" s="626"/>
      <c r="AB33" s="626"/>
      <c r="AC33" s="626"/>
      <c r="AD33" s="627">
        <v>20520</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98.6</v>
      </c>
      <c r="BH33" s="682"/>
      <c r="BI33" s="682"/>
      <c r="BJ33" s="682"/>
      <c r="BK33" s="682"/>
      <c r="BL33" s="682"/>
      <c r="BM33" s="683">
        <v>96.2</v>
      </c>
      <c r="BN33" s="682"/>
      <c r="BO33" s="682"/>
      <c r="BP33" s="682"/>
      <c r="BQ33" s="684"/>
      <c r="BR33" s="681">
        <v>98.8</v>
      </c>
      <c r="BS33" s="682"/>
      <c r="BT33" s="682"/>
      <c r="BU33" s="682"/>
      <c r="BV33" s="682"/>
      <c r="BW33" s="682"/>
      <c r="BX33" s="683">
        <v>96.6</v>
      </c>
      <c r="BY33" s="682"/>
      <c r="BZ33" s="682"/>
      <c r="CA33" s="682"/>
      <c r="CB33" s="684"/>
      <c r="CD33" s="620" t="s">
        <v>307</v>
      </c>
      <c r="CE33" s="621"/>
      <c r="CF33" s="621"/>
      <c r="CG33" s="621"/>
      <c r="CH33" s="621"/>
      <c r="CI33" s="621"/>
      <c r="CJ33" s="621"/>
      <c r="CK33" s="621"/>
      <c r="CL33" s="621"/>
      <c r="CM33" s="621"/>
      <c r="CN33" s="621"/>
      <c r="CO33" s="621"/>
      <c r="CP33" s="621"/>
      <c r="CQ33" s="622"/>
      <c r="CR33" s="623">
        <v>7664361</v>
      </c>
      <c r="CS33" s="656"/>
      <c r="CT33" s="656"/>
      <c r="CU33" s="656"/>
      <c r="CV33" s="656"/>
      <c r="CW33" s="656"/>
      <c r="CX33" s="656"/>
      <c r="CY33" s="657"/>
      <c r="CZ33" s="628">
        <v>35.799999999999997</v>
      </c>
      <c r="DA33" s="654"/>
      <c r="DB33" s="654"/>
      <c r="DC33" s="658"/>
      <c r="DD33" s="632">
        <v>5911426</v>
      </c>
      <c r="DE33" s="656"/>
      <c r="DF33" s="656"/>
      <c r="DG33" s="656"/>
      <c r="DH33" s="656"/>
      <c r="DI33" s="656"/>
      <c r="DJ33" s="656"/>
      <c r="DK33" s="657"/>
      <c r="DL33" s="632">
        <v>4209728</v>
      </c>
      <c r="DM33" s="656"/>
      <c r="DN33" s="656"/>
      <c r="DO33" s="656"/>
      <c r="DP33" s="656"/>
      <c r="DQ33" s="656"/>
      <c r="DR33" s="656"/>
      <c r="DS33" s="656"/>
      <c r="DT33" s="656"/>
      <c r="DU33" s="656"/>
      <c r="DV33" s="657"/>
      <c r="DW33" s="628">
        <v>37.799999999999997</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196630</v>
      </c>
      <c r="S34" s="624"/>
      <c r="T34" s="624"/>
      <c r="U34" s="624"/>
      <c r="V34" s="624"/>
      <c r="W34" s="624"/>
      <c r="X34" s="624"/>
      <c r="Y34" s="625"/>
      <c r="Z34" s="626">
        <v>0.9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2523852</v>
      </c>
      <c r="CS34" s="624"/>
      <c r="CT34" s="624"/>
      <c r="CU34" s="624"/>
      <c r="CV34" s="624"/>
      <c r="CW34" s="624"/>
      <c r="CX34" s="624"/>
      <c r="CY34" s="625"/>
      <c r="CZ34" s="628">
        <v>11.8</v>
      </c>
      <c r="DA34" s="654"/>
      <c r="DB34" s="654"/>
      <c r="DC34" s="658"/>
      <c r="DD34" s="632">
        <v>2034776</v>
      </c>
      <c r="DE34" s="624"/>
      <c r="DF34" s="624"/>
      <c r="DG34" s="624"/>
      <c r="DH34" s="624"/>
      <c r="DI34" s="624"/>
      <c r="DJ34" s="624"/>
      <c r="DK34" s="625"/>
      <c r="DL34" s="632">
        <v>1726372</v>
      </c>
      <c r="DM34" s="624"/>
      <c r="DN34" s="624"/>
      <c r="DO34" s="624"/>
      <c r="DP34" s="624"/>
      <c r="DQ34" s="624"/>
      <c r="DR34" s="624"/>
      <c r="DS34" s="624"/>
      <c r="DT34" s="624"/>
      <c r="DU34" s="624"/>
      <c r="DV34" s="625"/>
      <c r="DW34" s="628">
        <v>15.5</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1060333</v>
      </c>
      <c r="S35" s="624"/>
      <c r="T35" s="624"/>
      <c r="U35" s="624"/>
      <c r="V35" s="624"/>
      <c r="W35" s="624"/>
      <c r="X35" s="624"/>
      <c r="Y35" s="625"/>
      <c r="Z35" s="626">
        <v>4.8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221570</v>
      </c>
      <c r="CS35" s="656"/>
      <c r="CT35" s="656"/>
      <c r="CU35" s="656"/>
      <c r="CV35" s="656"/>
      <c r="CW35" s="656"/>
      <c r="CX35" s="656"/>
      <c r="CY35" s="657"/>
      <c r="CZ35" s="628">
        <v>1</v>
      </c>
      <c r="DA35" s="654"/>
      <c r="DB35" s="654"/>
      <c r="DC35" s="658"/>
      <c r="DD35" s="632">
        <v>131814</v>
      </c>
      <c r="DE35" s="656"/>
      <c r="DF35" s="656"/>
      <c r="DG35" s="656"/>
      <c r="DH35" s="656"/>
      <c r="DI35" s="656"/>
      <c r="DJ35" s="656"/>
      <c r="DK35" s="657"/>
      <c r="DL35" s="632">
        <v>131755</v>
      </c>
      <c r="DM35" s="656"/>
      <c r="DN35" s="656"/>
      <c r="DO35" s="656"/>
      <c r="DP35" s="656"/>
      <c r="DQ35" s="656"/>
      <c r="DR35" s="656"/>
      <c r="DS35" s="656"/>
      <c r="DT35" s="656"/>
      <c r="DU35" s="656"/>
      <c r="DV35" s="657"/>
      <c r="DW35" s="628">
        <v>1.2</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828149</v>
      </c>
      <c r="S36" s="624"/>
      <c r="T36" s="624"/>
      <c r="U36" s="624"/>
      <c r="V36" s="624"/>
      <c r="W36" s="624"/>
      <c r="X36" s="624"/>
      <c r="Y36" s="625"/>
      <c r="Z36" s="626">
        <v>3.7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2538700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193389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1773209</v>
      </c>
      <c r="CS36" s="624"/>
      <c r="CT36" s="624"/>
      <c r="CU36" s="624"/>
      <c r="CV36" s="624"/>
      <c r="CW36" s="624"/>
      <c r="CX36" s="624"/>
      <c r="CY36" s="625"/>
      <c r="CZ36" s="628">
        <v>8.3000000000000007</v>
      </c>
      <c r="DA36" s="654"/>
      <c r="DB36" s="654"/>
      <c r="DC36" s="658"/>
      <c r="DD36" s="632">
        <v>1400138</v>
      </c>
      <c r="DE36" s="624"/>
      <c r="DF36" s="624"/>
      <c r="DG36" s="624"/>
      <c r="DH36" s="624"/>
      <c r="DI36" s="624"/>
      <c r="DJ36" s="624"/>
      <c r="DK36" s="625"/>
      <c r="DL36" s="632">
        <v>690949</v>
      </c>
      <c r="DM36" s="624"/>
      <c r="DN36" s="624"/>
      <c r="DO36" s="624"/>
      <c r="DP36" s="624"/>
      <c r="DQ36" s="624"/>
      <c r="DR36" s="624"/>
      <c r="DS36" s="624"/>
      <c r="DT36" s="624"/>
      <c r="DU36" s="624"/>
      <c r="DV36" s="625"/>
      <c r="DW36" s="628">
        <v>6.2</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432809</v>
      </c>
      <c r="S37" s="624"/>
      <c r="T37" s="624"/>
      <c r="U37" s="624"/>
      <c r="V37" s="624"/>
      <c r="W37" s="624"/>
      <c r="X37" s="624"/>
      <c r="Y37" s="625"/>
      <c r="Z37" s="626">
        <v>2</v>
      </c>
      <c r="AA37" s="626"/>
      <c r="AB37" s="626"/>
      <c r="AC37" s="626"/>
      <c r="AD37" s="627">
        <v>58614</v>
      </c>
      <c r="AE37" s="627"/>
      <c r="AF37" s="627"/>
      <c r="AG37" s="627"/>
      <c r="AH37" s="627"/>
      <c r="AI37" s="627"/>
      <c r="AJ37" s="627"/>
      <c r="AK37" s="627"/>
      <c r="AL37" s="628">
        <v>0.5</v>
      </c>
      <c r="AM37" s="629"/>
      <c r="AN37" s="629"/>
      <c r="AO37" s="630"/>
      <c r="AQ37" s="686" t="s">
        <v>319</v>
      </c>
      <c r="AR37" s="687"/>
      <c r="AS37" s="687"/>
      <c r="AT37" s="687"/>
      <c r="AU37" s="687"/>
      <c r="AV37" s="687"/>
      <c r="AW37" s="687"/>
      <c r="AX37" s="687"/>
      <c r="AY37" s="688"/>
      <c r="AZ37" s="623">
        <v>317173</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117144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242433</v>
      </c>
      <c r="CS37" s="656"/>
      <c r="CT37" s="656"/>
      <c r="CU37" s="656"/>
      <c r="CV37" s="656"/>
      <c r="CW37" s="656"/>
      <c r="CX37" s="656"/>
      <c r="CY37" s="657"/>
      <c r="CZ37" s="628">
        <v>1.1000000000000001</v>
      </c>
      <c r="DA37" s="654"/>
      <c r="DB37" s="654"/>
      <c r="DC37" s="658"/>
      <c r="DD37" s="632">
        <v>183558</v>
      </c>
      <c r="DE37" s="656"/>
      <c r="DF37" s="656"/>
      <c r="DG37" s="656"/>
      <c r="DH37" s="656"/>
      <c r="DI37" s="656"/>
      <c r="DJ37" s="656"/>
      <c r="DK37" s="657"/>
      <c r="DL37" s="632">
        <v>153145</v>
      </c>
      <c r="DM37" s="656"/>
      <c r="DN37" s="656"/>
      <c r="DO37" s="656"/>
      <c r="DP37" s="656"/>
      <c r="DQ37" s="656"/>
      <c r="DR37" s="656"/>
      <c r="DS37" s="656"/>
      <c r="DT37" s="656"/>
      <c r="DU37" s="656"/>
      <c r="DV37" s="657"/>
      <c r="DW37" s="628">
        <v>1.4</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1532541</v>
      </c>
      <c r="S38" s="624"/>
      <c r="T38" s="624"/>
      <c r="U38" s="624"/>
      <c r="V38" s="624"/>
      <c r="W38" s="624"/>
      <c r="X38" s="624"/>
      <c r="Y38" s="625"/>
      <c r="Z38" s="626">
        <v>6.9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84450</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5109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2137077</v>
      </c>
      <c r="CS38" s="624"/>
      <c r="CT38" s="624"/>
      <c r="CU38" s="624"/>
      <c r="CV38" s="624"/>
      <c r="CW38" s="624"/>
      <c r="CX38" s="624"/>
      <c r="CY38" s="625"/>
      <c r="CZ38" s="628">
        <v>10</v>
      </c>
      <c r="DA38" s="654"/>
      <c r="DB38" s="654"/>
      <c r="DC38" s="658"/>
      <c r="DD38" s="632">
        <v>1742512</v>
      </c>
      <c r="DE38" s="624"/>
      <c r="DF38" s="624"/>
      <c r="DG38" s="624"/>
      <c r="DH38" s="624"/>
      <c r="DI38" s="624"/>
      <c r="DJ38" s="624"/>
      <c r="DK38" s="625"/>
      <c r="DL38" s="632">
        <v>1660652</v>
      </c>
      <c r="DM38" s="624"/>
      <c r="DN38" s="624"/>
      <c r="DO38" s="624"/>
      <c r="DP38" s="624"/>
      <c r="DQ38" s="624"/>
      <c r="DR38" s="624"/>
      <c r="DS38" s="624"/>
      <c r="DT38" s="624"/>
      <c r="DU38" s="624"/>
      <c r="DV38" s="625"/>
      <c r="DW38" s="628">
        <v>14.9</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8362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698604</v>
      </c>
      <c r="CS39" s="656"/>
      <c r="CT39" s="656"/>
      <c r="CU39" s="656"/>
      <c r="CV39" s="656"/>
      <c r="CW39" s="656"/>
      <c r="CX39" s="656"/>
      <c r="CY39" s="657"/>
      <c r="CZ39" s="628">
        <v>3.3</v>
      </c>
      <c r="DA39" s="654"/>
      <c r="DB39" s="654"/>
      <c r="DC39" s="658"/>
      <c r="DD39" s="632">
        <v>483437</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66164</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111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310049</v>
      </c>
      <c r="CS40" s="624"/>
      <c r="CT40" s="624"/>
      <c r="CU40" s="624"/>
      <c r="CV40" s="624"/>
      <c r="CW40" s="624"/>
      <c r="CX40" s="624"/>
      <c r="CY40" s="625"/>
      <c r="CZ40" s="628">
        <v>1.4</v>
      </c>
      <c r="DA40" s="654"/>
      <c r="DB40" s="654"/>
      <c r="DC40" s="658"/>
      <c r="DD40" s="632">
        <v>118749</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22092254</v>
      </c>
      <c r="S41" s="696"/>
      <c r="T41" s="696"/>
      <c r="U41" s="696"/>
      <c r="V41" s="696"/>
      <c r="W41" s="696"/>
      <c r="X41" s="696"/>
      <c r="Y41" s="700"/>
      <c r="Z41" s="701">
        <v>100</v>
      </c>
      <c r="AA41" s="701"/>
      <c r="AB41" s="701"/>
      <c r="AC41" s="701"/>
      <c r="AD41" s="702">
        <v>11068566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437376</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1699701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463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3550169</v>
      </c>
      <c r="CS42" s="656"/>
      <c r="CT42" s="656"/>
      <c r="CU42" s="656"/>
      <c r="CV42" s="656"/>
      <c r="CW42" s="656"/>
      <c r="CX42" s="656"/>
      <c r="CY42" s="657"/>
      <c r="CZ42" s="628">
        <v>16.600000000000001</v>
      </c>
      <c r="DA42" s="654"/>
      <c r="DB42" s="654"/>
      <c r="DC42" s="658"/>
      <c r="DD42" s="632">
        <v>768925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91546</v>
      </c>
      <c r="CS43" s="656"/>
      <c r="CT43" s="656"/>
      <c r="CU43" s="656"/>
      <c r="CV43" s="656"/>
      <c r="CW43" s="656"/>
      <c r="CX43" s="656"/>
      <c r="CY43" s="657"/>
      <c r="CZ43" s="628">
        <v>0.4</v>
      </c>
      <c r="DA43" s="654"/>
      <c r="DB43" s="654"/>
      <c r="DC43" s="658"/>
      <c r="DD43" s="632">
        <v>91546</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3159724</v>
      </c>
      <c r="CS44" s="624"/>
      <c r="CT44" s="624"/>
      <c r="CU44" s="624"/>
      <c r="CV44" s="624"/>
      <c r="CW44" s="624"/>
      <c r="CX44" s="624"/>
      <c r="CY44" s="625"/>
      <c r="CZ44" s="628">
        <v>14.8</v>
      </c>
      <c r="DA44" s="629"/>
      <c r="DB44" s="629"/>
      <c r="DC44" s="635"/>
      <c r="DD44" s="632">
        <v>746541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1345356</v>
      </c>
      <c r="CS45" s="656"/>
      <c r="CT45" s="656"/>
      <c r="CU45" s="656"/>
      <c r="CV45" s="656"/>
      <c r="CW45" s="656"/>
      <c r="CX45" s="656"/>
      <c r="CY45" s="657"/>
      <c r="CZ45" s="628">
        <v>6.3</v>
      </c>
      <c r="DA45" s="654"/>
      <c r="DB45" s="654"/>
      <c r="DC45" s="658"/>
      <c r="DD45" s="632">
        <v>133400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1640569</v>
      </c>
      <c r="CS46" s="624"/>
      <c r="CT46" s="624"/>
      <c r="CU46" s="624"/>
      <c r="CV46" s="624"/>
      <c r="CW46" s="624"/>
      <c r="CX46" s="624"/>
      <c r="CY46" s="625"/>
      <c r="CZ46" s="628">
        <v>7.7</v>
      </c>
      <c r="DA46" s="629"/>
      <c r="DB46" s="629"/>
      <c r="DC46" s="635"/>
      <c r="DD46" s="632">
        <v>566242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390445</v>
      </c>
      <c r="CS47" s="656"/>
      <c r="CT47" s="656"/>
      <c r="CU47" s="656"/>
      <c r="CV47" s="656"/>
      <c r="CW47" s="656"/>
      <c r="CX47" s="656"/>
      <c r="CY47" s="657"/>
      <c r="CZ47" s="628">
        <v>1.8</v>
      </c>
      <c r="DA47" s="654"/>
      <c r="DB47" s="654"/>
      <c r="DC47" s="658"/>
      <c r="DD47" s="632">
        <v>22384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21398818</v>
      </c>
      <c r="CS49" s="682"/>
      <c r="CT49" s="682"/>
      <c r="CU49" s="682"/>
      <c r="CV49" s="682"/>
      <c r="CW49" s="682"/>
      <c r="CX49" s="682"/>
      <c r="CY49" s="711"/>
      <c r="CZ49" s="703">
        <v>100</v>
      </c>
      <c r="DA49" s="712"/>
      <c r="DB49" s="712"/>
      <c r="DC49" s="713"/>
      <c r="DD49" s="714">
        <v>13297672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3GjjvoXme1hB7B8QM75ZoACmZHY0lD5h/C9iAC1cgJjy5c/VQM0gwVhS1c2SG/QTgp/K5DopGndu0T//l1wNg==" saltValue="pBJU+jy6tXegNDzVxEHx6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22092</v>
      </c>
      <c r="R7" s="753"/>
      <c r="S7" s="753"/>
      <c r="T7" s="753"/>
      <c r="U7" s="753"/>
      <c r="V7" s="753">
        <v>21399</v>
      </c>
      <c r="W7" s="753"/>
      <c r="X7" s="753"/>
      <c r="Y7" s="753"/>
      <c r="Z7" s="753"/>
      <c r="AA7" s="753">
        <v>693</v>
      </c>
      <c r="AB7" s="753"/>
      <c r="AC7" s="753"/>
      <c r="AD7" s="753"/>
      <c r="AE7" s="754"/>
      <c r="AF7" s="755">
        <v>538</v>
      </c>
      <c r="AG7" s="756"/>
      <c r="AH7" s="756"/>
      <c r="AI7" s="756"/>
      <c r="AJ7" s="757"/>
      <c r="AK7" s="758">
        <v>0</v>
      </c>
      <c r="AL7" s="759"/>
      <c r="AM7" s="759"/>
      <c r="AN7" s="759"/>
      <c r="AO7" s="759"/>
      <c r="AP7" s="759">
        <v>26821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550</v>
      </c>
      <c r="BT7" s="747"/>
      <c r="BU7" s="747"/>
      <c r="BV7" s="747"/>
      <c r="BW7" s="747"/>
      <c r="BX7" s="747"/>
      <c r="BY7" s="747"/>
      <c r="BZ7" s="747"/>
      <c r="CA7" s="747"/>
      <c r="CB7" s="747"/>
      <c r="CC7" s="747"/>
      <c r="CD7" s="747"/>
      <c r="CE7" s="747"/>
      <c r="CF7" s="747"/>
      <c r="CG7" s="762"/>
      <c r="CH7" s="743">
        <v>15</v>
      </c>
      <c r="CI7" s="744"/>
      <c r="CJ7" s="744"/>
      <c r="CK7" s="744"/>
      <c r="CL7" s="745"/>
      <c r="CM7" s="743">
        <v>268</v>
      </c>
      <c r="CN7" s="744"/>
      <c r="CO7" s="744"/>
      <c r="CP7" s="744"/>
      <c r="CQ7" s="745"/>
      <c r="CR7" s="743">
        <v>24</v>
      </c>
      <c r="CS7" s="744"/>
      <c r="CT7" s="744"/>
      <c r="CU7" s="744"/>
      <c r="CV7" s="745"/>
      <c r="CW7" s="743" t="s">
        <v>549</v>
      </c>
      <c r="CX7" s="744"/>
      <c r="CY7" s="744"/>
      <c r="CZ7" s="744"/>
      <c r="DA7" s="745"/>
      <c r="DB7" s="743" t="s">
        <v>549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0</v>
      </c>
      <c r="R8" s="784"/>
      <c r="S8" s="784"/>
      <c r="T8" s="784"/>
      <c r="U8" s="784"/>
      <c r="V8" s="784" t="s">
        <v>549</v>
      </c>
      <c r="W8" s="784"/>
      <c r="X8" s="784"/>
      <c r="Y8" s="784"/>
      <c r="Z8" s="784"/>
      <c r="AA8" s="784">
        <v>0</v>
      </c>
      <c r="AB8" s="784"/>
      <c r="AC8" s="784"/>
      <c r="AD8" s="784"/>
      <c r="AE8" s="785"/>
      <c r="AF8" s="786">
        <v>0</v>
      </c>
      <c r="AG8" s="787"/>
      <c r="AH8" s="787"/>
      <c r="AI8" s="787"/>
      <c r="AJ8" s="788"/>
      <c r="AK8" s="769" t="s">
        <v>549</v>
      </c>
      <c r="AL8" s="770"/>
      <c r="AM8" s="770"/>
      <c r="AN8" s="770"/>
      <c r="AO8" s="770"/>
      <c r="AP8" s="770" t="s">
        <v>549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551</v>
      </c>
      <c r="BT8" s="774"/>
      <c r="BU8" s="774"/>
      <c r="BV8" s="774"/>
      <c r="BW8" s="774"/>
      <c r="BX8" s="774"/>
      <c r="BY8" s="774"/>
      <c r="BZ8" s="774"/>
      <c r="CA8" s="774"/>
      <c r="CB8" s="774"/>
      <c r="CC8" s="774"/>
      <c r="CD8" s="774"/>
      <c r="CE8" s="774"/>
      <c r="CF8" s="774"/>
      <c r="CG8" s="775"/>
      <c r="CH8" s="776">
        <v>232</v>
      </c>
      <c r="CI8" s="777"/>
      <c r="CJ8" s="777"/>
      <c r="CK8" s="777"/>
      <c r="CL8" s="778"/>
      <c r="CM8" s="776">
        <v>225</v>
      </c>
      <c r="CN8" s="777"/>
      <c r="CO8" s="777"/>
      <c r="CP8" s="777"/>
      <c r="CQ8" s="778"/>
      <c r="CR8" s="776">
        <v>11</v>
      </c>
      <c r="CS8" s="777"/>
      <c r="CT8" s="777"/>
      <c r="CU8" s="777"/>
      <c r="CV8" s="778"/>
      <c r="CW8" s="776" t="s">
        <v>549</v>
      </c>
      <c r="CX8" s="777"/>
      <c r="CY8" s="777"/>
      <c r="CZ8" s="777"/>
      <c r="DA8" s="778"/>
      <c r="DB8" s="776" t="s">
        <v>549</v>
      </c>
      <c r="DC8" s="777"/>
      <c r="DD8" s="777"/>
      <c r="DE8" s="777"/>
      <c r="DF8" s="778"/>
      <c r="DG8" s="776" t="s">
        <v>549</v>
      </c>
      <c r="DH8" s="777"/>
      <c r="DI8" s="777"/>
      <c r="DJ8" s="777"/>
      <c r="DK8" s="778"/>
      <c r="DL8" s="776" t="s">
        <v>549</v>
      </c>
      <c r="DM8" s="777"/>
      <c r="DN8" s="777"/>
      <c r="DO8" s="777"/>
      <c r="DP8" s="778"/>
      <c r="DQ8" s="776" t="s">
        <v>549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22092</v>
      </c>
      <c r="R23" s="793"/>
      <c r="S23" s="793"/>
      <c r="T23" s="793"/>
      <c r="U23" s="793"/>
      <c r="V23" s="793">
        <v>21399</v>
      </c>
      <c r="W23" s="793"/>
      <c r="X23" s="793"/>
      <c r="Y23" s="793"/>
      <c r="Z23" s="793"/>
      <c r="AA23" s="793">
        <v>693</v>
      </c>
      <c r="AB23" s="793"/>
      <c r="AC23" s="793"/>
      <c r="AD23" s="793"/>
      <c r="AE23" s="794"/>
      <c r="AF23" s="795">
        <v>539</v>
      </c>
      <c r="AG23" s="793"/>
      <c r="AH23" s="793"/>
      <c r="AI23" s="793"/>
      <c r="AJ23" s="796"/>
      <c r="AK23" s="797"/>
      <c r="AL23" s="798"/>
      <c r="AM23" s="798"/>
      <c r="AN23" s="798"/>
      <c r="AO23" s="798"/>
      <c r="AP23" s="793">
        <v>26821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5646</v>
      </c>
      <c r="R28" s="823"/>
      <c r="S28" s="823"/>
      <c r="T28" s="823"/>
      <c r="U28" s="823"/>
      <c r="V28" s="823">
        <v>5453</v>
      </c>
      <c r="W28" s="823"/>
      <c r="X28" s="823"/>
      <c r="Y28" s="823"/>
      <c r="Z28" s="823"/>
      <c r="AA28" s="823">
        <v>193</v>
      </c>
      <c r="AB28" s="823"/>
      <c r="AC28" s="823"/>
      <c r="AD28" s="823"/>
      <c r="AE28" s="824"/>
      <c r="AF28" s="825">
        <v>193</v>
      </c>
      <c r="AG28" s="823"/>
      <c r="AH28" s="823"/>
      <c r="AI28" s="823"/>
      <c r="AJ28" s="826"/>
      <c r="AK28" s="827">
        <v>437</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5082</v>
      </c>
      <c r="R29" s="784"/>
      <c r="S29" s="784"/>
      <c r="T29" s="784"/>
      <c r="U29" s="784"/>
      <c r="V29" s="784">
        <v>4839</v>
      </c>
      <c r="W29" s="784"/>
      <c r="X29" s="784"/>
      <c r="Y29" s="784"/>
      <c r="Z29" s="784"/>
      <c r="AA29" s="784">
        <v>243</v>
      </c>
      <c r="AB29" s="784"/>
      <c r="AC29" s="784"/>
      <c r="AD29" s="784"/>
      <c r="AE29" s="785"/>
      <c r="AF29" s="786">
        <v>243</v>
      </c>
      <c r="AG29" s="787"/>
      <c r="AH29" s="787"/>
      <c r="AI29" s="787"/>
      <c r="AJ29" s="788"/>
      <c r="AK29" s="834">
        <v>815</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698</v>
      </c>
      <c r="R30" s="784"/>
      <c r="S30" s="784"/>
      <c r="T30" s="784"/>
      <c r="U30" s="784"/>
      <c r="V30" s="784">
        <v>695</v>
      </c>
      <c r="W30" s="784"/>
      <c r="X30" s="784"/>
      <c r="Y30" s="784"/>
      <c r="Z30" s="784"/>
      <c r="AA30" s="784">
        <v>3</v>
      </c>
      <c r="AB30" s="784"/>
      <c r="AC30" s="784"/>
      <c r="AD30" s="784"/>
      <c r="AE30" s="785"/>
      <c r="AF30" s="786">
        <v>3</v>
      </c>
      <c r="AG30" s="787"/>
      <c r="AH30" s="787"/>
      <c r="AI30" s="787"/>
      <c r="AJ30" s="788"/>
      <c r="AK30" s="834">
        <v>223</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95</v>
      </c>
      <c r="R31" s="784"/>
      <c r="S31" s="784"/>
      <c r="T31" s="784"/>
      <c r="U31" s="784"/>
      <c r="V31" s="784">
        <v>84</v>
      </c>
      <c r="W31" s="784"/>
      <c r="X31" s="784"/>
      <c r="Y31" s="784"/>
      <c r="Z31" s="784"/>
      <c r="AA31" s="784">
        <v>11</v>
      </c>
      <c r="AB31" s="784"/>
      <c r="AC31" s="784"/>
      <c r="AD31" s="784"/>
      <c r="AE31" s="785"/>
      <c r="AF31" s="786">
        <v>11</v>
      </c>
      <c r="AG31" s="787"/>
      <c r="AH31" s="787"/>
      <c r="AI31" s="787"/>
      <c r="AJ31" s="788"/>
      <c r="AK31" s="834" t="s">
        <v>549</v>
      </c>
      <c r="AL31" s="830"/>
      <c r="AM31" s="830"/>
      <c r="AN31" s="830"/>
      <c r="AO31" s="830"/>
      <c r="AP31" s="830" t="s">
        <v>549</v>
      </c>
      <c r="AQ31" s="830"/>
      <c r="AR31" s="830"/>
      <c r="AS31" s="830"/>
      <c r="AT31" s="830"/>
      <c r="AU31" s="830" t="s">
        <v>549</v>
      </c>
      <c r="AV31" s="830"/>
      <c r="AW31" s="830"/>
      <c r="AX31" s="830"/>
      <c r="AY31" s="830"/>
      <c r="AZ31" s="831" t="s">
        <v>549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484</v>
      </c>
      <c r="R32" s="784"/>
      <c r="S32" s="784"/>
      <c r="T32" s="784"/>
      <c r="U32" s="784"/>
      <c r="V32" s="784">
        <v>440</v>
      </c>
      <c r="W32" s="784"/>
      <c r="X32" s="784"/>
      <c r="Y32" s="784"/>
      <c r="Z32" s="784"/>
      <c r="AA32" s="784">
        <v>43</v>
      </c>
      <c r="AB32" s="784"/>
      <c r="AC32" s="784"/>
      <c r="AD32" s="784"/>
      <c r="AE32" s="785"/>
      <c r="AF32" s="786">
        <v>618</v>
      </c>
      <c r="AG32" s="787"/>
      <c r="AH32" s="787"/>
      <c r="AI32" s="787"/>
      <c r="AJ32" s="788"/>
      <c r="AK32" s="834">
        <v>73</v>
      </c>
      <c r="AL32" s="830"/>
      <c r="AM32" s="830"/>
      <c r="AN32" s="830"/>
      <c r="AO32" s="830"/>
      <c r="AP32" s="830">
        <v>1337</v>
      </c>
      <c r="AQ32" s="830"/>
      <c r="AR32" s="830"/>
      <c r="AS32" s="830"/>
      <c r="AT32" s="830"/>
      <c r="AU32" s="830">
        <v>700</v>
      </c>
      <c r="AV32" s="830"/>
      <c r="AW32" s="830"/>
      <c r="AX32" s="830"/>
      <c r="AY32" s="830"/>
      <c r="AZ32" s="831" t="s">
        <v>549</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643</v>
      </c>
      <c r="R33" s="784"/>
      <c r="S33" s="784"/>
      <c r="T33" s="784"/>
      <c r="U33" s="784"/>
      <c r="V33" s="784">
        <v>637</v>
      </c>
      <c r="W33" s="784"/>
      <c r="X33" s="784"/>
      <c r="Y33" s="784"/>
      <c r="Z33" s="784"/>
      <c r="AA33" s="784">
        <v>6</v>
      </c>
      <c r="AB33" s="784"/>
      <c r="AC33" s="784"/>
      <c r="AD33" s="784"/>
      <c r="AE33" s="785"/>
      <c r="AF33" s="786">
        <v>64</v>
      </c>
      <c r="AG33" s="787"/>
      <c r="AH33" s="787"/>
      <c r="AI33" s="787"/>
      <c r="AJ33" s="788"/>
      <c r="AK33" s="834">
        <v>317</v>
      </c>
      <c r="AL33" s="830"/>
      <c r="AM33" s="830"/>
      <c r="AN33" s="830"/>
      <c r="AO33" s="830"/>
      <c r="AP33" s="830">
        <v>3607</v>
      </c>
      <c r="AQ33" s="830"/>
      <c r="AR33" s="830"/>
      <c r="AS33" s="830"/>
      <c r="AT33" s="830"/>
      <c r="AU33" s="830">
        <v>2828</v>
      </c>
      <c r="AV33" s="830"/>
      <c r="AW33" s="830"/>
      <c r="AX33" s="830"/>
      <c r="AY33" s="830"/>
      <c r="AZ33" s="831" t="s">
        <v>549</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1132</v>
      </c>
      <c r="AG63" s="844"/>
      <c r="AH63" s="844"/>
      <c r="AI63" s="844"/>
      <c r="AJ63" s="845"/>
      <c r="AK63" s="846"/>
      <c r="AL63" s="841"/>
      <c r="AM63" s="841"/>
      <c r="AN63" s="841"/>
      <c r="AO63" s="841"/>
      <c r="AP63" s="844">
        <v>4944</v>
      </c>
      <c r="AQ63" s="844"/>
      <c r="AR63" s="844"/>
      <c r="AS63" s="844"/>
      <c r="AT63" s="844"/>
      <c r="AU63" s="844">
        <v>3527</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557</v>
      </c>
      <c r="C68" s="870"/>
      <c r="D68" s="870"/>
      <c r="E68" s="870"/>
      <c r="F68" s="870"/>
      <c r="G68" s="870"/>
      <c r="H68" s="870"/>
      <c r="I68" s="870"/>
      <c r="J68" s="870"/>
      <c r="K68" s="870"/>
      <c r="L68" s="870"/>
      <c r="M68" s="870"/>
      <c r="N68" s="870"/>
      <c r="O68" s="870"/>
      <c r="P68" s="871"/>
      <c r="Q68" s="872">
        <v>342</v>
      </c>
      <c r="R68" s="866"/>
      <c r="S68" s="866"/>
      <c r="T68" s="866"/>
      <c r="U68" s="866"/>
      <c r="V68" s="866">
        <v>333</v>
      </c>
      <c r="W68" s="866"/>
      <c r="X68" s="866"/>
      <c r="Y68" s="866"/>
      <c r="Z68" s="866"/>
      <c r="AA68" s="866">
        <v>9</v>
      </c>
      <c r="AB68" s="866"/>
      <c r="AC68" s="866"/>
      <c r="AD68" s="866"/>
      <c r="AE68" s="866"/>
      <c r="AF68" s="866">
        <v>9</v>
      </c>
      <c r="AG68" s="866"/>
      <c r="AH68" s="866"/>
      <c r="AI68" s="866"/>
      <c r="AJ68" s="866"/>
      <c r="AK68" s="866">
        <v>4</v>
      </c>
      <c r="AL68" s="866"/>
      <c r="AM68" s="866"/>
      <c r="AN68" s="866"/>
      <c r="AO68" s="866"/>
      <c r="AP68" s="866" t="s">
        <v>574</v>
      </c>
      <c r="AQ68" s="866"/>
      <c r="AR68" s="866"/>
      <c r="AS68" s="866"/>
      <c r="AT68" s="866"/>
      <c r="AU68" s="866" t="s">
        <v>574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558</v>
      </c>
      <c r="C69" s="874"/>
      <c r="D69" s="874"/>
      <c r="E69" s="874"/>
      <c r="F69" s="874"/>
      <c r="G69" s="874"/>
      <c r="H69" s="874"/>
      <c r="I69" s="874"/>
      <c r="J69" s="874"/>
      <c r="K69" s="874"/>
      <c r="L69" s="874"/>
      <c r="M69" s="874"/>
      <c r="N69" s="874"/>
      <c r="O69" s="874"/>
      <c r="P69" s="875"/>
      <c r="Q69" s="876">
        <v>91</v>
      </c>
      <c r="R69" s="830"/>
      <c r="S69" s="830"/>
      <c r="T69" s="830"/>
      <c r="U69" s="830"/>
      <c r="V69" s="830">
        <v>89</v>
      </c>
      <c r="W69" s="830"/>
      <c r="X69" s="830"/>
      <c r="Y69" s="830"/>
      <c r="Z69" s="830"/>
      <c r="AA69" s="830">
        <v>2</v>
      </c>
      <c r="AB69" s="830"/>
      <c r="AC69" s="830"/>
      <c r="AD69" s="830"/>
      <c r="AE69" s="830"/>
      <c r="AF69" s="830">
        <v>2</v>
      </c>
      <c r="AG69" s="830"/>
      <c r="AH69" s="830"/>
      <c r="AI69" s="830"/>
      <c r="AJ69" s="830"/>
      <c r="AK69" s="830" t="s">
        <v>571</v>
      </c>
      <c r="AL69" s="830"/>
      <c r="AM69" s="830"/>
      <c r="AN69" s="830"/>
      <c r="AO69" s="830"/>
      <c r="AP69" s="830" t="s">
        <v>574</v>
      </c>
      <c r="AQ69" s="830"/>
      <c r="AR69" s="830"/>
      <c r="AS69" s="830"/>
      <c r="AT69" s="830"/>
      <c r="AU69" s="830" t="s">
        <v>574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559</v>
      </c>
      <c r="C70" s="874"/>
      <c r="D70" s="874"/>
      <c r="E70" s="874"/>
      <c r="F70" s="874"/>
      <c r="G70" s="874"/>
      <c r="H70" s="874"/>
      <c r="I70" s="874"/>
      <c r="J70" s="874"/>
      <c r="K70" s="874"/>
      <c r="L70" s="874"/>
      <c r="M70" s="874"/>
      <c r="N70" s="874"/>
      <c r="O70" s="874"/>
      <c r="P70" s="875"/>
      <c r="Q70" s="876">
        <v>7658</v>
      </c>
      <c r="R70" s="830"/>
      <c r="S70" s="830"/>
      <c r="T70" s="830"/>
      <c r="U70" s="830"/>
      <c r="V70" s="830">
        <v>7653</v>
      </c>
      <c r="W70" s="830"/>
      <c r="X70" s="830"/>
      <c r="Y70" s="830"/>
      <c r="Z70" s="830"/>
      <c r="AA70" s="830">
        <v>5</v>
      </c>
      <c r="AB70" s="830"/>
      <c r="AC70" s="830"/>
      <c r="AD70" s="830"/>
      <c r="AE70" s="830"/>
      <c r="AF70" s="830">
        <v>5</v>
      </c>
      <c r="AG70" s="830"/>
      <c r="AH70" s="830"/>
      <c r="AI70" s="830"/>
      <c r="AJ70" s="830"/>
      <c r="AK70" s="830" t="s">
        <v>570</v>
      </c>
      <c r="AL70" s="830"/>
      <c r="AM70" s="830"/>
      <c r="AN70" s="830"/>
      <c r="AO70" s="830"/>
      <c r="AP70" s="830" t="s">
        <v>574</v>
      </c>
      <c r="AQ70" s="830"/>
      <c r="AR70" s="830"/>
      <c r="AS70" s="830"/>
      <c r="AT70" s="830"/>
      <c r="AU70" s="830" t="s">
        <v>574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560</v>
      </c>
      <c r="C71" s="874"/>
      <c r="D71" s="874"/>
      <c r="E71" s="874"/>
      <c r="F71" s="874"/>
      <c r="G71" s="874"/>
      <c r="H71" s="874"/>
      <c r="I71" s="874"/>
      <c r="J71" s="874"/>
      <c r="K71" s="874"/>
      <c r="L71" s="874"/>
      <c r="M71" s="874"/>
      <c r="N71" s="874"/>
      <c r="O71" s="874"/>
      <c r="P71" s="875"/>
      <c r="Q71" s="876">
        <v>96</v>
      </c>
      <c r="R71" s="830"/>
      <c r="S71" s="830"/>
      <c r="T71" s="830"/>
      <c r="U71" s="830"/>
      <c r="V71" s="830">
        <v>96</v>
      </c>
      <c r="W71" s="830"/>
      <c r="X71" s="830"/>
      <c r="Y71" s="830"/>
      <c r="Z71" s="830"/>
      <c r="AA71" s="830" t="s">
        <v>569</v>
      </c>
      <c r="AB71" s="830"/>
      <c r="AC71" s="830"/>
      <c r="AD71" s="830"/>
      <c r="AE71" s="830"/>
      <c r="AF71" s="830" t="s">
        <v>574</v>
      </c>
      <c r="AG71" s="830"/>
      <c r="AH71" s="830"/>
      <c r="AI71" s="830"/>
      <c r="AJ71" s="830"/>
      <c r="AK71" s="830" t="s">
        <v>572</v>
      </c>
      <c r="AL71" s="830"/>
      <c r="AM71" s="830"/>
      <c r="AN71" s="830"/>
      <c r="AO71" s="830"/>
      <c r="AP71" s="830" t="s">
        <v>574</v>
      </c>
      <c r="AQ71" s="830"/>
      <c r="AR71" s="830"/>
      <c r="AS71" s="830"/>
      <c r="AT71" s="830"/>
      <c r="AU71" s="830" t="s">
        <v>574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561</v>
      </c>
      <c r="C72" s="874"/>
      <c r="D72" s="874"/>
      <c r="E72" s="874"/>
      <c r="F72" s="874"/>
      <c r="G72" s="874"/>
      <c r="H72" s="874"/>
      <c r="I72" s="874"/>
      <c r="J72" s="874"/>
      <c r="K72" s="874"/>
      <c r="L72" s="874"/>
      <c r="M72" s="874"/>
      <c r="N72" s="874"/>
      <c r="O72" s="874"/>
      <c r="P72" s="875"/>
      <c r="Q72" s="876">
        <v>109</v>
      </c>
      <c r="R72" s="830"/>
      <c r="S72" s="830"/>
      <c r="T72" s="830"/>
      <c r="U72" s="830"/>
      <c r="V72" s="830">
        <v>79</v>
      </c>
      <c r="W72" s="830"/>
      <c r="X72" s="830"/>
      <c r="Y72" s="830"/>
      <c r="Z72" s="830"/>
      <c r="AA72" s="830">
        <v>31</v>
      </c>
      <c r="AB72" s="830"/>
      <c r="AC72" s="830"/>
      <c r="AD72" s="830"/>
      <c r="AE72" s="830"/>
      <c r="AF72" s="830">
        <v>31</v>
      </c>
      <c r="AG72" s="830"/>
      <c r="AH72" s="830"/>
      <c r="AI72" s="830"/>
      <c r="AJ72" s="830"/>
      <c r="AK72" s="830">
        <v>1</v>
      </c>
      <c r="AL72" s="830"/>
      <c r="AM72" s="830"/>
      <c r="AN72" s="830"/>
      <c r="AO72" s="830"/>
      <c r="AP72" s="830" t="s">
        <v>574</v>
      </c>
      <c r="AQ72" s="830"/>
      <c r="AR72" s="830"/>
      <c r="AS72" s="830"/>
      <c r="AT72" s="830"/>
      <c r="AU72" s="830" t="s">
        <v>574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562</v>
      </c>
      <c r="C73" s="874"/>
      <c r="D73" s="874"/>
      <c r="E73" s="874"/>
      <c r="F73" s="874"/>
      <c r="G73" s="874"/>
      <c r="H73" s="874"/>
      <c r="I73" s="874"/>
      <c r="J73" s="874"/>
      <c r="K73" s="874"/>
      <c r="L73" s="874"/>
      <c r="M73" s="874"/>
      <c r="N73" s="874"/>
      <c r="O73" s="874"/>
      <c r="P73" s="875"/>
      <c r="Q73" s="876">
        <v>87</v>
      </c>
      <c r="R73" s="830"/>
      <c r="S73" s="830"/>
      <c r="T73" s="830"/>
      <c r="U73" s="830"/>
      <c r="V73" s="830">
        <v>87</v>
      </c>
      <c r="W73" s="830"/>
      <c r="X73" s="830"/>
      <c r="Y73" s="830"/>
      <c r="Z73" s="830"/>
      <c r="AA73" s="830" t="s">
        <v>570</v>
      </c>
      <c r="AB73" s="830"/>
      <c r="AC73" s="830"/>
      <c r="AD73" s="830"/>
      <c r="AE73" s="830"/>
      <c r="AF73" s="830" t="s">
        <v>574</v>
      </c>
      <c r="AG73" s="830"/>
      <c r="AH73" s="830"/>
      <c r="AI73" s="830"/>
      <c r="AJ73" s="830"/>
      <c r="AK73" s="830" t="s">
        <v>572</v>
      </c>
      <c r="AL73" s="830"/>
      <c r="AM73" s="830"/>
      <c r="AN73" s="830"/>
      <c r="AO73" s="830"/>
      <c r="AP73" s="830" t="s">
        <v>574</v>
      </c>
      <c r="AQ73" s="830"/>
      <c r="AR73" s="830"/>
      <c r="AS73" s="830"/>
      <c r="AT73" s="830"/>
      <c r="AU73" s="830" t="s">
        <v>574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563</v>
      </c>
      <c r="C74" s="874"/>
      <c r="D74" s="874"/>
      <c r="E74" s="874"/>
      <c r="F74" s="874"/>
      <c r="G74" s="874"/>
      <c r="H74" s="874"/>
      <c r="I74" s="874"/>
      <c r="J74" s="874"/>
      <c r="K74" s="874"/>
      <c r="L74" s="874"/>
      <c r="M74" s="874"/>
      <c r="N74" s="874"/>
      <c r="O74" s="874"/>
      <c r="P74" s="875"/>
      <c r="Q74" s="876">
        <v>674</v>
      </c>
      <c r="R74" s="830"/>
      <c r="S74" s="830"/>
      <c r="T74" s="830"/>
      <c r="U74" s="830"/>
      <c r="V74" s="830">
        <v>557</v>
      </c>
      <c r="W74" s="830"/>
      <c r="X74" s="830"/>
      <c r="Y74" s="830"/>
      <c r="Z74" s="830"/>
      <c r="AA74" s="830">
        <v>117</v>
      </c>
      <c r="AB74" s="830"/>
      <c r="AC74" s="830"/>
      <c r="AD74" s="830"/>
      <c r="AE74" s="830"/>
      <c r="AF74" s="830">
        <v>117</v>
      </c>
      <c r="AG74" s="830"/>
      <c r="AH74" s="830"/>
      <c r="AI74" s="830"/>
      <c r="AJ74" s="830"/>
      <c r="AK74" s="830" t="s">
        <v>572</v>
      </c>
      <c r="AL74" s="830"/>
      <c r="AM74" s="830"/>
      <c r="AN74" s="830"/>
      <c r="AO74" s="830"/>
      <c r="AP74" s="830" t="s">
        <v>574</v>
      </c>
      <c r="AQ74" s="830"/>
      <c r="AR74" s="830"/>
      <c r="AS74" s="830"/>
      <c r="AT74" s="830"/>
      <c r="AU74" s="830" t="s">
        <v>574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564</v>
      </c>
      <c r="C75" s="874"/>
      <c r="D75" s="874"/>
      <c r="E75" s="874"/>
      <c r="F75" s="874"/>
      <c r="G75" s="874"/>
      <c r="H75" s="874"/>
      <c r="I75" s="874"/>
      <c r="J75" s="874"/>
      <c r="K75" s="874"/>
      <c r="L75" s="874"/>
      <c r="M75" s="874"/>
      <c r="N75" s="874"/>
      <c r="O75" s="874"/>
      <c r="P75" s="875"/>
      <c r="Q75" s="877">
        <v>211</v>
      </c>
      <c r="R75" s="878"/>
      <c r="S75" s="878"/>
      <c r="T75" s="878"/>
      <c r="U75" s="834"/>
      <c r="V75" s="879">
        <v>206</v>
      </c>
      <c r="W75" s="878"/>
      <c r="X75" s="878"/>
      <c r="Y75" s="878"/>
      <c r="Z75" s="834"/>
      <c r="AA75" s="879">
        <v>5</v>
      </c>
      <c r="AB75" s="878"/>
      <c r="AC75" s="878"/>
      <c r="AD75" s="878"/>
      <c r="AE75" s="834"/>
      <c r="AF75" s="879">
        <v>5</v>
      </c>
      <c r="AG75" s="878"/>
      <c r="AH75" s="878"/>
      <c r="AI75" s="878"/>
      <c r="AJ75" s="834"/>
      <c r="AK75" s="879">
        <v>15</v>
      </c>
      <c r="AL75" s="878"/>
      <c r="AM75" s="878"/>
      <c r="AN75" s="878"/>
      <c r="AO75" s="834"/>
      <c r="AP75" s="879" t="s">
        <v>574</v>
      </c>
      <c r="AQ75" s="878"/>
      <c r="AR75" s="878"/>
      <c r="AS75" s="878"/>
      <c r="AT75" s="834"/>
      <c r="AU75" s="879" t="s">
        <v>574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565</v>
      </c>
      <c r="C76" s="874"/>
      <c r="D76" s="874"/>
      <c r="E76" s="874"/>
      <c r="F76" s="874"/>
      <c r="G76" s="874"/>
      <c r="H76" s="874"/>
      <c r="I76" s="874"/>
      <c r="J76" s="874"/>
      <c r="K76" s="874"/>
      <c r="L76" s="874"/>
      <c r="M76" s="874"/>
      <c r="N76" s="874"/>
      <c r="O76" s="874"/>
      <c r="P76" s="875"/>
      <c r="Q76" s="877">
        <v>70</v>
      </c>
      <c r="R76" s="878"/>
      <c r="S76" s="878"/>
      <c r="T76" s="878"/>
      <c r="U76" s="834"/>
      <c r="V76" s="879">
        <v>70</v>
      </c>
      <c r="W76" s="878"/>
      <c r="X76" s="878"/>
      <c r="Y76" s="878"/>
      <c r="Z76" s="834"/>
      <c r="AA76" s="879" t="s">
        <v>570</v>
      </c>
      <c r="AB76" s="878"/>
      <c r="AC76" s="878"/>
      <c r="AD76" s="878"/>
      <c r="AE76" s="834"/>
      <c r="AF76" s="879" t="s">
        <v>574</v>
      </c>
      <c r="AG76" s="878"/>
      <c r="AH76" s="878"/>
      <c r="AI76" s="878"/>
      <c r="AJ76" s="834"/>
      <c r="AK76" s="879" t="s">
        <v>571</v>
      </c>
      <c r="AL76" s="878"/>
      <c r="AM76" s="878"/>
      <c r="AN76" s="878"/>
      <c r="AO76" s="834"/>
      <c r="AP76" s="879" t="s">
        <v>574</v>
      </c>
      <c r="AQ76" s="878"/>
      <c r="AR76" s="878"/>
      <c r="AS76" s="878"/>
      <c r="AT76" s="834"/>
      <c r="AU76" s="879" t="s">
        <v>574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566</v>
      </c>
      <c r="C77" s="874"/>
      <c r="D77" s="874"/>
      <c r="E77" s="874"/>
      <c r="F77" s="874"/>
      <c r="G77" s="874"/>
      <c r="H77" s="874"/>
      <c r="I77" s="874"/>
      <c r="J77" s="874"/>
      <c r="K77" s="874"/>
      <c r="L77" s="874"/>
      <c r="M77" s="874"/>
      <c r="N77" s="874"/>
      <c r="O77" s="874"/>
      <c r="P77" s="875"/>
      <c r="Q77" s="877">
        <v>204</v>
      </c>
      <c r="R77" s="878"/>
      <c r="S77" s="878"/>
      <c r="T77" s="878"/>
      <c r="U77" s="834"/>
      <c r="V77" s="879">
        <v>176</v>
      </c>
      <c r="W77" s="878"/>
      <c r="X77" s="878"/>
      <c r="Y77" s="878"/>
      <c r="Z77" s="834"/>
      <c r="AA77" s="879">
        <v>28</v>
      </c>
      <c r="AB77" s="878"/>
      <c r="AC77" s="878"/>
      <c r="AD77" s="878"/>
      <c r="AE77" s="834"/>
      <c r="AF77" s="879">
        <v>28</v>
      </c>
      <c r="AG77" s="878"/>
      <c r="AH77" s="878"/>
      <c r="AI77" s="878"/>
      <c r="AJ77" s="834"/>
      <c r="AK77" s="879" t="s">
        <v>572</v>
      </c>
      <c r="AL77" s="878"/>
      <c r="AM77" s="878"/>
      <c r="AN77" s="878"/>
      <c r="AO77" s="834"/>
      <c r="AP77" s="879" t="s">
        <v>574</v>
      </c>
      <c r="AQ77" s="878"/>
      <c r="AR77" s="878"/>
      <c r="AS77" s="878"/>
      <c r="AT77" s="834"/>
      <c r="AU77" s="879" t="s">
        <v>574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567</v>
      </c>
      <c r="C78" s="874"/>
      <c r="D78" s="874"/>
      <c r="E78" s="874"/>
      <c r="F78" s="874"/>
      <c r="G78" s="874"/>
      <c r="H78" s="874"/>
      <c r="I78" s="874"/>
      <c r="J78" s="874"/>
      <c r="K78" s="874"/>
      <c r="L78" s="874"/>
      <c r="M78" s="874"/>
      <c r="N78" s="874"/>
      <c r="O78" s="874"/>
      <c r="P78" s="875"/>
      <c r="Q78" s="876">
        <v>854731</v>
      </c>
      <c r="R78" s="830"/>
      <c r="S78" s="830"/>
      <c r="T78" s="830"/>
      <c r="U78" s="830"/>
      <c r="V78" s="830">
        <v>844450</v>
      </c>
      <c r="W78" s="830"/>
      <c r="X78" s="830"/>
      <c r="Y78" s="830"/>
      <c r="Z78" s="830"/>
      <c r="AA78" s="830">
        <v>10282</v>
      </c>
      <c r="AB78" s="830"/>
      <c r="AC78" s="830"/>
      <c r="AD78" s="830"/>
      <c r="AE78" s="830"/>
      <c r="AF78" s="830">
        <v>10282</v>
      </c>
      <c r="AG78" s="830"/>
      <c r="AH78" s="830"/>
      <c r="AI78" s="830"/>
      <c r="AJ78" s="830"/>
      <c r="AK78" s="830" t="s">
        <v>571</v>
      </c>
      <c r="AL78" s="830"/>
      <c r="AM78" s="830"/>
      <c r="AN78" s="830"/>
      <c r="AO78" s="830"/>
      <c r="AP78" s="830" t="s">
        <v>574</v>
      </c>
      <c r="AQ78" s="830"/>
      <c r="AR78" s="830"/>
      <c r="AS78" s="830"/>
      <c r="AT78" s="830"/>
      <c r="AU78" s="830" t="s">
        <v>574</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568</v>
      </c>
      <c r="C79" s="874"/>
      <c r="D79" s="874"/>
      <c r="E79" s="874"/>
      <c r="F79" s="874"/>
      <c r="G79" s="874"/>
      <c r="H79" s="874"/>
      <c r="I79" s="874"/>
      <c r="J79" s="874"/>
      <c r="K79" s="874"/>
      <c r="L79" s="874"/>
      <c r="M79" s="874"/>
      <c r="N79" s="874"/>
      <c r="O79" s="874"/>
      <c r="P79" s="875"/>
      <c r="Q79" s="876">
        <v>4634</v>
      </c>
      <c r="R79" s="830"/>
      <c r="S79" s="830"/>
      <c r="T79" s="830"/>
      <c r="U79" s="830"/>
      <c r="V79" s="830">
        <v>3949</v>
      </c>
      <c r="W79" s="830"/>
      <c r="X79" s="830"/>
      <c r="Y79" s="830"/>
      <c r="Z79" s="830"/>
      <c r="AA79" s="830">
        <v>685</v>
      </c>
      <c r="AB79" s="830"/>
      <c r="AC79" s="830"/>
      <c r="AD79" s="830"/>
      <c r="AE79" s="830"/>
      <c r="AF79" s="830">
        <v>2102</v>
      </c>
      <c r="AG79" s="830"/>
      <c r="AH79" s="830"/>
      <c r="AI79" s="830"/>
      <c r="AJ79" s="830"/>
      <c r="AK79" s="830">
        <v>420</v>
      </c>
      <c r="AL79" s="830"/>
      <c r="AM79" s="830"/>
      <c r="AN79" s="830"/>
      <c r="AO79" s="830"/>
      <c r="AP79" s="830">
        <v>6187</v>
      </c>
      <c r="AQ79" s="830"/>
      <c r="AR79" s="830"/>
      <c r="AS79" s="830"/>
      <c r="AT79" s="830"/>
      <c r="AU79" s="830" t="s">
        <v>574</v>
      </c>
      <c r="AV79" s="830"/>
      <c r="AW79" s="830"/>
      <c r="AX79" s="830"/>
      <c r="AY79" s="830"/>
      <c r="AZ79" s="832" t="s">
        <v>573</v>
      </c>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12581</v>
      </c>
      <c r="AG88" s="844"/>
      <c r="AH88" s="844"/>
      <c r="AI88" s="844"/>
      <c r="AJ88" s="844"/>
      <c r="AK88" s="841"/>
      <c r="AL88" s="841"/>
      <c r="AM88" s="841"/>
      <c r="AN88" s="841"/>
      <c r="AO88" s="841"/>
      <c r="AP88" s="844">
        <v>6187</v>
      </c>
      <c r="AQ88" s="844"/>
      <c r="AR88" s="844"/>
      <c r="AS88" s="844"/>
      <c r="AT88" s="844"/>
      <c r="AU88" s="844" t="s">
        <v>575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35</v>
      </c>
      <c r="CS102" s="852"/>
      <c r="CT102" s="852"/>
      <c r="CU102" s="852"/>
      <c r="CV102" s="891"/>
      <c r="CW102" s="890" t="s">
        <v>574</v>
      </c>
      <c r="CX102" s="852"/>
      <c r="CY102" s="852"/>
      <c r="CZ102" s="852"/>
      <c r="DA102" s="891"/>
      <c r="DB102" s="890" t="s">
        <v>574</v>
      </c>
      <c r="DC102" s="852"/>
      <c r="DD102" s="852"/>
      <c r="DE102" s="852"/>
      <c r="DF102" s="891"/>
      <c r="DG102" s="890" t="s">
        <v>574</v>
      </c>
      <c r="DH102" s="852"/>
      <c r="DI102" s="852"/>
      <c r="DJ102" s="852"/>
      <c r="DK102" s="891"/>
      <c r="DL102" s="890" t="s">
        <v>574</v>
      </c>
      <c r="DM102" s="852"/>
      <c r="DN102" s="852"/>
      <c r="DO102" s="852"/>
      <c r="DP102" s="891"/>
      <c r="DQ102" s="890" t="s">
        <v>574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1552433</v>
      </c>
      <c r="AB110" s="900"/>
      <c r="AC110" s="900"/>
      <c r="AD110" s="900"/>
      <c r="AE110" s="901"/>
      <c r="AF110" s="902">
        <v>1679494</v>
      </c>
      <c r="AG110" s="900"/>
      <c r="AH110" s="900"/>
      <c r="AI110" s="900"/>
      <c r="AJ110" s="901"/>
      <c r="AK110" s="902">
        <v>1905845</v>
      </c>
      <c r="AL110" s="900"/>
      <c r="AM110" s="900"/>
      <c r="AN110" s="900"/>
      <c r="AO110" s="901"/>
      <c r="AP110" s="903">
        <v>19.8</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25543001</v>
      </c>
      <c r="BR110" s="931"/>
      <c r="BS110" s="931"/>
      <c r="BT110" s="931"/>
      <c r="BU110" s="931"/>
      <c r="BV110" s="931">
        <v>27088790</v>
      </c>
      <c r="BW110" s="931"/>
      <c r="BX110" s="931"/>
      <c r="BY110" s="931"/>
      <c r="BZ110" s="931"/>
      <c r="CA110" s="931">
        <v>26820580</v>
      </c>
      <c r="CB110" s="931"/>
      <c r="CC110" s="931"/>
      <c r="CD110" s="931"/>
      <c r="CE110" s="931"/>
      <c r="CF110" s="944">
        <v>278.89999999999998</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184842</v>
      </c>
      <c r="BR111" s="926"/>
      <c r="BS111" s="926"/>
      <c r="BT111" s="926"/>
      <c r="BU111" s="926"/>
      <c r="BV111" s="926">
        <v>155112</v>
      </c>
      <c r="BW111" s="926"/>
      <c r="BX111" s="926"/>
      <c r="BY111" s="926"/>
      <c r="BZ111" s="926"/>
      <c r="CA111" s="926">
        <v>127455</v>
      </c>
      <c r="CB111" s="926"/>
      <c r="CC111" s="926"/>
      <c r="CD111" s="926"/>
      <c r="CE111" s="926"/>
      <c r="CF111" s="920">
        <v>1.3</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3309721</v>
      </c>
      <c r="BR112" s="926"/>
      <c r="BS112" s="926"/>
      <c r="BT112" s="926"/>
      <c r="BU112" s="926"/>
      <c r="BV112" s="926">
        <v>3359832</v>
      </c>
      <c r="BW112" s="926"/>
      <c r="BX112" s="926"/>
      <c r="BY112" s="926"/>
      <c r="BZ112" s="926"/>
      <c r="CA112" s="926">
        <v>3527153</v>
      </c>
      <c r="CB112" s="926"/>
      <c r="CC112" s="926"/>
      <c r="CD112" s="926"/>
      <c r="CE112" s="926"/>
      <c r="CF112" s="920">
        <v>36.700000000000003</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229746</v>
      </c>
      <c r="AB113" s="938"/>
      <c r="AC113" s="938"/>
      <c r="AD113" s="938"/>
      <c r="AE113" s="939"/>
      <c r="AF113" s="940">
        <v>239623</v>
      </c>
      <c r="AG113" s="938"/>
      <c r="AH113" s="938"/>
      <c r="AI113" s="938"/>
      <c r="AJ113" s="939"/>
      <c r="AK113" s="940">
        <v>253287</v>
      </c>
      <c r="AL113" s="938"/>
      <c r="AM113" s="938"/>
      <c r="AN113" s="938"/>
      <c r="AO113" s="939"/>
      <c r="AP113" s="941">
        <v>2.6</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1359</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10359</v>
      </c>
      <c r="AB114" s="959"/>
      <c r="AC114" s="959"/>
      <c r="AD114" s="959"/>
      <c r="AE114" s="960"/>
      <c r="AF114" s="961">
        <v>11016</v>
      </c>
      <c r="AG114" s="959"/>
      <c r="AH114" s="959"/>
      <c r="AI114" s="959"/>
      <c r="AJ114" s="960"/>
      <c r="AK114" s="961">
        <v>11025</v>
      </c>
      <c r="AL114" s="959"/>
      <c r="AM114" s="959"/>
      <c r="AN114" s="959"/>
      <c r="AO114" s="960"/>
      <c r="AP114" s="962">
        <v>0.1</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3141375</v>
      </c>
      <c r="BR114" s="926"/>
      <c r="BS114" s="926"/>
      <c r="BT114" s="926"/>
      <c r="BU114" s="926"/>
      <c r="BV114" s="926">
        <v>3182259</v>
      </c>
      <c r="BW114" s="926"/>
      <c r="BX114" s="926"/>
      <c r="BY114" s="926"/>
      <c r="BZ114" s="926"/>
      <c r="CA114" s="926">
        <v>3207084</v>
      </c>
      <c r="CB114" s="926"/>
      <c r="CC114" s="926"/>
      <c r="CD114" s="926"/>
      <c r="CE114" s="926"/>
      <c r="CF114" s="920">
        <v>33.4</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29402</v>
      </c>
      <c r="AB115" s="938"/>
      <c r="AC115" s="938"/>
      <c r="AD115" s="938"/>
      <c r="AE115" s="939"/>
      <c r="AF115" s="940">
        <v>31646</v>
      </c>
      <c r="AG115" s="938"/>
      <c r="AH115" s="938"/>
      <c r="AI115" s="938"/>
      <c r="AJ115" s="939"/>
      <c r="AK115" s="940">
        <v>28349</v>
      </c>
      <c r="AL115" s="938"/>
      <c r="AM115" s="938"/>
      <c r="AN115" s="938"/>
      <c r="AO115" s="939"/>
      <c r="AP115" s="941">
        <v>0.3</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110</v>
      </c>
      <c r="AB116" s="959"/>
      <c r="AC116" s="959"/>
      <c r="AD116" s="959"/>
      <c r="AE116" s="960"/>
      <c r="AF116" s="961">
        <v>137</v>
      </c>
      <c r="AG116" s="959"/>
      <c r="AH116" s="959"/>
      <c r="AI116" s="959"/>
      <c r="AJ116" s="960"/>
      <c r="AK116" s="961">
        <v>137</v>
      </c>
      <c r="AL116" s="959"/>
      <c r="AM116" s="959"/>
      <c r="AN116" s="959"/>
      <c r="AO116" s="960"/>
      <c r="AP116" s="962">
        <v>0</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1822050</v>
      </c>
      <c r="AB117" s="979"/>
      <c r="AC117" s="979"/>
      <c r="AD117" s="979"/>
      <c r="AE117" s="980"/>
      <c r="AF117" s="981">
        <v>1961916</v>
      </c>
      <c r="AG117" s="979"/>
      <c r="AH117" s="979"/>
      <c r="AI117" s="979"/>
      <c r="AJ117" s="980"/>
      <c r="AK117" s="981">
        <v>2198643</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32178939</v>
      </c>
      <c r="BR119" s="1000"/>
      <c r="BS119" s="1000"/>
      <c r="BT119" s="1000"/>
      <c r="BU119" s="1000"/>
      <c r="BV119" s="1000">
        <v>33785993</v>
      </c>
      <c r="BW119" s="1000"/>
      <c r="BX119" s="1000"/>
      <c r="BY119" s="1000"/>
      <c r="BZ119" s="1000"/>
      <c r="CA119" s="1000">
        <v>33682272</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183483</v>
      </c>
      <c r="DH119" s="986"/>
      <c r="DI119" s="986"/>
      <c r="DJ119" s="986"/>
      <c r="DK119" s="987"/>
      <c r="DL119" s="985">
        <v>155112</v>
      </c>
      <c r="DM119" s="986"/>
      <c r="DN119" s="986"/>
      <c r="DO119" s="986"/>
      <c r="DP119" s="987"/>
      <c r="DQ119" s="985">
        <v>127455</v>
      </c>
      <c r="DR119" s="986"/>
      <c r="DS119" s="986"/>
      <c r="DT119" s="986"/>
      <c r="DU119" s="987"/>
      <c r="DV119" s="988">
        <v>1.3</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10807721</v>
      </c>
      <c r="BR120" s="931"/>
      <c r="BS120" s="931"/>
      <c r="BT120" s="931"/>
      <c r="BU120" s="931"/>
      <c r="BV120" s="931">
        <v>11379561</v>
      </c>
      <c r="BW120" s="931"/>
      <c r="BX120" s="931"/>
      <c r="BY120" s="931"/>
      <c r="BZ120" s="931"/>
      <c r="CA120" s="931">
        <v>11186124</v>
      </c>
      <c r="CB120" s="931"/>
      <c r="CC120" s="931"/>
      <c r="CD120" s="931"/>
      <c r="CE120" s="931"/>
      <c r="CF120" s="944">
        <v>116.3</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2737909</v>
      </c>
      <c r="DH120" s="931"/>
      <c r="DI120" s="931"/>
      <c r="DJ120" s="931"/>
      <c r="DK120" s="931"/>
      <c r="DL120" s="931">
        <v>2740895</v>
      </c>
      <c r="DM120" s="931"/>
      <c r="DN120" s="931"/>
      <c r="DO120" s="931"/>
      <c r="DP120" s="931"/>
      <c r="DQ120" s="931">
        <v>2827643</v>
      </c>
      <c r="DR120" s="931"/>
      <c r="DS120" s="931"/>
      <c r="DT120" s="931"/>
      <c r="DU120" s="931"/>
      <c r="DV120" s="932">
        <v>29.4</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2556</v>
      </c>
      <c r="AB121" s="959"/>
      <c r="AC121" s="959"/>
      <c r="AD121" s="959"/>
      <c r="AE121" s="960"/>
      <c r="AF121" s="961">
        <v>1357</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928969</v>
      </c>
      <c r="BR121" s="926"/>
      <c r="BS121" s="926"/>
      <c r="BT121" s="926"/>
      <c r="BU121" s="926"/>
      <c r="BV121" s="926">
        <v>767882</v>
      </c>
      <c r="BW121" s="926"/>
      <c r="BX121" s="926"/>
      <c r="BY121" s="926"/>
      <c r="BZ121" s="926"/>
      <c r="CA121" s="926">
        <v>608986</v>
      </c>
      <c r="CB121" s="926"/>
      <c r="CC121" s="926"/>
      <c r="CD121" s="926"/>
      <c r="CE121" s="926"/>
      <c r="CF121" s="920">
        <v>6.3</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571812</v>
      </c>
      <c r="DH121" s="926"/>
      <c r="DI121" s="926"/>
      <c r="DJ121" s="926"/>
      <c r="DK121" s="926"/>
      <c r="DL121" s="926">
        <v>618937</v>
      </c>
      <c r="DM121" s="926"/>
      <c r="DN121" s="926"/>
      <c r="DO121" s="926"/>
      <c r="DP121" s="926"/>
      <c r="DQ121" s="926">
        <v>699510</v>
      </c>
      <c r="DR121" s="926"/>
      <c r="DS121" s="926"/>
      <c r="DT121" s="926"/>
      <c r="DU121" s="926"/>
      <c r="DV121" s="927">
        <v>7.3</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20411015</v>
      </c>
      <c r="BR122" s="1000"/>
      <c r="BS122" s="1000"/>
      <c r="BT122" s="1000"/>
      <c r="BU122" s="1000"/>
      <c r="BV122" s="1000">
        <v>21525297</v>
      </c>
      <c r="BW122" s="1000"/>
      <c r="BX122" s="1000"/>
      <c r="BY122" s="1000"/>
      <c r="BZ122" s="1000"/>
      <c r="CA122" s="1000">
        <v>21339423</v>
      </c>
      <c r="CB122" s="1000"/>
      <c r="CC122" s="1000"/>
      <c r="CD122" s="1000"/>
      <c r="CE122" s="1000"/>
      <c r="CF122" s="1017">
        <v>221.9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32147705</v>
      </c>
      <c r="BR123" s="1064"/>
      <c r="BS123" s="1064"/>
      <c r="BT123" s="1064"/>
      <c r="BU123" s="1064"/>
      <c r="BV123" s="1064">
        <v>33672740</v>
      </c>
      <c r="BW123" s="1064"/>
      <c r="BX123" s="1064"/>
      <c r="BY123" s="1064"/>
      <c r="BZ123" s="1064"/>
      <c r="CA123" s="1064">
        <v>33134533</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0.3</v>
      </c>
      <c r="BR124" s="1027"/>
      <c r="BS124" s="1027"/>
      <c r="BT124" s="1027"/>
      <c r="BU124" s="1027"/>
      <c r="BV124" s="1027">
        <v>1.1000000000000001</v>
      </c>
      <c r="BW124" s="1027"/>
      <c r="BX124" s="1027"/>
      <c r="BY124" s="1027"/>
      <c r="BZ124" s="1027"/>
      <c r="CA124" s="1027">
        <v>5.6</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26265</v>
      </c>
      <c r="AB126" s="959"/>
      <c r="AC126" s="959"/>
      <c r="AD126" s="959"/>
      <c r="AE126" s="960"/>
      <c r="AF126" s="961">
        <v>29716</v>
      </c>
      <c r="AG126" s="959"/>
      <c r="AH126" s="959"/>
      <c r="AI126" s="959"/>
      <c r="AJ126" s="960"/>
      <c r="AK126" s="961">
        <v>27646</v>
      </c>
      <c r="AL126" s="959"/>
      <c r="AM126" s="959"/>
      <c r="AN126" s="959"/>
      <c r="AO126" s="960"/>
      <c r="AP126" s="962">
        <v>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581</v>
      </c>
      <c r="AB127" s="959"/>
      <c r="AC127" s="959"/>
      <c r="AD127" s="959"/>
      <c r="AE127" s="960"/>
      <c r="AF127" s="961">
        <v>573</v>
      </c>
      <c r="AG127" s="959"/>
      <c r="AH127" s="959"/>
      <c r="AI127" s="959"/>
      <c r="AJ127" s="960"/>
      <c r="AK127" s="961">
        <v>703</v>
      </c>
      <c r="AL127" s="959"/>
      <c r="AM127" s="959"/>
      <c r="AN127" s="959"/>
      <c r="AO127" s="960"/>
      <c r="AP127" s="962">
        <v>0</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70953</v>
      </c>
      <c r="AB128" s="1046"/>
      <c r="AC128" s="1046"/>
      <c r="AD128" s="1046"/>
      <c r="AE128" s="1047"/>
      <c r="AF128" s="1048">
        <v>71259</v>
      </c>
      <c r="AG128" s="1046"/>
      <c r="AH128" s="1046"/>
      <c r="AI128" s="1046"/>
      <c r="AJ128" s="1047"/>
      <c r="AK128" s="1048">
        <v>76207</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13.17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11008953</v>
      </c>
      <c r="AB129" s="959"/>
      <c r="AC129" s="959"/>
      <c r="AD129" s="959"/>
      <c r="AE129" s="960"/>
      <c r="AF129" s="961">
        <v>10847359</v>
      </c>
      <c r="AG129" s="959"/>
      <c r="AH129" s="959"/>
      <c r="AI129" s="959"/>
      <c r="AJ129" s="960"/>
      <c r="AK129" s="961">
        <v>11067607</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18.170000000000002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1248855</v>
      </c>
      <c r="AB130" s="959"/>
      <c r="AC130" s="959"/>
      <c r="AD130" s="959"/>
      <c r="AE130" s="960"/>
      <c r="AF130" s="961">
        <v>1312630</v>
      </c>
      <c r="AG130" s="959"/>
      <c r="AH130" s="959"/>
      <c r="AI130" s="959"/>
      <c r="AJ130" s="960"/>
      <c r="AK130" s="961">
        <v>1451405</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9760098</v>
      </c>
      <c r="AB131" s="986"/>
      <c r="AC131" s="986"/>
      <c r="AD131" s="986"/>
      <c r="AE131" s="987"/>
      <c r="AF131" s="985">
        <v>9534729</v>
      </c>
      <c r="AG131" s="986"/>
      <c r="AH131" s="986"/>
      <c r="AI131" s="986"/>
      <c r="AJ131" s="987"/>
      <c r="AK131" s="985">
        <v>9616202</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5.6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5.1458704620000004</v>
      </c>
      <c r="AB132" s="1097"/>
      <c r="AC132" s="1097"/>
      <c r="AD132" s="1097"/>
      <c r="AE132" s="1098"/>
      <c r="AF132" s="1099">
        <v>6.0623327629999997</v>
      </c>
      <c r="AG132" s="1097"/>
      <c r="AH132" s="1097"/>
      <c r="AI132" s="1097"/>
      <c r="AJ132" s="1098"/>
      <c r="AK132" s="1099">
        <v>6.9781292029999999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4.5999999999999996</v>
      </c>
      <c r="AB133" s="1080"/>
      <c r="AC133" s="1080"/>
      <c r="AD133" s="1080"/>
      <c r="AE133" s="1081"/>
      <c r="AF133" s="1079">
        <v>5.3</v>
      </c>
      <c r="AG133" s="1080"/>
      <c r="AH133" s="1080"/>
      <c r="AI133" s="1080"/>
      <c r="AJ133" s="1081"/>
      <c r="AK133" s="1079">
        <v>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hY1h+VYwpP4v5EbyZvS2P4a/Zek2qTSYD33wLupbRJtOGBOBDNv5siQOlcnA/iTr8mrmDdwEyQEJaehg0ugdQ==" saltValue="SynyoyVXptpNda+Gr2MF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4zUBEMx4JkZHhZ5jKCWBDwVZ4OQPFXH+WktmoYVtNJt4JPkc6zS6yv8VxVfUaUdhGz3AVTaPnB685zmPWJInA==" saltValue="RKh2rjv6arXaNbQt5RkGz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TU9ceJZDDswCt5FFm9hAAkMJQDezicn5HagzDz9CEXydmSsSUUYMYjLkvDoqSEb+IA8cSBMrVkQEh/67VPDhw==" saltValue="QoU89hEgvFQpyD9oWJf+C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3261294</v>
      </c>
      <c r="AP9" s="281">
        <v>93420</v>
      </c>
      <c r="AQ9" s="282">
        <v>107616</v>
      </c>
      <c r="AR9" s="283">
        <v>-13.2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14439</v>
      </c>
      <c r="AP10" s="284">
        <v>414</v>
      </c>
      <c r="AQ10" s="285">
        <v>10095</v>
      </c>
      <c r="AR10" s="286">
        <v>-95.9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23511</v>
      </c>
      <c r="AP11" s="284">
        <v>673</v>
      </c>
      <c r="AQ11" s="285">
        <v>1704</v>
      </c>
      <c r="AR11" s="286">
        <v>-60.5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v>75</v>
      </c>
      <c r="AP12" s="284">
        <v>2</v>
      </c>
      <c r="AQ12" s="285">
        <v>7</v>
      </c>
      <c r="AR12" s="286">
        <v>-71.400000000000006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280758</v>
      </c>
      <c r="AP13" s="284">
        <v>8042</v>
      </c>
      <c r="AQ13" s="285">
        <v>4110</v>
      </c>
      <c r="AR13" s="286">
        <v>95.7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91546</v>
      </c>
      <c r="AP14" s="284">
        <v>2622</v>
      </c>
      <c r="AQ14" s="285">
        <v>2451</v>
      </c>
      <c r="AR14" s="286">
        <v>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-200882</v>
      </c>
      <c r="AP15" s="284">
        <v>-5754</v>
      </c>
      <c r="AQ15" s="285">
        <v>-6399</v>
      </c>
      <c r="AR15" s="286">
        <v>-10.1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3470741</v>
      </c>
      <c r="AP16" s="284">
        <v>99420</v>
      </c>
      <c r="AQ16" s="285">
        <v>119584</v>
      </c>
      <c r="AR16" s="286">
        <v>-16.899999999999999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9.5399999999999991</v>
      </c>
      <c r="AP21" s="298">
        <v>10.86</v>
      </c>
      <c r="AQ21" s="299">
        <v>-1.32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99.3</v>
      </c>
      <c r="AP22" s="303">
        <v>97.3</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1905845</v>
      </c>
      <c r="AP32" s="312">
        <v>54593</v>
      </c>
      <c r="AQ32" s="313">
        <v>75090</v>
      </c>
      <c r="AR32" s="314">
        <v>-27.3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502</v>
      </c>
      <c r="AP33" s="312" t="s">
        <v>502</v>
      </c>
      <c r="AQ33" s="313" t="s">
        <v>502</v>
      </c>
      <c r="AR33" s="314" t="s">
        <v>502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502</v>
      </c>
      <c r="AP34" s="312" t="s">
        <v>502</v>
      </c>
      <c r="AQ34" s="313">
        <v>1</v>
      </c>
      <c r="AR34" s="314" t="s">
        <v>502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253287</v>
      </c>
      <c r="AP35" s="312">
        <v>7255</v>
      </c>
      <c r="AQ35" s="313">
        <v>17211</v>
      </c>
      <c r="AR35" s="314">
        <v>-57.8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11025</v>
      </c>
      <c r="AP36" s="312">
        <v>316</v>
      </c>
      <c r="AQ36" s="313">
        <v>2478</v>
      </c>
      <c r="AR36" s="314">
        <v>-87.2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28349</v>
      </c>
      <c r="AP37" s="312">
        <v>812</v>
      </c>
      <c r="AQ37" s="313">
        <v>654</v>
      </c>
      <c r="AR37" s="314">
        <v>24.2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v>137</v>
      </c>
      <c r="AP38" s="315">
        <v>4</v>
      </c>
      <c r="AQ38" s="316">
        <v>4</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-76207</v>
      </c>
      <c r="AP39" s="312">
        <v>-2183</v>
      </c>
      <c r="AQ39" s="313">
        <v>-3502</v>
      </c>
      <c r="AR39" s="314">
        <v>-37.700000000000003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-1451405</v>
      </c>
      <c r="AP40" s="312">
        <v>-41576</v>
      </c>
      <c r="AQ40" s="313">
        <v>-63750</v>
      </c>
      <c r="AR40" s="314">
        <v>-34.799999999999997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671031</v>
      </c>
      <c r="AP41" s="312">
        <v>19222</v>
      </c>
      <c r="AQ41" s="313">
        <v>28185</v>
      </c>
      <c r="AR41" s="314">
        <v>-31.8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2627997</v>
      </c>
      <c r="AN51" s="334">
        <v>70744</v>
      </c>
      <c r="AO51" s="335">
        <v>-28.9</v>
      </c>
      <c r="AP51" s="336">
        <v>94081</v>
      </c>
      <c r="AQ51" s="337">
        <v>10.5</v>
      </c>
      <c r="AR51" s="338">
        <v>-39.4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1396065</v>
      </c>
      <c r="AN52" s="342">
        <v>37581</v>
      </c>
      <c r="AO52" s="343">
        <v>-42.4</v>
      </c>
      <c r="AP52" s="344">
        <v>48949</v>
      </c>
      <c r="AQ52" s="345">
        <v>11.5</v>
      </c>
      <c r="AR52" s="346">
        <v>-53.9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3771093</v>
      </c>
      <c r="AN53" s="334">
        <v>103080</v>
      </c>
      <c r="AO53" s="335">
        <v>45.7</v>
      </c>
      <c r="AP53" s="336">
        <v>92632</v>
      </c>
      <c r="AQ53" s="337">
        <v>-1.5</v>
      </c>
      <c r="AR53" s="338">
        <v>47.2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2857317</v>
      </c>
      <c r="AN54" s="342">
        <v>78103</v>
      </c>
      <c r="AO54" s="343">
        <v>107.8</v>
      </c>
      <c r="AP54" s="344">
        <v>47978</v>
      </c>
      <c r="AQ54" s="345">
        <v>-2</v>
      </c>
      <c r="AR54" s="346">
        <v>109.8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4699908</v>
      </c>
      <c r="AN55" s="334">
        <v>130433</v>
      </c>
      <c r="AO55" s="335">
        <v>26.5</v>
      </c>
      <c r="AP55" s="336">
        <v>96469</v>
      </c>
      <c r="AQ55" s="337">
        <v>4.0999999999999996</v>
      </c>
      <c r="AR55" s="338">
        <v>22.4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3055435</v>
      </c>
      <c r="AN56" s="342">
        <v>84795</v>
      </c>
      <c r="AO56" s="343">
        <v>8.6</v>
      </c>
      <c r="AP56" s="344">
        <v>49775</v>
      </c>
      <c r="AQ56" s="345">
        <v>3.7</v>
      </c>
      <c r="AR56" s="346">
        <v>4.9000000000000004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5341186</v>
      </c>
      <c r="AN57" s="334">
        <v>150537</v>
      </c>
      <c r="AO57" s="335">
        <v>15.4</v>
      </c>
      <c r="AP57" s="336">
        <v>85743</v>
      </c>
      <c r="AQ57" s="337">
        <v>-11.1</v>
      </c>
      <c r="AR57" s="338">
        <v>26.5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3053583</v>
      </c>
      <c r="AN58" s="342">
        <v>86062</v>
      </c>
      <c r="AO58" s="343">
        <v>1.5</v>
      </c>
      <c r="AP58" s="344">
        <v>45231</v>
      </c>
      <c r="AQ58" s="345">
        <v>-9.1</v>
      </c>
      <c r="AR58" s="346">
        <v>10.6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3159724</v>
      </c>
      <c r="AN59" s="334">
        <v>90511</v>
      </c>
      <c r="AO59" s="335">
        <v>-39.9</v>
      </c>
      <c r="AP59" s="336">
        <v>92509</v>
      </c>
      <c r="AQ59" s="337">
        <v>7.9</v>
      </c>
      <c r="AR59" s="338">
        <v>-47.8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1640569</v>
      </c>
      <c r="AN60" s="342">
        <v>46994</v>
      </c>
      <c r="AO60" s="343">
        <v>-45.4</v>
      </c>
      <c r="AP60" s="344">
        <v>52274</v>
      </c>
      <c r="AQ60" s="345">
        <v>15.6</v>
      </c>
      <c r="AR60" s="346">
        <v>-61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3919982</v>
      </c>
      <c r="AN61" s="349">
        <v>109061</v>
      </c>
      <c r="AO61" s="350">
        <v>3.8</v>
      </c>
      <c r="AP61" s="351">
        <v>92287</v>
      </c>
      <c r="AQ61" s="352">
        <v>2</v>
      </c>
      <c r="AR61" s="338">
        <v>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2400594</v>
      </c>
      <c r="AN62" s="342">
        <v>66707</v>
      </c>
      <c r="AO62" s="343">
        <v>6</v>
      </c>
      <c r="AP62" s="344">
        <v>48841</v>
      </c>
      <c r="AQ62" s="345">
        <v>3.9</v>
      </c>
      <c r="AR62" s="346">
        <v>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Pd4Mqqf4+fBHmRuMOPkdWYvaRMoLl4Pw+rnRMZnkGP+tI4R/yxtXRbrPxOj/MP+kFpMNTLLHQ8bQHG5AkEycw==" saltValue="69lea4dDtE7jKTsTcT23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h+170y1q6r23cWUoDos9T8N/5fwVT4PH6vmLrbW5yX4d6nwlrYMY58gxIktDqld8bOHilmYjdf+Cqi8eeGuqow==" saltValue="ShBHNDfjTELgYJ9C50qLI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CITlyPSBv7mDJn2sKI6aWT4YcQj//PDxMGLKSTn/N8QHLENZjD1hZUlSRSDI7he3gckZjM/ZgqC35bqizmi1pQ==" saltValue="nq5kV2LtBU+Mvudy309ci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44.46</v>
      </c>
      <c r="G47" s="12">
        <v>39.17</v>
      </c>
      <c r="H47" s="12">
        <v>39.18</v>
      </c>
      <c r="I47" s="12">
        <v>41.2</v>
      </c>
      <c r="J47" s="13">
        <v>38.19</v>
      </c>
    </row>
    <row r="48" spans="2:10" ht="57.75" customHeight="1" x14ac:dyDescent="0.15">
      <c r="B48" s="14"/>
      <c r="C48" s="1141" t="s">
        <v>4</v>
      </c>
      <c r="D48" s="1141"/>
      <c r="E48" s="1142"/>
      <c r="F48" s="15">
        <v>4.9400000000000004</v>
      </c>
      <c r="G48" s="16">
        <v>5.7</v>
      </c>
      <c r="H48" s="16">
        <v>7.3</v>
      </c>
      <c r="I48" s="16">
        <v>6.27</v>
      </c>
      <c r="J48" s="17">
        <v>4.87</v>
      </c>
    </row>
    <row r="49" spans="2:10" ht="57.75" customHeight="1" thickBot="1" x14ac:dyDescent="0.2">
      <c r="B49" s="18"/>
      <c r="C49" s="1143" t="s">
        <v>5</v>
      </c>
      <c r="D49" s="1143"/>
      <c r="E49" s="1144"/>
      <c r="F49" s="19" t="s">
        <v>531</v>
      </c>
      <c r="G49" s="20" t="s">
        <v>532</v>
      </c>
      <c r="H49" s="20">
        <v>3.71</v>
      </c>
      <c r="I49" s="20">
        <v>0.3</v>
      </c>
      <c r="J49" s="21" t="s">
        <v>533</v>
      </c>
    </row>
    <row r="50" spans="2:10" x14ac:dyDescent="0.15"/>
  </sheetData>
  <sheetProtection algorithmName="SHA-512" hashValue="rtpDitbqS/Vt+2QLwC4K9Xr7CkWkjiObQe1bFEYu1IWpjFh/2yyWVyzg/W+HtmitqNigtGgskzqB8vgeREqFSQ==" saltValue="pk/baP2rRNbrWa/T1aPt4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534</v>
      </c>
      <c r="D34" s="1151"/>
      <c r="E34" s="1152"/>
      <c r="F34" s="32">
        <v>7.09</v>
      </c>
      <c r="G34" s="33">
        <v>7.09</v>
      </c>
      <c r="H34" s="33">
        <v>6.99</v>
      </c>
      <c r="I34" s="33">
        <v>6.53</v>
      </c>
      <c r="J34" s="34">
        <v>5.58</v>
      </c>
      <c r="K34" s="22"/>
      <c r="L34" s="22"/>
      <c r="M34" s="22"/>
      <c r="N34" s="22"/>
      <c r="O34" s="22"/>
      <c r="P34" s="22"/>
    </row>
    <row r="35" spans="1:16" ht="39" customHeight="1" x14ac:dyDescent="0.15">
      <c r="A35" s="22"/>
      <c r="B35" s="35"/>
      <c r="C35" s="1145" t="s">
        <v>535</v>
      </c>
      <c r="D35" s="1146"/>
      <c r="E35" s="1147"/>
      <c r="F35" s="36">
        <v>4.93</v>
      </c>
      <c r="G35" s="37">
        <v>5.7</v>
      </c>
      <c r="H35" s="37">
        <v>7.3</v>
      </c>
      <c r="I35" s="37">
        <v>6.26</v>
      </c>
      <c r="J35" s="38">
        <v>4.8600000000000003</v>
      </c>
      <c r="K35" s="22"/>
      <c r="L35" s="22"/>
      <c r="M35" s="22"/>
      <c r="N35" s="22"/>
      <c r="O35" s="22"/>
      <c r="P35" s="22"/>
    </row>
    <row r="36" spans="1:16" ht="39" customHeight="1" x14ac:dyDescent="0.15">
      <c r="A36" s="22"/>
      <c r="B36" s="35"/>
      <c r="C36" s="1145" t="s">
        <v>536</v>
      </c>
      <c r="D36" s="1146"/>
      <c r="E36" s="1147"/>
      <c r="F36" s="36">
        <v>2.12</v>
      </c>
      <c r="G36" s="37">
        <v>1.92</v>
      </c>
      <c r="H36" s="37">
        <v>2.62</v>
      </c>
      <c r="I36" s="37">
        <v>1.88</v>
      </c>
      <c r="J36" s="38">
        <v>2.19</v>
      </c>
      <c r="K36" s="22"/>
      <c r="L36" s="22"/>
      <c r="M36" s="22"/>
      <c r="N36" s="22"/>
      <c r="O36" s="22"/>
      <c r="P36" s="22"/>
    </row>
    <row r="37" spans="1:16" ht="39" customHeight="1" x14ac:dyDescent="0.15">
      <c r="A37" s="22"/>
      <c r="B37" s="35"/>
      <c r="C37" s="1145" t="s">
        <v>537</v>
      </c>
      <c r="D37" s="1146"/>
      <c r="E37" s="1147"/>
      <c r="F37" s="36">
        <v>1.76</v>
      </c>
      <c r="G37" s="37">
        <v>2.58</v>
      </c>
      <c r="H37" s="37">
        <v>3.57</v>
      </c>
      <c r="I37" s="37">
        <v>2.0099999999999998</v>
      </c>
      <c r="J37" s="38">
        <v>1.74</v>
      </c>
      <c r="K37" s="22"/>
      <c r="L37" s="22"/>
      <c r="M37" s="22"/>
      <c r="N37" s="22"/>
      <c r="O37" s="22"/>
      <c r="P37" s="22"/>
    </row>
    <row r="38" spans="1:16" ht="39" customHeight="1" x14ac:dyDescent="0.15">
      <c r="A38" s="22"/>
      <c r="B38" s="35"/>
      <c r="C38" s="1145" t="s">
        <v>538</v>
      </c>
      <c r="D38" s="1146"/>
      <c r="E38" s="1147"/>
      <c r="F38" s="36" t="s">
        <v>502</v>
      </c>
      <c r="G38" s="37">
        <v>0.16</v>
      </c>
      <c r="H38" s="37">
        <v>0.38</v>
      </c>
      <c r="I38" s="37">
        <v>0.5</v>
      </c>
      <c r="J38" s="38">
        <v>0.56999999999999995</v>
      </c>
      <c r="K38" s="22"/>
      <c r="L38" s="22"/>
      <c r="M38" s="22"/>
      <c r="N38" s="22"/>
      <c r="O38" s="22"/>
      <c r="P38" s="22"/>
    </row>
    <row r="39" spans="1:16" ht="39" customHeight="1" x14ac:dyDescent="0.15">
      <c r="A39" s="22"/>
      <c r="B39" s="35"/>
      <c r="C39" s="1145" t="s">
        <v>539</v>
      </c>
      <c r="D39" s="1146"/>
      <c r="E39" s="1147"/>
      <c r="F39" s="36">
        <v>0.04</v>
      </c>
      <c r="G39" s="37">
        <v>7.0000000000000007E-2</v>
      </c>
      <c r="H39" s="37">
        <v>0.09</v>
      </c>
      <c r="I39" s="37">
        <v>0.11</v>
      </c>
      <c r="J39" s="38">
        <v>0.09</v>
      </c>
      <c r="K39" s="22"/>
      <c r="L39" s="22"/>
      <c r="M39" s="22"/>
      <c r="N39" s="22"/>
      <c r="O39" s="22"/>
      <c r="P39" s="22"/>
    </row>
    <row r="40" spans="1:16" ht="39" customHeight="1" x14ac:dyDescent="0.15">
      <c r="A40" s="22"/>
      <c r="B40" s="35"/>
      <c r="C40" s="1145" t="s">
        <v>540</v>
      </c>
      <c r="D40" s="1146"/>
      <c r="E40" s="1147"/>
      <c r="F40" s="36">
        <v>0.02</v>
      </c>
      <c r="G40" s="37">
        <v>0.02</v>
      </c>
      <c r="H40" s="37">
        <v>0.01</v>
      </c>
      <c r="I40" s="37">
        <v>0.02</v>
      </c>
      <c r="J40" s="38">
        <v>0.02</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502</v>
      </c>
      <c r="G42" s="37" t="s">
        <v>502</v>
      </c>
      <c r="H42" s="37" t="s">
        <v>502</v>
      </c>
      <c r="I42" s="37" t="s">
        <v>502</v>
      </c>
      <c r="J42" s="38" t="s">
        <v>502</v>
      </c>
      <c r="K42" s="22"/>
      <c r="L42" s="22"/>
      <c r="M42" s="22"/>
      <c r="N42" s="22"/>
      <c r="O42" s="22"/>
      <c r="P42" s="22"/>
    </row>
    <row r="43" spans="1:16" ht="39" customHeight="1" thickBot="1" x14ac:dyDescent="0.2">
      <c r="A43" s="22"/>
      <c r="B43" s="40"/>
      <c r="C43" s="1148" t="s">
        <v>543</v>
      </c>
      <c r="D43" s="1149"/>
      <c r="E43" s="1150"/>
      <c r="F43" s="41">
        <v>0.35</v>
      </c>
      <c r="G43" s="42" t="s">
        <v>502</v>
      </c>
      <c r="H43" s="42" t="s">
        <v>502</v>
      </c>
      <c r="I43" s="42" t="s">
        <v>502</v>
      </c>
      <c r="J43" s="43" t="s">
        <v>502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IAW892pFyLIWSwZXTyBdTZPKeQMrEMgXrQV3zETrQnAvSHsZIClVOb3gW+H/DuVP+3NzNZXgOkK5iGE3lT5pQ==" saltValue="YmlB+i53rQJrqeMNMKaS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1251</v>
      </c>
      <c r="L45" s="60">
        <v>1410</v>
      </c>
      <c r="M45" s="60">
        <v>1552</v>
      </c>
      <c r="N45" s="60">
        <v>1679</v>
      </c>
      <c r="O45" s="61">
        <v>1906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502</v>
      </c>
      <c r="L46" s="64" t="s">
        <v>502</v>
      </c>
      <c r="M46" s="64" t="s">
        <v>502</v>
      </c>
      <c r="N46" s="64" t="s">
        <v>502</v>
      </c>
      <c r="O46" s="65" t="s">
        <v>502</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502</v>
      </c>
      <c r="L47" s="64" t="s">
        <v>502</v>
      </c>
      <c r="M47" s="64" t="s">
        <v>502</v>
      </c>
      <c r="N47" s="64" t="s">
        <v>502</v>
      </c>
      <c r="O47" s="65" t="s">
        <v>502</v>
      </c>
      <c r="P47" s="48"/>
      <c r="Q47" s="48"/>
      <c r="R47" s="48"/>
      <c r="S47" s="48"/>
      <c r="T47" s="48"/>
      <c r="U47" s="48"/>
    </row>
    <row r="48" spans="1:21" ht="30.75" customHeight="1" x14ac:dyDescent="0.15">
      <c r="A48" s="48"/>
      <c r="B48" s="1155"/>
      <c r="C48" s="1156"/>
      <c r="D48" s="62"/>
      <c r="E48" s="1161" t="s">
        <v>13</v>
      </c>
      <c r="F48" s="1161"/>
      <c r="G48" s="1161"/>
      <c r="H48" s="1161"/>
      <c r="I48" s="1161"/>
      <c r="J48" s="1162"/>
      <c r="K48" s="63">
        <v>216</v>
      </c>
      <c r="L48" s="64">
        <v>218</v>
      </c>
      <c r="M48" s="64">
        <v>230</v>
      </c>
      <c r="N48" s="64">
        <v>240</v>
      </c>
      <c r="O48" s="65">
        <v>253</v>
      </c>
      <c r="P48" s="48"/>
      <c r="Q48" s="48"/>
      <c r="R48" s="48"/>
      <c r="S48" s="48"/>
      <c r="T48" s="48"/>
      <c r="U48" s="48"/>
    </row>
    <row r="49" spans="1:21" ht="30.75" customHeight="1" x14ac:dyDescent="0.15">
      <c r="A49" s="48"/>
      <c r="B49" s="1155"/>
      <c r="C49" s="1156"/>
      <c r="D49" s="62"/>
      <c r="E49" s="1161" t="s">
        <v>14</v>
      </c>
      <c r="F49" s="1161"/>
      <c r="G49" s="1161"/>
      <c r="H49" s="1161"/>
      <c r="I49" s="1161"/>
      <c r="J49" s="1162"/>
      <c r="K49" s="63">
        <v>6</v>
      </c>
      <c r="L49" s="64">
        <v>9</v>
      </c>
      <c r="M49" s="64">
        <v>10</v>
      </c>
      <c r="N49" s="64">
        <v>11</v>
      </c>
      <c r="O49" s="65">
        <v>11</v>
      </c>
      <c r="P49" s="48"/>
      <c r="Q49" s="48"/>
      <c r="R49" s="48"/>
      <c r="S49" s="48"/>
      <c r="T49" s="48"/>
      <c r="U49" s="48"/>
    </row>
    <row r="50" spans="1:21" ht="30.75" customHeight="1" x14ac:dyDescent="0.15">
      <c r="A50" s="48"/>
      <c r="B50" s="1155"/>
      <c r="C50" s="1156"/>
      <c r="D50" s="62"/>
      <c r="E50" s="1161" t="s">
        <v>15</v>
      </c>
      <c r="F50" s="1161"/>
      <c r="G50" s="1161"/>
      <c r="H50" s="1161"/>
      <c r="I50" s="1161"/>
      <c r="J50" s="1162"/>
      <c r="K50" s="63">
        <v>30</v>
      </c>
      <c r="L50" s="64">
        <v>30</v>
      </c>
      <c r="M50" s="64">
        <v>29</v>
      </c>
      <c r="N50" s="64">
        <v>32</v>
      </c>
      <c r="O50" s="65">
        <v>28</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1142</v>
      </c>
      <c r="L52" s="64">
        <v>1224</v>
      </c>
      <c r="M52" s="64">
        <v>1319</v>
      </c>
      <c r="N52" s="64">
        <v>1383</v>
      </c>
      <c r="O52" s="65">
        <v>1527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361</v>
      </c>
      <c r="L53" s="69">
        <v>443</v>
      </c>
      <c r="M53" s="69">
        <v>502</v>
      </c>
      <c r="N53" s="69">
        <v>579</v>
      </c>
      <c r="O53" s="70">
        <v>671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LFf0gFEP2iITwATe1Tt41NlriVUeODOPFSCuOynJAAN/TK8C7BPUrJ+rX6tbS7M6JsMFuvloL7QjveC3RC4oQ==" saltValue="xuZp/GTSdKEbmcL3yBL+c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18703</v>
      </c>
      <c r="J41" s="356">
        <v>21383</v>
      </c>
      <c r="K41" s="356">
        <v>25543</v>
      </c>
      <c r="L41" s="356">
        <v>27089</v>
      </c>
      <c r="M41" s="357">
        <v>26821</v>
      </c>
    </row>
    <row r="42" spans="2:13" ht="27.75" customHeight="1" x14ac:dyDescent="0.15">
      <c r="B42" s="1186"/>
      <c r="C42" s="1187"/>
      <c r="D42" s="106"/>
      <c r="E42" s="1192" t="s">
        <v>32</v>
      </c>
      <c r="F42" s="1192"/>
      <c r="G42" s="1192"/>
      <c r="H42" s="1193"/>
      <c r="I42" s="358">
        <v>189</v>
      </c>
      <c r="J42" s="359">
        <v>169</v>
      </c>
      <c r="K42" s="359">
        <v>185</v>
      </c>
      <c r="L42" s="359">
        <v>155</v>
      </c>
      <c r="M42" s="360">
        <v>127</v>
      </c>
    </row>
    <row r="43" spans="2:13" ht="27.75" customHeight="1" x14ac:dyDescent="0.15">
      <c r="B43" s="1186"/>
      <c r="C43" s="1187"/>
      <c r="D43" s="106"/>
      <c r="E43" s="1192" t="s">
        <v>33</v>
      </c>
      <c r="F43" s="1192"/>
      <c r="G43" s="1192"/>
      <c r="H43" s="1193"/>
      <c r="I43" s="358">
        <v>3811</v>
      </c>
      <c r="J43" s="359">
        <v>3605</v>
      </c>
      <c r="K43" s="359">
        <v>3310</v>
      </c>
      <c r="L43" s="359">
        <v>3360</v>
      </c>
      <c r="M43" s="360">
        <v>3527</v>
      </c>
    </row>
    <row r="44" spans="2:13" ht="27.75" customHeight="1" x14ac:dyDescent="0.15">
      <c r="B44" s="1186"/>
      <c r="C44" s="1187"/>
      <c r="D44" s="106"/>
      <c r="E44" s="1192" t="s">
        <v>34</v>
      </c>
      <c r="F44" s="1192"/>
      <c r="G44" s="1192"/>
      <c r="H44" s="1193"/>
      <c r="I44" s="358" t="s">
        <v>502</v>
      </c>
      <c r="J44" s="359" t="s">
        <v>502</v>
      </c>
      <c r="K44" s="359" t="s">
        <v>502</v>
      </c>
      <c r="L44" s="359" t="s">
        <v>502</v>
      </c>
      <c r="M44" s="360" t="s">
        <v>502</v>
      </c>
    </row>
    <row r="45" spans="2:13" ht="27.75" customHeight="1" x14ac:dyDescent="0.15">
      <c r="B45" s="1186"/>
      <c r="C45" s="1187"/>
      <c r="D45" s="106"/>
      <c r="E45" s="1192" t="s">
        <v>35</v>
      </c>
      <c r="F45" s="1192"/>
      <c r="G45" s="1192"/>
      <c r="H45" s="1193"/>
      <c r="I45" s="358">
        <v>3263</v>
      </c>
      <c r="J45" s="359">
        <v>3189</v>
      </c>
      <c r="K45" s="359">
        <v>3141</v>
      </c>
      <c r="L45" s="359">
        <v>3182</v>
      </c>
      <c r="M45" s="360">
        <v>3207</v>
      </c>
    </row>
    <row r="46" spans="2:13" ht="27.75" customHeight="1" x14ac:dyDescent="0.15">
      <c r="B46" s="1186"/>
      <c r="C46" s="1187"/>
      <c r="D46" s="107"/>
      <c r="E46" s="1192" t="s">
        <v>36</v>
      </c>
      <c r="F46" s="1192"/>
      <c r="G46" s="1192"/>
      <c r="H46" s="1193"/>
      <c r="I46" s="358" t="s">
        <v>502</v>
      </c>
      <c r="J46" s="359" t="s">
        <v>502</v>
      </c>
      <c r="K46" s="359" t="s">
        <v>502</v>
      </c>
      <c r="L46" s="359" t="s">
        <v>502</v>
      </c>
      <c r="M46" s="360" t="s">
        <v>502</v>
      </c>
    </row>
    <row r="47" spans="2:13" ht="27.75" customHeight="1" x14ac:dyDescent="0.15">
      <c r="B47" s="1186"/>
      <c r="C47" s="1187"/>
      <c r="D47" s="108"/>
      <c r="E47" s="1194" t="s">
        <v>37</v>
      </c>
      <c r="F47" s="1195"/>
      <c r="G47" s="1195"/>
      <c r="H47" s="1196"/>
      <c r="I47" s="358" t="s">
        <v>502</v>
      </c>
      <c r="J47" s="359" t="s">
        <v>502</v>
      </c>
      <c r="K47" s="359" t="s">
        <v>502</v>
      </c>
      <c r="L47" s="359" t="s">
        <v>502</v>
      </c>
      <c r="M47" s="360" t="s">
        <v>502</v>
      </c>
    </row>
    <row r="48" spans="2:13" ht="27.75" customHeight="1" x14ac:dyDescent="0.15">
      <c r="B48" s="1186"/>
      <c r="C48" s="1187"/>
      <c r="D48" s="106"/>
      <c r="E48" s="1192" t="s">
        <v>38</v>
      </c>
      <c r="F48" s="1192"/>
      <c r="G48" s="1192"/>
      <c r="H48" s="1193"/>
      <c r="I48" s="358" t="s">
        <v>502</v>
      </c>
      <c r="J48" s="359" t="s">
        <v>502</v>
      </c>
      <c r="K48" s="359" t="s">
        <v>502</v>
      </c>
      <c r="L48" s="359" t="s">
        <v>502</v>
      </c>
      <c r="M48" s="360" t="s">
        <v>502</v>
      </c>
    </row>
    <row r="49" spans="2:13" ht="27.75" customHeight="1" x14ac:dyDescent="0.15">
      <c r="B49" s="1188"/>
      <c r="C49" s="1189"/>
      <c r="D49" s="106"/>
      <c r="E49" s="1192" t="s">
        <v>39</v>
      </c>
      <c r="F49" s="1192"/>
      <c r="G49" s="1192"/>
      <c r="H49" s="1193"/>
      <c r="I49" s="358" t="s">
        <v>502</v>
      </c>
      <c r="J49" s="359" t="s">
        <v>502</v>
      </c>
      <c r="K49" s="359" t="s">
        <v>502</v>
      </c>
      <c r="L49" s="359" t="s">
        <v>502</v>
      </c>
      <c r="M49" s="360" t="s">
        <v>502</v>
      </c>
    </row>
    <row r="50" spans="2:13" ht="27.75" customHeight="1" x14ac:dyDescent="0.15">
      <c r="B50" s="1197" t="s">
        <v>40</v>
      </c>
      <c r="C50" s="1198"/>
      <c r="D50" s="109"/>
      <c r="E50" s="1192" t="s">
        <v>41</v>
      </c>
      <c r="F50" s="1192"/>
      <c r="G50" s="1192"/>
      <c r="H50" s="1193"/>
      <c r="I50" s="358">
        <v>9921</v>
      </c>
      <c r="J50" s="359">
        <v>10130</v>
      </c>
      <c r="K50" s="359">
        <v>10808</v>
      </c>
      <c r="L50" s="359">
        <v>11380</v>
      </c>
      <c r="M50" s="360">
        <v>11186</v>
      </c>
    </row>
    <row r="51" spans="2:13" ht="27.75" customHeight="1" x14ac:dyDescent="0.15">
      <c r="B51" s="1186"/>
      <c r="C51" s="1187"/>
      <c r="D51" s="106"/>
      <c r="E51" s="1192" t="s">
        <v>42</v>
      </c>
      <c r="F51" s="1192"/>
      <c r="G51" s="1192"/>
      <c r="H51" s="1193"/>
      <c r="I51" s="358">
        <v>1245</v>
      </c>
      <c r="J51" s="359">
        <v>1100</v>
      </c>
      <c r="K51" s="359">
        <v>929</v>
      </c>
      <c r="L51" s="359">
        <v>768</v>
      </c>
      <c r="M51" s="360">
        <v>609</v>
      </c>
    </row>
    <row r="52" spans="2:13" ht="27.75" customHeight="1" x14ac:dyDescent="0.15">
      <c r="B52" s="1188"/>
      <c r="C52" s="1189"/>
      <c r="D52" s="106"/>
      <c r="E52" s="1192" t="s">
        <v>43</v>
      </c>
      <c r="F52" s="1192"/>
      <c r="G52" s="1192"/>
      <c r="H52" s="1193"/>
      <c r="I52" s="358">
        <v>15589</v>
      </c>
      <c r="J52" s="359">
        <v>17496</v>
      </c>
      <c r="K52" s="359">
        <v>20411</v>
      </c>
      <c r="L52" s="359">
        <v>21525</v>
      </c>
      <c r="M52" s="360">
        <v>21339</v>
      </c>
    </row>
    <row r="53" spans="2:13" ht="27.75" customHeight="1" thickBot="1" x14ac:dyDescent="0.2">
      <c r="B53" s="1199" t="s">
        <v>19</v>
      </c>
      <c r="C53" s="1200"/>
      <c r="D53" s="110"/>
      <c r="E53" s="1201" t="s">
        <v>44</v>
      </c>
      <c r="F53" s="1201"/>
      <c r="G53" s="1201"/>
      <c r="H53" s="1202"/>
      <c r="I53" s="361">
        <v>-789</v>
      </c>
      <c r="J53" s="362">
        <v>-379</v>
      </c>
      <c r="K53" s="362">
        <v>31</v>
      </c>
      <c r="L53" s="362">
        <v>113</v>
      </c>
      <c r="M53" s="363">
        <v>548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2C0zXqenuq0xJxSoWXIIIgwJ/JQPnqR3Aw2mQxHUdrbS/ntKMUcCsEA1y11G4t136vlYVt1Q29tJCBiEwEfyQ==" saltValue="OqMMSZXa5WwAjPYWQhNV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4313</v>
      </c>
      <c r="G55" s="122">
        <v>4469</v>
      </c>
      <c r="H55" s="123">
        <v>4227</v>
      </c>
    </row>
    <row r="56" spans="2:8" ht="52.5" customHeight="1" x14ac:dyDescent="0.15">
      <c r="B56" s="124"/>
      <c r="C56" s="1213" t="s">
        <v>47</v>
      </c>
      <c r="D56" s="1213"/>
      <c r="E56" s="1214"/>
      <c r="F56" s="125">
        <v>1336</v>
      </c>
      <c r="G56" s="125">
        <v>1436</v>
      </c>
      <c r="H56" s="126">
        <v>1536</v>
      </c>
    </row>
    <row r="57" spans="2:8" ht="53.25" customHeight="1" x14ac:dyDescent="0.15">
      <c r="B57" s="124"/>
      <c r="C57" s="1215" t="s">
        <v>48</v>
      </c>
      <c r="D57" s="1215"/>
      <c r="E57" s="1216"/>
      <c r="F57" s="127">
        <v>4296</v>
      </c>
      <c r="G57" s="127">
        <v>4304</v>
      </c>
      <c r="H57" s="128">
        <v>4085</v>
      </c>
    </row>
    <row r="58" spans="2:8" ht="45.75" customHeight="1" x14ac:dyDescent="0.15">
      <c r="B58" s="129"/>
      <c r="C58" s="1203" t="s">
        <v>552</v>
      </c>
      <c r="D58" s="1204"/>
      <c r="E58" s="1205"/>
      <c r="F58" s="130">
        <v>1123</v>
      </c>
      <c r="G58" s="130">
        <v>1100</v>
      </c>
      <c r="H58" s="131">
        <v>1055</v>
      </c>
    </row>
    <row r="59" spans="2:8" ht="45.75" customHeight="1" x14ac:dyDescent="0.15">
      <c r="B59" s="129"/>
      <c r="C59" s="1203" t="s">
        <v>553</v>
      </c>
      <c r="D59" s="1204"/>
      <c r="E59" s="1205"/>
      <c r="F59" s="130">
        <v>626</v>
      </c>
      <c r="G59" s="130">
        <v>627</v>
      </c>
      <c r="H59" s="131">
        <v>624</v>
      </c>
    </row>
    <row r="60" spans="2:8" ht="45.75" customHeight="1" x14ac:dyDescent="0.15">
      <c r="B60" s="129"/>
      <c r="C60" s="1203" t="s">
        <v>554</v>
      </c>
      <c r="D60" s="1204"/>
      <c r="E60" s="1205"/>
      <c r="F60" s="130">
        <v>489</v>
      </c>
      <c r="G60" s="130">
        <v>543</v>
      </c>
      <c r="H60" s="131">
        <v>553</v>
      </c>
    </row>
    <row r="61" spans="2:8" ht="45.75" customHeight="1" x14ac:dyDescent="0.15">
      <c r="B61" s="129"/>
      <c r="C61" s="1203" t="s">
        <v>555</v>
      </c>
      <c r="D61" s="1204"/>
      <c r="E61" s="1205"/>
      <c r="F61" s="130">
        <v>429</v>
      </c>
      <c r="G61" s="130">
        <v>429</v>
      </c>
      <c r="H61" s="131">
        <v>433</v>
      </c>
    </row>
    <row r="62" spans="2:8" ht="45.75" customHeight="1" thickBot="1" x14ac:dyDescent="0.2">
      <c r="B62" s="132"/>
      <c r="C62" s="1206" t="s">
        <v>556</v>
      </c>
      <c r="D62" s="1207"/>
      <c r="E62" s="1208"/>
      <c r="F62" s="133">
        <v>416</v>
      </c>
      <c r="G62" s="133">
        <v>416</v>
      </c>
      <c r="H62" s="134">
        <v>366</v>
      </c>
    </row>
    <row r="63" spans="2:8" ht="52.5" customHeight="1" thickBot="1" x14ac:dyDescent="0.2">
      <c r="B63" s="135"/>
      <c r="C63" s="1209" t="s">
        <v>49</v>
      </c>
      <c r="D63" s="1209"/>
      <c r="E63" s="1210"/>
      <c r="F63" s="136">
        <v>9944</v>
      </c>
      <c r="G63" s="136">
        <v>10209</v>
      </c>
      <c r="H63" s="137">
        <v>9848</v>
      </c>
    </row>
    <row r="64" spans="2:8" x14ac:dyDescent="0.15"/>
  </sheetData>
  <sheetProtection algorithmName="SHA-512" hashValue="RJX9nBt3EQfZP7Ct1IofNM0KYti2eB8inOOUlwye0IJXIz+HpT316PFqsi1demfQYnO6JSbnlAuZ+e6m+mHjaA==" saltValue="iZuRD7AuPXyfpB57+iI6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70744</v>
      </c>
      <c r="E3" s="156"/>
      <c r="F3" s="157">
        <v>94081</v>
      </c>
      <c r="G3" s="158"/>
      <c r="H3" s="159"/>
    </row>
    <row r="4" spans="1:8" x14ac:dyDescent="0.15">
      <c r="A4" s="160"/>
      <c r="B4" s="161"/>
      <c r="C4" s="162"/>
      <c r="D4" s="163">
        <v>37581</v>
      </c>
      <c r="E4" s="164"/>
      <c r="F4" s="165">
        <v>48949</v>
      </c>
      <c r="G4" s="166"/>
      <c r="H4" s="167"/>
    </row>
    <row r="5" spans="1:8" x14ac:dyDescent="0.15">
      <c r="A5" s="148" t="s">
        <v>520</v>
      </c>
      <c r="B5" s="153"/>
      <c r="C5" s="154"/>
      <c r="D5" s="155">
        <v>103080</v>
      </c>
      <c r="E5" s="156"/>
      <c r="F5" s="157">
        <v>92632</v>
      </c>
      <c r="G5" s="158"/>
      <c r="H5" s="159"/>
    </row>
    <row r="6" spans="1:8" x14ac:dyDescent="0.15">
      <c r="A6" s="160"/>
      <c r="B6" s="161"/>
      <c r="C6" s="162"/>
      <c r="D6" s="163">
        <v>78103</v>
      </c>
      <c r="E6" s="164"/>
      <c r="F6" s="165">
        <v>47978</v>
      </c>
      <c r="G6" s="166"/>
      <c r="H6" s="167"/>
    </row>
    <row r="7" spans="1:8" x14ac:dyDescent="0.15">
      <c r="A7" s="148" t="s">
        <v>521</v>
      </c>
      <c r="B7" s="153"/>
      <c r="C7" s="154"/>
      <c r="D7" s="155">
        <v>130433</v>
      </c>
      <c r="E7" s="156"/>
      <c r="F7" s="157">
        <v>96469</v>
      </c>
      <c r="G7" s="158"/>
      <c r="H7" s="159"/>
    </row>
    <row r="8" spans="1:8" x14ac:dyDescent="0.15">
      <c r="A8" s="160"/>
      <c r="B8" s="161"/>
      <c r="C8" s="162"/>
      <c r="D8" s="163">
        <v>84795</v>
      </c>
      <c r="E8" s="164"/>
      <c r="F8" s="165">
        <v>49775</v>
      </c>
      <c r="G8" s="166"/>
      <c r="H8" s="167"/>
    </row>
    <row r="9" spans="1:8" x14ac:dyDescent="0.15">
      <c r="A9" s="148" t="s">
        <v>522</v>
      </c>
      <c r="B9" s="153"/>
      <c r="C9" s="154"/>
      <c r="D9" s="155">
        <v>150537</v>
      </c>
      <c r="E9" s="156"/>
      <c r="F9" s="157">
        <v>85743</v>
      </c>
      <c r="G9" s="158"/>
      <c r="H9" s="159"/>
    </row>
    <row r="10" spans="1:8" x14ac:dyDescent="0.15">
      <c r="A10" s="160"/>
      <c r="B10" s="161"/>
      <c r="C10" s="162"/>
      <c r="D10" s="163">
        <v>86062</v>
      </c>
      <c r="E10" s="164"/>
      <c r="F10" s="165">
        <v>45231</v>
      </c>
      <c r="G10" s="166"/>
      <c r="H10" s="167"/>
    </row>
    <row r="11" spans="1:8" x14ac:dyDescent="0.15">
      <c r="A11" s="148" t="s">
        <v>523</v>
      </c>
      <c r="B11" s="153"/>
      <c r="C11" s="154"/>
      <c r="D11" s="155">
        <v>90511</v>
      </c>
      <c r="E11" s="156"/>
      <c r="F11" s="157">
        <v>92509</v>
      </c>
      <c r="G11" s="158"/>
      <c r="H11" s="159"/>
    </row>
    <row r="12" spans="1:8" x14ac:dyDescent="0.15">
      <c r="A12" s="160"/>
      <c r="B12" s="161"/>
      <c r="C12" s="168"/>
      <c r="D12" s="163">
        <v>46994</v>
      </c>
      <c r="E12" s="164"/>
      <c r="F12" s="165">
        <v>52274</v>
      </c>
      <c r="G12" s="166"/>
      <c r="H12" s="167"/>
    </row>
    <row r="13" spans="1:8" x14ac:dyDescent="0.15">
      <c r="A13" s="148"/>
      <c r="B13" s="153"/>
      <c r="C13" s="169"/>
      <c r="D13" s="170">
        <v>109061</v>
      </c>
      <c r="E13" s="171"/>
      <c r="F13" s="172">
        <v>92287</v>
      </c>
      <c r="G13" s="173"/>
      <c r="H13" s="159"/>
    </row>
    <row r="14" spans="1:8" x14ac:dyDescent="0.15">
      <c r="A14" s="160"/>
      <c r="B14" s="161"/>
      <c r="C14" s="162"/>
      <c r="D14" s="163">
        <v>66707</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4.9400000000000004</v>
      </c>
      <c r="C19" s="174">
        <f>ROUND(VALUE(SUBSTITUTE(実質収支比率等に係る経年分析!G$48,"▲","-")),2)</f>
        <v>5.7</v>
      </c>
      <c r="D19" s="174">
        <f>ROUND(VALUE(SUBSTITUTE(実質収支比率等に係る経年分析!H$48,"▲","-")),2)</f>
        <v>7.3</v>
      </c>
      <c r="E19" s="174">
        <f>ROUND(VALUE(SUBSTITUTE(実質収支比率等に係る経年分析!I$48,"▲","-")),2)</f>
        <v>6.27</v>
      </c>
      <c r="F19" s="174">
        <f>ROUND(VALUE(SUBSTITUTE(実質収支比率等に係る経年分析!J$48,"▲","-")),2)</f>
        <v>4.87</v>
      </c>
    </row>
    <row r="20" spans="1:11" x14ac:dyDescent="0.15">
      <c r="A20" s="174" t="s">
        <v>53</v>
      </c>
      <c r="B20" s="174">
        <f>ROUND(VALUE(SUBSTITUTE(実質収支比率等に係る経年分析!F$47,"▲","-")),2)</f>
        <v>44.46</v>
      </c>
      <c r="C20" s="174">
        <f>ROUND(VALUE(SUBSTITUTE(実質収支比率等に係る経年分析!G$47,"▲","-")),2)</f>
        <v>39.17</v>
      </c>
      <c r="D20" s="174">
        <f>ROUND(VALUE(SUBSTITUTE(実質収支比率等に係る経年分析!H$47,"▲","-")),2)</f>
        <v>39.18</v>
      </c>
      <c r="E20" s="174">
        <f>ROUND(VALUE(SUBSTITUTE(実質収支比率等に係る経年分析!I$47,"▲","-")),2)</f>
        <v>41.2</v>
      </c>
      <c r="F20" s="174">
        <f>ROUND(VALUE(SUBSTITUTE(実質収支比率等に係る経年分析!J$47,"▲","-")),2)</f>
        <v>38.19</v>
      </c>
    </row>
    <row r="21" spans="1:11" x14ac:dyDescent="0.15">
      <c r="A21" s="174" t="s">
        <v>54</v>
      </c>
      <c r="B21" s="174">
        <f>IF(ISNUMBER(VALUE(SUBSTITUTE(実質収支比率等に係る経年分析!F$49,"▲","-"))),ROUND(VALUE(SUBSTITUTE(実質収支比率等に係る経年分析!F$49,"▲","-")),2),NA())</f>
        <v>-4.84</v>
      </c>
      <c r="C21" s="174">
        <f>IF(ISNUMBER(VALUE(SUBSTITUTE(実質収支比率等に係る経年分析!G$49,"▲","-"))),ROUND(VALUE(SUBSTITUTE(実質収支比率等に係る経年分析!G$49,"▲","-")),2),NA())</f>
        <v>-3.29</v>
      </c>
      <c r="D21" s="174">
        <f>IF(ISNUMBER(VALUE(SUBSTITUTE(実質収支比率等に係る経年分析!H$49,"▲","-"))),ROUND(VALUE(SUBSTITUTE(実質収支比率等に係る経年分析!H$49,"▲","-")),2),NA())</f>
        <v>3.71</v>
      </c>
      <c r="E21" s="174">
        <f>IF(ISNUMBER(VALUE(SUBSTITUTE(実質収支比率等に係る経年分析!I$49,"▲","-"))),ROUND(VALUE(SUBSTITUTE(実質収支比率等に係る経年分析!I$49,"▲","-")),2),NA())</f>
        <v>0.3</v>
      </c>
      <c r="F21" s="174">
        <f>IF(ISNUMBER(VALUE(SUBSTITUTE(実質収支比率等に係る経年分析!J$49,"▲","-"))),ROUND(VALUE(SUBSTITUTE(実質収支比率等に係る経年分析!J$49,"▲","-")),2),NA())</f>
        <v>-3.47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用地特別会計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介護保険事業特別会計（介護サービス事業勘定）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3.57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2.0099999999999998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x14ac:dyDescent="0.15">
      <c r="A34" s="175" t="str">
        <f>IF(連結実質赤字比率に係る赤字・黒字の構成分析!C$36="",NA(),連結実質赤字比率に係る赤字・黒字の構成分析!C$36)</f>
        <v>介護保険事業特別会計（介護保険事業勘定）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4.8600000000000003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1142</v>
      </c>
      <c r="E42" s="176"/>
      <c r="F42" s="176"/>
      <c r="G42" s="176">
        <f>'実質公債費比率（分子）の構造'!L$52</f>
        <v>1224</v>
      </c>
      <c r="H42" s="176"/>
      <c r="I42" s="176"/>
      <c r="J42" s="176">
        <f>'実質公債費比率（分子）の構造'!M$52</f>
        <v>1319</v>
      </c>
      <c r="K42" s="176"/>
      <c r="L42" s="176"/>
      <c r="M42" s="176">
        <f>'実質公債費比率（分子）の構造'!N$52</f>
        <v>1383</v>
      </c>
      <c r="N42" s="176"/>
      <c r="O42" s="176"/>
      <c r="P42" s="176">
        <f>'実質公債費比率（分子）の構造'!O$52</f>
        <v>1527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30</v>
      </c>
      <c r="C44" s="176"/>
      <c r="D44" s="176"/>
      <c r="E44" s="176">
        <f>'実質公債費比率（分子）の構造'!L$50</f>
        <v>30</v>
      </c>
      <c r="F44" s="176"/>
      <c r="G44" s="176"/>
      <c r="H44" s="176">
        <f>'実質公債費比率（分子）の構造'!M$50</f>
        <v>29</v>
      </c>
      <c r="I44" s="176"/>
      <c r="J44" s="176"/>
      <c r="K44" s="176">
        <f>'実質公債費比率（分子）の構造'!N$50</f>
        <v>32</v>
      </c>
      <c r="L44" s="176"/>
      <c r="M44" s="176"/>
      <c r="N44" s="176">
        <f>'実質公債費比率（分子）の構造'!O$50</f>
        <v>28</v>
      </c>
      <c r="O44" s="176"/>
      <c r="P44" s="176"/>
    </row>
    <row r="45" spans="1:16" x14ac:dyDescent="0.15">
      <c r="A45" s="176" t="s">
        <v>63</v>
      </c>
      <c r="B45" s="176">
        <f>'実質公債費比率（分子）の構造'!K$49</f>
        <v>6</v>
      </c>
      <c r="C45" s="176"/>
      <c r="D45" s="176"/>
      <c r="E45" s="176">
        <f>'実質公債費比率（分子）の構造'!L$49</f>
        <v>9</v>
      </c>
      <c r="F45" s="176"/>
      <c r="G45" s="176"/>
      <c r="H45" s="176">
        <f>'実質公債費比率（分子）の構造'!M$49</f>
        <v>10</v>
      </c>
      <c r="I45" s="176"/>
      <c r="J45" s="176"/>
      <c r="K45" s="176">
        <f>'実質公債費比率（分子）の構造'!N$49</f>
        <v>11</v>
      </c>
      <c r="L45" s="176"/>
      <c r="M45" s="176"/>
      <c r="N45" s="176">
        <f>'実質公債費比率（分子）の構造'!O$49</f>
        <v>11</v>
      </c>
      <c r="O45" s="176"/>
      <c r="P45" s="176"/>
    </row>
    <row r="46" spans="1:16" x14ac:dyDescent="0.15">
      <c r="A46" s="176" t="s">
        <v>64</v>
      </c>
      <c r="B46" s="176">
        <f>'実質公債費比率（分子）の構造'!K$48</f>
        <v>216</v>
      </c>
      <c r="C46" s="176"/>
      <c r="D46" s="176"/>
      <c r="E46" s="176">
        <f>'実質公債費比率（分子）の構造'!L$48</f>
        <v>218</v>
      </c>
      <c r="F46" s="176"/>
      <c r="G46" s="176"/>
      <c r="H46" s="176">
        <f>'実質公債費比率（分子）の構造'!M$48</f>
        <v>230</v>
      </c>
      <c r="I46" s="176"/>
      <c r="J46" s="176"/>
      <c r="K46" s="176">
        <f>'実質公債費比率（分子）の構造'!N$48</f>
        <v>240</v>
      </c>
      <c r="L46" s="176"/>
      <c r="M46" s="176"/>
      <c r="N46" s="176">
        <f>'実質公債費比率（分子）の構造'!O$48</f>
        <v>253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1251</v>
      </c>
      <c r="C49" s="176"/>
      <c r="D49" s="176"/>
      <c r="E49" s="176">
        <f>'実質公債費比率（分子）の構造'!L$45</f>
        <v>1410</v>
      </c>
      <c r="F49" s="176"/>
      <c r="G49" s="176"/>
      <c r="H49" s="176">
        <f>'実質公債費比率（分子）の構造'!M$45</f>
        <v>1552</v>
      </c>
      <c r="I49" s="176"/>
      <c r="J49" s="176"/>
      <c r="K49" s="176">
        <f>'実質公債費比率（分子）の構造'!N$45</f>
        <v>1679</v>
      </c>
      <c r="L49" s="176"/>
      <c r="M49" s="176"/>
      <c r="N49" s="176">
        <f>'実質公債費比率（分子）の構造'!O$45</f>
        <v>1906</v>
      </c>
      <c r="O49" s="176"/>
      <c r="P49" s="176"/>
    </row>
    <row r="50" spans="1:16" x14ac:dyDescent="0.15">
      <c r="A50" s="176" t="s">
        <v>67</v>
      </c>
      <c r="B50" s="176" t="e">
        <f>NA()</f>
        <v>#N/A</v>
      </c>
      <c r="C50" s="176">
        <f>IF(ISNUMBER('実質公債費比率（分子）の構造'!K$53),'実質公債費比率（分子）の構造'!K$53,NA())</f>
        <v>361</v>
      </c>
      <c r="D50" s="176" t="e">
        <f>NA()</f>
        <v>#N/A</v>
      </c>
      <c r="E50" s="176" t="e">
        <f>NA()</f>
        <v>#N/A</v>
      </c>
      <c r="F50" s="176">
        <f>IF(ISNUMBER('実質公債費比率（分子）の構造'!L$53),'実質公債費比率（分子）の構造'!L$53,NA())</f>
        <v>443</v>
      </c>
      <c r="G50" s="176" t="e">
        <f>NA()</f>
        <v>#N/A</v>
      </c>
      <c r="H50" s="176" t="e">
        <f>NA()</f>
        <v>#N/A</v>
      </c>
      <c r="I50" s="176">
        <f>IF(ISNUMBER('実質公債費比率（分子）の構造'!M$53),'実質公債費比率（分子）の構造'!M$53,NA())</f>
        <v>502</v>
      </c>
      <c r="J50" s="176" t="e">
        <f>NA()</f>
        <v>#N/A</v>
      </c>
      <c r="K50" s="176" t="e">
        <f>NA()</f>
        <v>#N/A</v>
      </c>
      <c r="L50" s="176">
        <f>IF(ISNUMBER('実質公債費比率（分子）の構造'!N$53),'実質公債費比率（分子）の構造'!N$53,NA())</f>
        <v>579</v>
      </c>
      <c r="M50" s="176" t="e">
        <f>NA()</f>
        <v>#N/A</v>
      </c>
      <c r="N50" s="176" t="e">
        <f>NA()</f>
        <v>#N/A</v>
      </c>
      <c r="O50" s="176">
        <f>IF(ISNUMBER('実質公債費比率（分子）の構造'!O$53),'実質公債費比率（分子）の構造'!O$53,NA())</f>
        <v>671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15589</v>
      </c>
      <c r="E56" s="175"/>
      <c r="F56" s="175"/>
      <c r="G56" s="175">
        <f>'将来負担比率（分子）の構造'!J$52</f>
        <v>17496</v>
      </c>
      <c r="H56" s="175"/>
      <c r="I56" s="175"/>
      <c r="J56" s="175">
        <f>'将来負担比率（分子）の構造'!K$52</f>
        <v>20411</v>
      </c>
      <c r="K56" s="175"/>
      <c r="L56" s="175"/>
      <c r="M56" s="175">
        <f>'将来負担比率（分子）の構造'!L$52</f>
        <v>21525</v>
      </c>
      <c r="N56" s="175"/>
      <c r="O56" s="175"/>
      <c r="P56" s="175">
        <f>'将来負担比率（分子）の構造'!M$52</f>
        <v>21339</v>
      </c>
    </row>
    <row r="57" spans="1:16" x14ac:dyDescent="0.15">
      <c r="A57" s="175" t="s">
        <v>42</v>
      </c>
      <c r="B57" s="175"/>
      <c r="C57" s="175"/>
      <c r="D57" s="175">
        <f>'将来負担比率（分子）の構造'!I$51</f>
        <v>1245</v>
      </c>
      <c r="E57" s="175"/>
      <c r="F57" s="175"/>
      <c r="G57" s="175">
        <f>'将来負担比率（分子）の構造'!J$51</f>
        <v>1100</v>
      </c>
      <c r="H57" s="175"/>
      <c r="I57" s="175"/>
      <c r="J57" s="175">
        <f>'将来負担比率（分子）の構造'!K$51</f>
        <v>929</v>
      </c>
      <c r="K57" s="175"/>
      <c r="L57" s="175"/>
      <c r="M57" s="175">
        <f>'将来負担比率（分子）の構造'!L$51</f>
        <v>768</v>
      </c>
      <c r="N57" s="175"/>
      <c r="O57" s="175"/>
      <c r="P57" s="175">
        <f>'将来負担比率（分子）の構造'!M$51</f>
        <v>609</v>
      </c>
    </row>
    <row r="58" spans="1:16" x14ac:dyDescent="0.15">
      <c r="A58" s="175" t="s">
        <v>41</v>
      </c>
      <c r="B58" s="175"/>
      <c r="C58" s="175"/>
      <c r="D58" s="175">
        <f>'将来負担比率（分子）の構造'!I$50</f>
        <v>9921</v>
      </c>
      <c r="E58" s="175"/>
      <c r="F58" s="175"/>
      <c r="G58" s="175">
        <f>'将来負担比率（分子）の構造'!J$50</f>
        <v>10130</v>
      </c>
      <c r="H58" s="175"/>
      <c r="I58" s="175"/>
      <c r="J58" s="175">
        <f>'将来負担比率（分子）の構造'!K$50</f>
        <v>10808</v>
      </c>
      <c r="K58" s="175"/>
      <c r="L58" s="175"/>
      <c r="M58" s="175">
        <f>'将来負担比率（分子）の構造'!L$50</f>
        <v>11380</v>
      </c>
      <c r="N58" s="175"/>
      <c r="O58" s="175"/>
      <c r="P58" s="175">
        <f>'将来負担比率（分子）の構造'!M$50</f>
        <v>11186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3263</v>
      </c>
      <c r="C62" s="175"/>
      <c r="D62" s="175"/>
      <c r="E62" s="175">
        <f>'将来負担比率（分子）の構造'!J$45</f>
        <v>3189</v>
      </c>
      <c r="F62" s="175"/>
      <c r="G62" s="175"/>
      <c r="H62" s="175">
        <f>'将来負担比率（分子）の構造'!K$45</f>
        <v>3141</v>
      </c>
      <c r="I62" s="175"/>
      <c r="J62" s="175"/>
      <c r="K62" s="175">
        <f>'将来負担比率（分子）の構造'!L$45</f>
        <v>3182</v>
      </c>
      <c r="L62" s="175"/>
      <c r="M62" s="175"/>
      <c r="N62" s="175">
        <f>'将来負担比率（分子）の構造'!M$45</f>
        <v>3207</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3811</v>
      </c>
      <c r="C64" s="175"/>
      <c r="D64" s="175"/>
      <c r="E64" s="175">
        <f>'将来負担比率（分子）の構造'!J$43</f>
        <v>3605</v>
      </c>
      <c r="F64" s="175"/>
      <c r="G64" s="175"/>
      <c r="H64" s="175">
        <f>'将来負担比率（分子）の構造'!K$43</f>
        <v>3310</v>
      </c>
      <c r="I64" s="175"/>
      <c r="J64" s="175"/>
      <c r="K64" s="175">
        <f>'将来負担比率（分子）の構造'!L$43</f>
        <v>3360</v>
      </c>
      <c r="L64" s="175"/>
      <c r="M64" s="175"/>
      <c r="N64" s="175">
        <f>'将来負担比率（分子）の構造'!M$43</f>
        <v>3527</v>
      </c>
      <c r="O64" s="175"/>
      <c r="P64" s="175"/>
    </row>
    <row r="65" spans="1:16" x14ac:dyDescent="0.15">
      <c r="A65" s="175" t="s">
        <v>32</v>
      </c>
      <c r="B65" s="175">
        <f>'将来負担比率（分子）の構造'!I$42</f>
        <v>189</v>
      </c>
      <c r="C65" s="175"/>
      <c r="D65" s="175"/>
      <c r="E65" s="175">
        <f>'将来負担比率（分子）の構造'!J$42</f>
        <v>169</v>
      </c>
      <c r="F65" s="175"/>
      <c r="G65" s="175"/>
      <c r="H65" s="175">
        <f>'将来負担比率（分子）の構造'!K$42</f>
        <v>185</v>
      </c>
      <c r="I65" s="175"/>
      <c r="J65" s="175"/>
      <c r="K65" s="175">
        <f>'将来負担比率（分子）の構造'!L$42</f>
        <v>155</v>
      </c>
      <c r="L65" s="175"/>
      <c r="M65" s="175"/>
      <c r="N65" s="175">
        <f>'将来負担比率（分子）の構造'!M$42</f>
        <v>127</v>
      </c>
      <c r="O65" s="175"/>
      <c r="P65" s="175"/>
    </row>
    <row r="66" spans="1:16" x14ac:dyDescent="0.15">
      <c r="A66" s="175" t="s">
        <v>31</v>
      </c>
      <c r="B66" s="175">
        <f>'将来負担比率（分子）の構造'!I$41</f>
        <v>18703</v>
      </c>
      <c r="C66" s="175"/>
      <c r="D66" s="175"/>
      <c r="E66" s="175">
        <f>'将来負担比率（分子）の構造'!J$41</f>
        <v>21383</v>
      </c>
      <c r="F66" s="175"/>
      <c r="G66" s="175"/>
      <c r="H66" s="175">
        <f>'将来負担比率（分子）の構造'!K$41</f>
        <v>25543</v>
      </c>
      <c r="I66" s="175"/>
      <c r="J66" s="175"/>
      <c r="K66" s="175">
        <f>'将来負担比率（分子）の構造'!L$41</f>
        <v>27089</v>
      </c>
      <c r="L66" s="175"/>
      <c r="M66" s="175"/>
      <c r="N66" s="175">
        <f>'将来負担比率（分子）の構造'!M$41</f>
        <v>26821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31</v>
      </c>
      <c r="J67" s="175" t="e">
        <f>NA()</f>
        <v>#N/A</v>
      </c>
      <c r="K67" s="175" t="e">
        <f>NA()</f>
        <v>#N/A</v>
      </c>
      <c r="L67" s="175">
        <f>IF(ISNUMBER('将来負担比率（分子）の構造'!L$53), IF('将来負担比率（分子）の構造'!L$53 &lt; 0, 0, '将来負担比率（分子）の構造'!L$53), NA())</f>
        <v>113</v>
      </c>
      <c r="M67" s="175" t="e">
        <f>NA()</f>
        <v>#N/A</v>
      </c>
      <c r="N67" s="175" t="e">
        <f>NA()</f>
        <v>#N/A</v>
      </c>
      <c r="O67" s="175">
        <f>IF(ISNUMBER('将来負担比率（分子）の構造'!M$53), IF('将来負担比率（分子）の構造'!M$53 &lt; 0, 0, '将来負担比率（分子）の構造'!M$53), NA())</f>
        <v>548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4313</v>
      </c>
      <c r="C72" s="179">
        <f>基金残高に係る経年分析!G55</f>
        <v>4469</v>
      </c>
      <c r="D72" s="179">
        <f>基金残高に係る経年分析!H55</f>
        <v>4227</v>
      </c>
    </row>
    <row r="73" spans="1:16" x14ac:dyDescent="0.15">
      <c r="A73" s="178" t="s">
        <v>74</v>
      </c>
      <c r="B73" s="179">
        <f>基金残高に係る経年分析!F56</f>
        <v>1336</v>
      </c>
      <c r="C73" s="179">
        <f>基金残高に係る経年分析!G56</f>
        <v>1436</v>
      </c>
      <c r="D73" s="179">
        <f>基金残高に係る経年分析!H56</f>
        <v>1536</v>
      </c>
    </row>
    <row r="74" spans="1:16" x14ac:dyDescent="0.15">
      <c r="A74" s="178" t="s">
        <v>75</v>
      </c>
      <c r="B74" s="179">
        <f>基金残高に係る経年分析!F57</f>
        <v>4296</v>
      </c>
      <c r="C74" s="179">
        <f>基金残高に係る経年分析!G57</f>
        <v>4304</v>
      </c>
      <c r="D74" s="179">
        <f>基金残高に係る経年分析!H57</f>
        <v>4085</v>
      </c>
    </row>
  </sheetData>
  <sheetProtection algorithmName="SHA-512" hashValue="ybdIINbk1kIU5wwGZUUnHVDV8M/8cQCLmx3v50NfU1RFs98gLX37XRV7v69cchya7UyzSFveJDER/hwBQtUrFA==" saltValue="usInz9taaYcaIFXrtYwY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2025-03-24T00:48:03Z</cp:lastPrinted>
  <dcterms:created xsi:type="dcterms:W3CDTF">2025-02-19T04:52:05Z</dcterms:created>
  <dcterms:modified xsi:type="dcterms:W3CDTF">2025-03-26T04:58:47Z</dcterms:modified>
  <cp:category/>
</cp:coreProperties>
</file>