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120" yWindow="-120" windowWidth="19440" windowHeight="15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U36" i="10" s="1"/>
  <c r="AM34" i="10"/>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<sst xmlns="http://schemas.openxmlformats.org/spreadsheetml/2006/main" count="1111" uniqueCount="572">
  <si>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</si>
  <si>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</si>
  <si>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</si>
  <si>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</si>
  <si>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</si>
  <si>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</si>
  <si>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</si>
  <si>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</si>
  <si>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</si>
  <si>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</si>
  <si>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</si>
  <si>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</si>
  <si>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</si>
  <si>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</si>
  <si>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</si>
  <si>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</si>
  <si>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</si>
  <si>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</si>
  <si>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</si>
  <si>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</si>
  <si>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</si>
  <si>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</si>
  <si>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</si>
  <si>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</si>
  <si>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</si>
  <si>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</si>
  <si>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</si>
  <si>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</si>
  <si>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</si>
  <si>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</si>
  <si>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</si>
  <si>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</si>
  <si>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</si>
  <si>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</si>
  <si>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</si>
  <si>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</si>
  <si>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</si>
  <si>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</si>
  <si>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</si>
  <si>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</si>
  <si>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</si>
  <si>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</si>
  <si>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</si>
  <si>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</si>
  <si>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</si>
  <si>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</si>
  <si>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</si>
  <si>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</si>
  <si>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</si>
  <si>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</si>
  <si>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</si>
  <si>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</si>
  <si>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</si>
  <si>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</si>
  <si>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</si>
  <si>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</si>
  <si>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</si>
  <si>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</si>
  <si>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</si>
  <si>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</si>
  <si>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</si>
  <si>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</si>
  <si>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</si>
  <si>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</si>
  <si>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</si>
  <si>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</si>
  <si>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</si>
  <si>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</si>
  <si>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</si>
  <si>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</si>
  <si>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</si>
  <si>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</si>
  <si>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</si>
  <si>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</si>
  <si>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</si>
  <si>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</si>
  <si>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</si>
  <si>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</si>
  <si>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</si>
  <si>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</si>
  <si>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</si>
  <si>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</si>
  <si>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</si>
  <si>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</si>
  <si>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</si>
  <si>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</si>
  <si>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</si>
  <si>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</si>
  <si>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</si>
  <si>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</si>
  <si>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</si>
  <si>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</si>
  <si>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</si>
  <si>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</si>
  <si>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那珂川市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</si>
  <si>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</si>
  <si>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</si>
  <si>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</si>
  <si>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</si>
  <si>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</si>
  <si>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</si>
  <si>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</si>
  <si>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</si>
  <si>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</si>
  <si>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</si>
  <si>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</si>
  <si>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</si>
  <si>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</si>
  <si>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</si>
  <si>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</si>
  <si>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</si>
  <si>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</si>
  <si>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</si>
  <si>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</si>
  <si>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</si>
  <si>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</si>
  <si>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</si>
  <si>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</si>
  <si>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</si>
  <si>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</si>
  <si>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</si>
  <si>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</si>
  <si>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</si>
  <si>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</si>
  <si>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</si>
  <si>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</si>
  <si>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</si>
  <si>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</si>
  <si>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</si>
  <si>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</si>
  <si>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</si>
  <si>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</si>
  <si>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</si>
  <si>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</si>
  <si>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</si>
  <si>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</si>
  <si>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</si>
  <si>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</si>
  <si>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</si>
  <si>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</si>
  <si>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</si>
  <si>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</si>
  <si>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</si>
  <si>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</si>
  <si>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</si>
  <si>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</si>
  <si>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</si>
  <si>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</si>
  <si>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</si>
  <si>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</si>
  <si>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</si>
  <si>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</si>
  <si>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</si>
  <si>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</si>
  <si>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</si>
  <si>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</si>
  <si>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</si>
  <si>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</si>
  <si>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</si>
  <si>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</si>
  <si>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</si>
  <si>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</si>
  <si>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</si>
  <si>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</si>
  <si>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</si>
  <si>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</si>
  <si>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</si>
  <si>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</si>
  <si>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</si>
  <si>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</si>
  <si>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</si>
  <si>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</si>
  <si>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</si>
  <si>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</si>
  <si>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</si>
  <si>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</si>
  <si>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</si>
  <si>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</si>
  <si>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</si>
  <si>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</si>
  <si>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</si>
  <si>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</si>
  <si>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</si>
  <si>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</si>
  <si>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</si>
  <si>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</si>
  <si>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</si>
  <si>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</si>
  <si>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</si>
  <si>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</si>
  <si>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</si>
  <si>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</si>
  <si>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</si>
  <si>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</si>
  <si>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</si>
  <si>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</si>
  <si>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</si>
  <si>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</si>
  <si>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</si>
  <si>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</si>
  <si>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</si>
  <si>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</si>
  <si>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福岡県那珂川市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</si>
  <si>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</si>
  <si>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</si>
  <si>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</si>
  <si>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</si>
  <si>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</si>
  <si>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</si>
  <si>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</si>
  <si>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</si>
  <si>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</si>
  <si>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</si>
  <si>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</si>
  <si>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</si>
  <si>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</si>
  <si>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</si>
  <si>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</si>
  <si>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</si>
  <si>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</si>
  <si>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</si>
  <si>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</si>
  <si>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</si>
  <si>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</si>
  <si>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</si>
  <si>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</si>
  <si>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</si>
  <si>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</si>
  <si>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</si>
  <si>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</si>
  <si>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</si>
  <si>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</si>
  <si>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</si>
  <si>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</si>
  <si>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</si>
  <si>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</si>
  <si>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</si>
  <si>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</si>
  <si>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</si>
  <si>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</si>
  <si>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</si>
  <si>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</si>
  <si>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</si>
  <si>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</si>
  <si>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</si>
  <si>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</si>
  <si>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</si>
  <si>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</si>
  <si>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</si>
  <si>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</si>
  <si>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</si>
  <si>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</si>
  <si>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</si>
  <si>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</si>
  <si>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</si>
  <si>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</si>
  <si>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</si>
  <si>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</si>
  <si>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</si>
  <si>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</si>
  <si>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</si>
  <si>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</si>
  <si>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</si>
  <si>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</si>
  <si>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</si>
  <si>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</si>
  <si>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</si>
  <si>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</si>
  <si>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</si>
  <si>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</si>
  <si>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</si>
  <si>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</si>
  <si>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</si>
  <si>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</si>
  <si>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</si>
  <si>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</si>
  <si>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</si>
  <si>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</si>
  <si>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</si>
  <si>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</si>
  <si>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</si>
  <si>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</si>
  <si>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</si>
  <si>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</si>
  <si>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</si>
  <si>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</si>
  <si>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</si>
  <si>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</si>
  <si>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</si>
  <si>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</si>
  <si>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</si>
  <si>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</si>
  <si>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</si>
  <si>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</si>
  <si>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</si>
  <si>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</si>
  <si>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</si>
  <si>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</si>
  <si>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</si>
  <si>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</si>
  <si>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</si>
  <si>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</si>
  <si>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</si>
  <si>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</si>
  <si>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</si>
  <si>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</si>
  <si>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</si>
  <si>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</si>
  <si>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</si>
  <si>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</si>
  <si>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</si>
  <si>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</si>
  <si>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</si>
  <si>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</si>
  <si>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</si>
  <si>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</si>
  <si>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</si>
  <si>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</si>
  <si>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</si>
  <si>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</si>
  <si>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</si>
  <si>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</si>
  <si>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</si>
  <si>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</si>
  <si>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</si>
  <si>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</si>
  <si>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</si>
  <si>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</si>
  <si>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</si>
  <si>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</si>
  <si>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</si>
  <si>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</si>
  <si>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</si>
  <si>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</si>
  <si>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</si>
  <si>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</si>
  <si>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</si>
  <si>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</si>
  <si>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</si>
  <si>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</si>
  <si>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</si>
  <si>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</si>
  <si>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</si>
  <si>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</si>
  <si>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</si>
  <si>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</si>
  <si>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</si>
  <si>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</si>
  <si>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</si>
  <si>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</si>
  <si>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</si>
  <si>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</si>
  <si>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</si>
  <si>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福岡県那珂川市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</si>
  <si>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</si>
  <si>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</si>
  <si>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</si>
  <si>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</si>
  <si>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</si>
  <si>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</si>
  <si>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</si>
  <si>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</si>
  <si>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</si>
  <si>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</si>
  <si>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</si>
  <si>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</si>
  <si>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</si>
  <si>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</si>
  <si>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</si>
  <si>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</si>
  <si>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</si>
  <si>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</si>
  <si>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</si>
  <si>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</si>
  <si>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</si>
  <si>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</si>
  <si>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</si>
  <si>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</si>
  <si>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</si>
  <si>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</si>
  <si>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</si>
  <si>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</si>
  <si>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</si>
  <si>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</si>
  <si>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</si>
  <si>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</si>
  <si>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</si>
  <si>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</si>
  <si>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</si>
  <si>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</si>
  <si>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後期高齢者医療特別会計</t>
    <phoneticPr fontId="5"/>
  </si>
  <si>
    <t>那珂川市下水道事業会計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</si>
  <si>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</si>
  <si>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</si>
  <si>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</si>
  <si>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</si>
  <si>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</si>
  <si>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</si>
  <si>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</si>
  <si>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</si>
  <si>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</si>
  <si>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</si>
  <si>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</si>
  <si>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</si>
  <si>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</si>
  <si>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</si>
  <si>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</si>
  <si>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</si>
  <si>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</si>
  <si>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</si>
  <si>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</si>
  <si>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</si>
  <si>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</si>
  <si>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</si>
  <si>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</si>
  <si>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</si>
  <si>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</si>
  <si>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</si>
  <si>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</si>
  <si>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</si>
  <si>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</si>
  <si>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</si>
  <si>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</si>
  <si>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</si>
  <si>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</si>
  <si>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</si>
  <si>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</si>
  <si>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</si>
  <si>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</si>
  <si>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</si>
  <si>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</si>
  <si>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</si>
  <si>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</si>
  <si>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</si>
  <si>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</si>
  <si>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</si>
  <si>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</si>
  <si>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</si>
  <si>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</si>
  <si>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</si>
  <si>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</si>
  <si>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</si>
  <si>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</si>
  <si>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</si>
  <si>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</si>
  <si>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</si>
  <si>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</si>
  <si>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</si>
  <si>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</si>
  <si>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</si>
  <si>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</si>
  <si>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</si>
  <si>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</si>
  <si>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</si>
  <si>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</si>
  <si>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</si>
  <si>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</si>
  <si>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</si>
  <si>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</si>
  <si>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</si>
  <si>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</si>
  <si>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</si>
  <si>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</si>
  <si>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</si>
  <si>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</si>
  <si>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</si>
  <si>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</si>
  <si>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</si>
  <si>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</si>
  <si>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</si>
  <si>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</si>
  <si>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</si>
  <si>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</si>
  <si>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</si>
  <si>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</si>
  <si>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</si>
  <si>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</si>
  <si>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</si>
  <si>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</si>
  <si>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</si>
  <si>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</si>
  <si>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</si>
  <si>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</si>
  <si>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</si>
  <si>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</si>
  <si>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</si>
  <si>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</si>
  <si>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</si>
  <si>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</si>
  <si>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</si>
  <si>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</si>
  <si>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</si>
  <si>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</si>
  <si>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</si>
  <si>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</si>
  <si>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</si>
  <si>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</si>
  <si>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</si>
  <si>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</si>
  <si>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</si>
  <si>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</si>
  <si>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</si>
  <si>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</si>
  <si>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</si>
  <si>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</si>
  <si>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</si>
  <si>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</si>
  <si>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</si>
  <si>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</si>
  <si>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</si>
  <si>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</si>
  <si>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</si>
  <si>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</si>
  <si>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</si>
  <si>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</si>
  <si>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</si>
  <si>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</si>
  <si>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</si>
  <si>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</si>
  <si>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</si>
  <si>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</si>
  <si>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</si>
  <si>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</si>
  <si>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</si>
  <si>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</si>
  <si>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</si>
  <si>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</si>
  <si>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</si>
  <si>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4.62</t>
  </si>
  <si>
    <t>那珂川市下水道事業会計</t>
  </si>
  <si>
    <t>一般会計</t>
  </si>
  <si>
    <t>後期高齢者医療特別会計</t>
  </si>
  <si>
    <t>国民健康保険事業特別会計</t>
  </si>
  <si>
    <t>介護保険事業特別会計（保険事業勘定）</t>
  </si>
  <si>
    <t>▲ 0.33</t>
  </si>
  <si>
    <t>公共用地先行取得事業特別会計</t>
  </si>
  <si>
    <t>▲ 5.38</t>
  </si>
  <si>
    <t>その他会計（赤字）</t>
  </si>
  <si>
    <t>その他会計（黒字）</t>
  </si>
  <si>
    <t>R01</t>
    <phoneticPr fontId="5"/>
  </si>
  <si>
    <t>R02</t>
    <phoneticPr fontId="5"/>
  </si>
  <si>
    <t>R03</t>
    <phoneticPr fontId="5"/>
  </si>
  <si>
    <t>R04</t>
    <phoneticPr fontId="5"/>
  </si>
  <si>
    <t>R05</t>
    <phoneticPr fontId="5"/>
  </si>
  <si>
    <t>-</t>
    <phoneticPr fontId="2"/>
  </si>
  <si>
    <t>春日・大野城・那珂川消防組合</t>
    <phoneticPr fontId="2"/>
  </si>
  <si>
    <t>筑紫自治振興組合</t>
    <phoneticPr fontId="2"/>
  </si>
  <si>
    <t>春日那珂川水道企業団</t>
    <phoneticPr fontId="2"/>
  </si>
  <si>
    <t>福岡地区水道企業団</t>
    <phoneticPr fontId="2"/>
  </si>
  <si>
    <t>福岡都市圏南部環境事業組合</t>
    <phoneticPr fontId="2"/>
  </si>
  <si>
    <t>（公財）那珂川市教育文化振興財団</t>
    <rPh sb="1" eb="2">
      <t>コウ</t>
    </rPh>
    <rPh sb="2" eb="3">
      <t>ザイ</t>
    </rPh>
    <rPh sb="4" eb="8">
      <t>ナカガワシ</t>
    </rPh>
    <rPh sb="8" eb="16">
      <t>キョウイクブンカシンコウザイダン</t>
    </rPh>
    <phoneticPr fontId="2"/>
  </si>
  <si>
    <t>退職準備積立金</t>
  </si>
  <si>
    <t>公共施設等整備基金</t>
  </si>
  <si>
    <t>ふるさと応援基金</t>
  </si>
  <si>
    <t>社会体育施設整備基金</t>
  </si>
  <si>
    <t>土地開発基金</t>
    <rPh sb="0" eb="4">
      <t>トチカイハツ</t>
    </rPh>
    <phoneticPr fontId="2"/>
  </si>
  <si>
    <t>福岡県市町村消防団員等公務災害補償組合</t>
  </si>
  <si>
    <t>筑紫自治振興組合（筑紫公平委員会特別会計）</t>
    <rPh sb="9" eb="11">
      <t>チクシ</t>
    </rPh>
    <rPh sb="11" eb="13">
      <t>コウヘイ</t>
    </rPh>
    <rPh sb="13" eb="16">
      <t>イインカイ</t>
    </rPh>
    <rPh sb="16" eb="18">
      <t>トクベツ</t>
    </rPh>
    <rPh sb="18" eb="20">
      <t>カイケイ</t>
    </rPh>
    <phoneticPr fontId="4"/>
  </si>
  <si>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</si>
  <si>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</si>
  <si>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福岡都市圏広域行政事業組合（一般会計）</t>
    <rPh sb="14" eb="18">
      <t>イッパンカイケイ</t>
    </rPh>
    <phoneticPr fontId="4"/>
  </si>
  <si>
    <t>福岡都市圏広域行政事業組合（流域連携事業特別会計）</t>
    <rPh sb="14" eb="20">
      <t>リュウイキレンケイジギョウ</t>
    </rPh>
    <rPh sb="20" eb="24">
      <t>トクベツカイケイ</t>
    </rPh>
    <phoneticPr fontId="4"/>
  </si>
  <si>
    <t>福岡都市圏広域行政事業組合（競艇事業特別会計）</t>
    <rPh sb="14" eb="16">
      <t>キョウテイ</t>
    </rPh>
    <rPh sb="16" eb="18">
      <t>ジギョウ</t>
    </rPh>
    <rPh sb="18" eb="20">
      <t>トクベツ</t>
    </rPh>
    <rPh sb="20" eb="22">
      <t>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</si>
  <si>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</si>
  <si>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</si>
  <si>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t>
    <phoneticPr fontId="2"/>
  </si>
  <si>
    <t>-</t>
    <phoneticPr fontId="2"/>
  </si>
  <si>
    <t>-</t>
    <phoneticPr fontId="2"/>
  </si>
  <si>
    <t>法適用企業</t>
    <rPh sb="0" eb="5">
      <t>ホウテキヨウキギョウ</t>
    </rPh>
    <phoneticPr fontId="2"/>
  </si>
  <si>
    <t>○</t>
    <phoneticPr fontId="2"/>
  </si>
  <si>
    <t>（公財）那珂川市土地開発公社</t>
    <rPh sb="1" eb="2">
      <t>コウ</t>
    </rPh>
    <rPh sb="2" eb="3">
      <t>ザイ</t>
    </rPh>
    <rPh sb="4" eb="8">
      <t>ナカガワシ</t>
    </rPh>
    <rPh sb="8" eb="14">
      <t>トチカイハツコウシャ</t>
    </rPh>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</si>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</sst>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xmlns:c16r2="http://schemas.microsoft.com/office/drawing/2015/06/chart">
            <c:ext xmlns:c16="http://schemas.microsoft.com/office/drawing/2014/chart" uri="{C3380CC4-5D6E-409C-BE32-E72D297353CC}">
              <c16:uniqueId val="{00000000-7DDD-46B3-87F7-8595D8568D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51592</c:v>
                </c:pt>
                <c:pt idx="1">
                  <c:v>62193</c:v>
                </c:pt>
                <c:pt idx="2">
                  <c:v>52273</c:v>
                </c:pt>
                <c:pt idx="3">
                  <c:v>21525</c:v>
                </c:pt>
                <c:pt idx="4">
                  <c:v>43936</c:v>
                </c:pt>
              </c:numCache>
            </c:numRef>
          </c:val>
          <c:smooth val="0"/>
          <c:extLst xmlns:c16r2="http://schemas.microsoft.com/office/drawing/2015/06/chart">
            <c:ext xmlns:c16="http://schemas.microsoft.com/office/drawing/2014/chart" uri="{C3380CC4-5D6E-409C-BE32-E72D297353CC}">
              <c16:uniqueId val="{00000001-7DDD-46B3-87F7-8595D8568DAE}"/>
            </c:ext>
          </c:extLst>
        </c:ser>
        <c:dLbls>
          <c:showLegendKey val="0"/>
          <c:showVal val="0"/>
          <c:showCatName val="0"/>
          <c:showSerName val="0"/>
          <c:showPercent val="0"/>
          <c:showBubbleSize val="0"/>
        </c:dLbls>
        <c:marker val="1"/>
        <c:smooth val="0"/>
        <c:axId val="506249064"/>
        <c:axId val="506249448"/>
      </c:lineChart>
      <c:catAx>
        <c:axId val="506249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249448"/>
        <c:crosses val="autoZero"/>
        <c:auto val="1"/>
        <c:lblAlgn val="ctr"/>
        <c:lblOffset val="100"/>
        <c:tickLblSkip val="1"/>
        <c:tickMarkSkip val="1"/>
        <c:noMultiLvlLbl val="0"/>
      </c:catAx>
      <c:valAx>
        <c:axId val="506249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249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1.42</c:v>
                </c:pt>
                <c:pt idx="1">
                  <c:v>2.57</c:v>
                </c:pt>
                <c:pt idx="2">
                  <c:v>6.16</c:v>
                </c:pt>
                <c:pt idx="3">
                  <c:v>5.51</c:v>
                </c:pt>
                <c:pt idx="4">
                  <c:v>2.59</c:v>
                </c:pt>
              </c:numCache>
            </c:numRef>
          </c:val>
          <c:extLst xmlns:c16r2="http://schemas.microsoft.com/office/drawing/2015/06/chart">
            <c:ext xmlns:c16="http://schemas.microsoft.com/office/drawing/2014/chart" uri="{C3380CC4-5D6E-409C-BE32-E72D297353CC}">
              <c16:uniqueId val="{00000000-6AED-4C66-A4E2-A34C8BCAC5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17.2</c:v>
                </c:pt>
                <c:pt idx="1">
                  <c:v>13.49</c:v>
                </c:pt>
                <c:pt idx="2">
                  <c:v>16.39</c:v>
                </c:pt>
                <c:pt idx="3">
                  <c:v>18.89</c:v>
                </c:pt>
                <c:pt idx="4">
                  <c:v>16.57</c:v>
                </c:pt>
              </c:numCache>
            </c:numRef>
          </c:val>
          <c:extLst xmlns:c16r2="http://schemas.microsoft.com/office/drawing/2015/06/chart">
            <c:ext xmlns:c16="http://schemas.microsoft.com/office/drawing/2014/chart" uri="{C3380CC4-5D6E-409C-BE32-E72D297353CC}">
              <c16:uniqueId val="{00000001-6AED-4C66-A4E2-A34C8BCAC510}"/>
            </c:ext>
          </c:extLst>
        </c:ser>
        <c:dLbls>
          <c:showLegendKey val="0"/>
          <c:showVal val="0"/>
          <c:showCatName val="0"/>
          <c:showSerName val="0"/>
          <c:showPercent val="0"/>
          <c:showBubbleSize val="0"/>
        </c:dLbls>
        <c:gapWidth val="250"/>
        <c:overlap val="100"/>
        <c:axId val="413135464"/>
        <c:axId val="413135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0.46</c:v>
                </c:pt>
                <c:pt idx="1">
                  <c:v>6.45</c:v>
                </c:pt>
                <c:pt idx="2">
                  <c:v>12.94</c:v>
                </c:pt>
                <c:pt idx="3">
                  <c:v>1.44</c:v>
                </c:pt>
                <c:pt idx="4">
                  <c:v>-4.62</c:v>
                </c:pt>
              </c:numCache>
            </c:numRef>
          </c:val>
          <c:smooth val="0"/>
          <c:extLst xmlns:c16r2="http://schemas.microsoft.com/office/drawing/2015/06/chart">
            <c:ext xmlns:c16="http://schemas.microsoft.com/office/drawing/2014/chart" uri="{C3380CC4-5D6E-409C-BE32-E72D297353CC}">
              <c16:uniqueId val="{00000002-6AED-4C66-A4E2-A34C8BCAC510}"/>
            </c:ext>
          </c:extLst>
        </c:ser>
        <c:dLbls>
          <c:showLegendKey val="0"/>
          <c:showVal val="0"/>
          <c:showCatName val="0"/>
          <c:showSerName val="0"/>
          <c:showPercent val="0"/>
          <c:showBubbleSize val="0"/>
        </c:dLbls>
        <c:marker val="1"/>
        <c:smooth val="0"/>
        <c:axId val="413135464"/>
        <c:axId val="413135848"/>
      </c:lineChart>
      <c:catAx>
        <c:axId val="413135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3135848"/>
        <c:crosses val="autoZero"/>
        <c:auto val="1"/>
        <c:lblAlgn val="ctr"/>
        <c:lblOffset val="100"/>
        <c:tickLblSkip val="1"/>
        <c:tickMarkSkip val="1"/>
        <c:noMultiLvlLbl val="0"/>
      </c:catAx>
      <c:valAx>
        <c:axId val="413135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135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1C8-4B4A-9052-5206C9D0E0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1C8-4B4A-9052-5206C9D0E0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1C8-4B4A-9052-5206C9D0E0F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1C8-4B4A-9052-5206C9D0E0FF}"/>
            </c:ext>
          </c:extLst>
        </c:ser>
        <c:ser>
          <c:idx val="4"/>
          <c:order val="4"/>
          <c:tx>
            <c:strRef>
              <c:f>データシート!$A$31</c:f>
              <c:strCache>
                <c:ptCount val="1"/>
                <c:pt idx="0">
                  <c:v>公共用地先行取得事業特別会計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5.38</c:v>
                </c:pt>
                <c:pt idx="5">
                  <c:v>#N/A</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1C8-4B4A-9052-5206C9D0E0FF}"/>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0.33</c:v>
                </c:pt>
                <c:pt idx="1">
                  <c:v>#N/A</c:v>
                </c:pt>
                <c:pt idx="2">
                  <c:v>#N/A</c:v>
                </c:pt>
                <c:pt idx="3">
                  <c:v>0.8</c:v>
                </c:pt>
                <c:pt idx="4">
                  <c:v>#N/A</c:v>
                </c:pt>
                <c:pt idx="5">
                  <c:v>0.3</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A1C8-4B4A-9052-5206C9D0E0F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0.68</c:v>
                </c:pt>
                <c:pt idx="2">
                  <c:v>#N/A</c:v>
                </c:pt>
                <c:pt idx="3">
                  <c:v>0.59</c:v>
                </c:pt>
                <c:pt idx="4">
                  <c:v>#N/A</c:v>
                </c:pt>
                <c:pt idx="5">
                  <c:v>1.07</c:v>
                </c:pt>
                <c:pt idx="6">
                  <c:v>#N/A</c:v>
                </c:pt>
                <c:pt idx="7">
                  <c:v>0.62</c:v>
                </c:pt>
                <c:pt idx="8">
                  <c:v>#N/A</c:v>
                </c:pt>
                <c:pt idx="9">
                  <c:v>0.24</c:v>
                </c:pt>
              </c:numCache>
            </c:numRef>
          </c:val>
          <c:extLst xmlns:c16r2="http://schemas.microsoft.com/office/drawing/2015/06/chart">
            <c:ext xmlns:c16="http://schemas.microsoft.com/office/drawing/2014/chart" uri="{C3380CC4-5D6E-409C-BE32-E72D297353CC}">
              <c16:uniqueId val="{00000006-A1C8-4B4A-9052-5206C9D0E0FF}"/>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0.22</c:v>
                </c:pt>
                <c:pt idx="2">
                  <c:v>#N/A</c:v>
                </c:pt>
                <c:pt idx="3">
                  <c:v>0.23</c:v>
                </c:pt>
                <c:pt idx="4">
                  <c:v>#N/A</c:v>
                </c:pt>
                <c:pt idx="5">
                  <c:v>0.2</c:v>
                </c:pt>
                <c:pt idx="6">
                  <c:v>#N/A</c:v>
                </c:pt>
                <c:pt idx="7">
                  <c:v>0.22</c:v>
                </c:pt>
                <c:pt idx="8">
                  <c:v>#N/A</c:v>
                </c:pt>
                <c:pt idx="9">
                  <c:v>0.26</c:v>
                </c:pt>
              </c:numCache>
            </c:numRef>
          </c:val>
          <c:extLst xmlns:c16r2="http://schemas.microsoft.com/office/drawing/2015/06/chart">
            <c:ext xmlns:c16="http://schemas.microsoft.com/office/drawing/2014/chart" uri="{C3380CC4-5D6E-409C-BE32-E72D297353CC}">
              <c16:uniqueId val="{00000007-A1C8-4B4A-9052-5206C9D0E0F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1.41</c:v>
                </c:pt>
                <c:pt idx="2">
                  <c:v>#N/A</c:v>
                </c:pt>
                <c:pt idx="3">
                  <c:v>2.56</c:v>
                </c:pt>
                <c:pt idx="4">
                  <c:v>#N/A</c:v>
                </c:pt>
                <c:pt idx="5">
                  <c:v>11.54</c:v>
                </c:pt>
                <c:pt idx="6">
                  <c:v>#N/A</c:v>
                </c:pt>
                <c:pt idx="7">
                  <c:v>5.51</c:v>
                </c:pt>
                <c:pt idx="8">
                  <c:v>#N/A</c:v>
                </c:pt>
                <c:pt idx="9">
                  <c:v>2.59</c:v>
                </c:pt>
              </c:numCache>
            </c:numRef>
          </c:val>
          <c:extLst xmlns:c16r2="http://schemas.microsoft.com/office/drawing/2015/06/chart">
            <c:ext xmlns:c16="http://schemas.microsoft.com/office/drawing/2014/chart" uri="{C3380CC4-5D6E-409C-BE32-E72D297353CC}">
              <c16:uniqueId val="{00000008-A1C8-4B4A-9052-5206C9D0E0FF}"/>
            </c:ext>
          </c:extLst>
        </c:ser>
        <c:ser>
          <c:idx val="9"/>
          <c:order val="9"/>
          <c:tx>
            <c:strRef>
              <c:f>データシート!$A$36</c:f>
              <c:strCache>
                <c:ptCount val="1"/>
                <c:pt idx="0">
                  <c:v>那珂川市下水道事業会計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9.81</c:v>
                </c:pt>
                <c:pt idx="2">
                  <c:v>#N/A</c:v>
                </c:pt>
                <c:pt idx="3">
                  <c:v>10.43</c:v>
                </c:pt>
                <c:pt idx="4">
                  <c:v>#N/A</c:v>
                </c:pt>
                <c:pt idx="5">
                  <c:v>10.210000000000001</c:v>
                </c:pt>
                <c:pt idx="6">
                  <c:v>#N/A</c:v>
                </c:pt>
                <c:pt idx="7">
                  <c:v>10.73</c:v>
                </c:pt>
                <c:pt idx="8">
                  <c:v>#N/A</c:v>
                </c:pt>
                <c:pt idx="9">
                  <c:v>10.64</c:v>
                </c:pt>
              </c:numCache>
            </c:numRef>
          </c:val>
          <c:extLst xmlns:c16r2="http://schemas.microsoft.com/office/drawing/2015/06/chart">
            <c:ext xmlns:c16="http://schemas.microsoft.com/office/drawing/2014/chart" uri="{C3380CC4-5D6E-409C-BE32-E72D297353CC}">
              <c16:uniqueId val="{00000009-A1C8-4B4A-9052-5206C9D0E0FF}"/>
            </c:ext>
          </c:extLst>
        </c:ser>
        <c:dLbls>
          <c:showLegendKey val="0"/>
          <c:showVal val="0"/>
          <c:showCatName val="0"/>
          <c:showSerName val="0"/>
          <c:showPercent val="0"/>
          <c:showBubbleSize val="0"/>
        </c:dLbls>
        <c:gapWidth val="150"/>
        <c:overlap val="100"/>
        <c:axId val="508787736"/>
        <c:axId val="506679328"/>
      </c:barChart>
      <c:catAx>
        <c:axId val="50878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679328"/>
        <c:crosses val="autoZero"/>
        <c:auto val="1"/>
        <c:lblAlgn val="ctr"/>
        <c:lblOffset val="100"/>
        <c:tickLblSkip val="1"/>
        <c:tickMarkSkip val="1"/>
        <c:noMultiLvlLbl val="0"/>
      </c:catAx>
      <c:valAx>
        <c:axId val="50667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787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1045</c:v>
                </c:pt>
                <c:pt idx="5">
                  <c:v>1025</c:v>
                </c:pt>
                <c:pt idx="8">
                  <c:v>1046</c:v>
                </c:pt>
                <c:pt idx="11">
                  <c:v>1026</c:v>
                </c:pt>
                <c:pt idx="14">
                  <c:v>1013</c:v>
                </c:pt>
              </c:numCache>
            </c:numRef>
          </c:val>
          <c:extLst xmlns:c16r2="http://schemas.microsoft.com/office/drawing/2015/06/chart">
            <c:ext xmlns:c16="http://schemas.microsoft.com/office/drawing/2014/chart" uri="{C3380CC4-5D6E-409C-BE32-E72D297353CC}">
              <c16:uniqueId val="{00000000-4EAA-4E0C-ABE3-C6BE6C7A21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EAA-4E0C-ABE3-C6BE6C7A21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234</c:v>
                </c:pt>
                <c:pt idx="3">
                  <c:v>242</c:v>
                </c:pt>
                <c:pt idx="6">
                  <c:v>193</c:v>
                </c:pt>
                <c:pt idx="9">
                  <c:v>207</c:v>
                </c:pt>
                <c:pt idx="12">
                  <c:v>192</c:v>
                </c:pt>
              </c:numCache>
            </c:numRef>
          </c:val>
          <c:extLst xmlns:c16r2="http://schemas.microsoft.com/office/drawing/2015/06/chart">
            <c:ext xmlns:c16="http://schemas.microsoft.com/office/drawing/2014/chart" uri="{C3380CC4-5D6E-409C-BE32-E72D297353CC}">
              <c16:uniqueId val="{00000002-4EAA-4E0C-ABE3-C6BE6C7A21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145</c:v>
                </c:pt>
                <c:pt idx="3">
                  <c:v>157</c:v>
                </c:pt>
                <c:pt idx="6">
                  <c:v>172</c:v>
                </c:pt>
                <c:pt idx="9">
                  <c:v>164</c:v>
                </c:pt>
                <c:pt idx="12">
                  <c:v>188</c:v>
                </c:pt>
              </c:numCache>
            </c:numRef>
          </c:val>
          <c:extLst xmlns:c16r2="http://schemas.microsoft.com/office/drawing/2015/06/chart">
            <c:ext xmlns:c16="http://schemas.microsoft.com/office/drawing/2014/chart" uri="{C3380CC4-5D6E-409C-BE32-E72D297353CC}">
              <c16:uniqueId val="{00000003-4EAA-4E0C-ABE3-C6BE6C7A21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c:v>
                </c:pt>
                <c:pt idx="3">
                  <c:v>16</c:v>
                </c:pt>
                <c:pt idx="6">
                  <c:v>16</c:v>
                </c:pt>
                <c:pt idx="9">
                  <c:v>14</c:v>
                </c:pt>
                <c:pt idx="12">
                  <c:v>17</c:v>
                </c:pt>
              </c:numCache>
            </c:numRef>
          </c:val>
          <c:extLst xmlns:c16r2="http://schemas.microsoft.com/office/drawing/2015/06/chart">
            <c:ext xmlns:c16="http://schemas.microsoft.com/office/drawing/2014/chart" uri="{C3380CC4-5D6E-409C-BE32-E72D297353CC}">
              <c16:uniqueId val="{00000004-4EAA-4E0C-ABE3-C6BE6C7A21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AA-4E0C-ABE3-C6BE6C7A21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EAA-4E0C-ABE3-C6BE6C7A21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1288</c:v>
                </c:pt>
                <c:pt idx="3">
                  <c:v>1328</c:v>
                </c:pt>
                <c:pt idx="6">
                  <c:v>1341</c:v>
                </c:pt>
                <c:pt idx="9">
                  <c:v>1370</c:v>
                </c:pt>
                <c:pt idx="12">
                  <c:v>1339</c:v>
                </c:pt>
              </c:numCache>
            </c:numRef>
          </c:val>
          <c:extLst xmlns:c16r2="http://schemas.microsoft.com/office/drawing/2015/06/chart">
            <c:ext xmlns:c16="http://schemas.microsoft.com/office/drawing/2014/chart" uri="{C3380CC4-5D6E-409C-BE32-E72D297353CC}">
              <c16:uniqueId val="{00000007-4EAA-4E0C-ABE3-C6BE6C7A21E2}"/>
            </c:ext>
          </c:extLst>
        </c:ser>
        <c:dLbls>
          <c:showLegendKey val="0"/>
          <c:showVal val="0"/>
          <c:showCatName val="0"/>
          <c:showSerName val="0"/>
          <c:showPercent val="0"/>
          <c:showBubbleSize val="0"/>
        </c:dLbls>
        <c:gapWidth val="100"/>
        <c:overlap val="100"/>
        <c:axId val="517032328"/>
        <c:axId val="517032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635</c:v>
                </c:pt>
                <c:pt idx="2">
                  <c:v>#N/A</c:v>
                </c:pt>
                <c:pt idx="3">
                  <c:v>#N/A</c:v>
                </c:pt>
                <c:pt idx="4">
                  <c:v>718</c:v>
                </c:pt>
                <c:pt idx="5">
                  <c:v>#N/A</c:v>
                </c:pt>
                <c:pt idx="6">
                  <c:v>#N/A</c:v>
                </c:pt>
                <c:pt idx="7">
                  <c:v>676</c:v>
                </c:pt>
                <c:pt idx="8">
                  <c:v>#N/A</c:v>
                </c:pt>
                <c:pt idx="9">
                  <c:v>#N/A</c:v>
                </c:pt>
                <c:pt idx="10">
                  <c:v>729</c:v>
                </c:pt>
                <c:pt idx="11">
                  <c:v>#N/A</c:v>
                </c:pt>
                <c:pt idx="12">
                  <c:v>#N/A</c:v>
                </c:pt>
                <c:pt idx="13">
                  <c:v>723</c:v>
                </c:pt>
                <c:pt idx="14">
                  <c:v>#N/A</c:v>
                </c:pt>
              </c:numCache>
            </c:numRef>
          </c:val>
          <c:smooth val="0"/>
          <c:extLst xmlns:c16r2="http://schemas.microsoft.com/office/drawing/2015/06/chart">
            <c:ext xmlns:c16="http://schemas.microsoft.com/office/drawing/2014/chart" uri="{C3380CC4-5D6E-409C-BE32-E72D297353CC}">
              <c16:uniqueId val="{00000008-4EAA-4E0C-ABE3-C6BE6C7A21E2}"/>
            </c:ext>
          </c:extLst>
        </c:ser>
        <c:dLbls>
          <c:showLegendKey val="0"/>
          <c:showVal val="0"/>
          <c:showCatName val="0"/>
          <c:showSerName val="0"/>
          <c:showPercent val="0"/>
          <c:showBubbleSize val="0"/>
        </c:dLbls>
        <c:marker val="1"/>
        <c:smooth val="0"/>
        <c:axId val="517032328"/>
        <c:axId val="517032712"/>
      </c:lineChart>
      <c:catAx>
        <c:axId val="517032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7032712"/>
        <c:crosses val="autoZero"/>
        <c:auto val="1"/>
        <c:lblAlgn val="ctr"/>
        <c:lblOffset val="100"/>
        <c:tickLblSkip val="1"/>
        <c:tickMarkSkip val="1"/>
        <c:noMultiLvlLbl val="0"/>
      </c:catAx>
      <c:valAx>
        <c:axId val="517032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032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12375</c:v>
                </c:pt>
                <c:pt idx="5">
                  <c:v>13654</c:v>
                </c:pt>
                <c:pt idx="8">
                  <c:v>13551</c:v>
                </c:pt>
                <c:pt idx="11">
                  <c:v>13052</c:v>
                </c:pt>
                <c:pt idx="14">
                  <c:v>12767</c:v>
                </c:pt>
              </c:numCache>
            </c:numRef>
          </c:val>
          <c:extLst xmlns:c16r2="http://schemas.microsoft.com/office/drawing/2015/06/chart">
            <c:ext xmlns:c16="http://schemas.microsoft.com/office/drawing/2014/chart" uri="{C3380CC4-5D6E-409C-BE32-E72D297353CC}">
              <c16:uniqueId val="{00000000-2832-47E1-82A4-DE8159045C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185</c:v>
                </c:pt>
                <c:pt idx="8">
                  <c:v>162</c:v>
                </c:pt>
                <c:pt idx="11">
                  <c:v>139</c:v>
                </c:pt>
                <c:pt idx="14">
                  <c:v>118</c:v>
                </c:pt>
              </c:numCache>
            </c:numRef>
          </c:val>
          <c:extLst xmlns:c16r2="http://schemas.microsoft.com/office/drawing/2015/06/chart">
            <c:ext xmlns:c16="http://schemas.microsoft.com/office/drawing/2014/chart" uri="{C3380CC4-5D6E-409C-BE32-E72D297353CC}">
              <c16:uniqueId val="{00000001-2832-47E1-82A4-DE8159045C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8139</c:v>
                </c:pt>
                <c:pt idx="5">
                  <c:v>6974</c:v>
                </c:pt>
                <c:pt idx="8">
                  <c:v>7216</c:v>
                </c:pt>
                <c:pt idx="11">
                  <c:v>7464</c:v>
                </c:pt>
                <c:pt idx="14">
                  <c:v>7546</c:v>
                </c:pt>
              </c:numCache>
            </c:numRef>
          </c:val>
          <c:extLst xmlns:c16r2="http://schemas.microsoft.com/office/drawing/2015/06/chart">
            <c:ext xmlns:c16="http://schemas.microsoft.com/office/drawing/2014/chart" uri="{C3380CC4-5D6E-409C-BE32-E72D297353CC}">
              <c16:uniqueId val="{00000002-2832-47E1-82A4-DE8159045C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832-47E1-82A4-DE8159045C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832-47E1-82A4-DE8159045C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832-47E1-82A4-DE8159045C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1067</c:v>
                </c:pt>
                <c:pt idx="3">
                  <c:v>1072</c:v>
                </c:pt>
                <c:pt idx="6">
                  <c:v>1078</c:v>
                </c:pt>
                <c:pt idx="9">
                  <c:v>1088</c:v>
                </c:pt>
                <c:pt idx="12">
                  <c:v>1184</c:v>
                </c:pt>
              </c:numCache>
            </c:numRef>
          </c:val>
          <c:extLst xmlns:c16r2="http://schemas.microsoft.com/office/drawing/2015/06/chart">
            <c:ext xmlns:c16="http://schemas.microsoft.com/office/drawing/2014/chart" uri="{C3380CC4-5D6E-409C-BE32-E72D297353CC}">
              <c16:uniqueId val="{00000006-2832-47E1-82A4-DE8159045C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2244</c:v>
                </c:pt>
                <c:pt idx="3">
                  <c:v>2062</c:v>
                </c:pt>
                <c:pt idx="6">
                  <c:v>1819</c:v>
                </c:pt>
                <c:pt idx="9">
                  <c:v>1574</c:v>
                </c:pt>
                <c:pt idx="12">
                  <c:v>1393</c:v>
                </c:pt>
              </c:numCache>
            </c:numRef>
          </c:val>
          <c:extLst xmlns:c16r2="http://schemas.microsoft.com/office/drawing/2015/06/chart">
            <c:ext xmlns:c16="http://schemas.microsoft.com/office/drawing/2014/chart" uri="{C3380CC4-5D6E-409C-BE32-E72D297353CC}">
              <c16:uniqueId val="{00000007-2832-47E1-82A4-DE8159045C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203</c:v>
                </c:pt>
                <c:pt idx="3">
                  <c:v>220</c:v>
                </c:pt>
                <c:pt idx="6">
                  <c:v>228</c:v>
                </c:pt>
                <c:pt idx="9">
                  <c:v>196</c:v>
                </c:pt>
                <c:pt idx="12">
                  <c:v>200</c:v>
                </c:pt>
              </c:numCache>
            </c:numRef>
          </c:val>
          <c:extLst xmlns:c16r2="http://schemas.microsoft.com/office/drawing/2015/06/chart">
            <c:ext xmlns:c16="http://schemas.microsoft.com/office/drawing/2014/chart" uri="{C3380CC4-5D6E-409C-BE32-E72D297353CC}">
              <c16:uniqueId val="{00000008-2832-47E1-82A4-DE8159045C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832-47E1-82A4-DE8159045C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13059</c:v>
                </c:pt>
                <c:pt idx="3">
                  <c:v>13900</c:v>
                </c:pt>
                <c:pt idx="6">
                  <c:v>14005</c:v>
                </c:pt>
                <c:pt idx="9">
                  <c:v>13327</c:v>
                </c:pt>
                <c:pt idx="12">
                  <c:v>13559</c:v>
                </c:pt>
              </c:numCache>
            </c:numRef>
          </c:val>
          <c:extLst xmlns:c16r2="http://schemas.microsoft.com/office/drawing/2015/06/chart">
            <c:ext xmlns:c16="http://schemas.microsoft.com/office/drawing/2014/chart" uri="{C3380CC4-5D6E-409C-BE32-E72D297353CC}">
              <c16:uniqueId val="{0000000A-2832-47E1-82A4-DE8159045C18}"/>
            </c:ext>
          </c:extLst>
        </c:ser>
        <c:dLbls>
          <c:showLegendKey val="0"/>
          <c:showVal val="0"/>
          <c:showCatName val="0"/>
          <c:showSerName val="0"/>
          <c:showPercent val="0"/>
          <c:showBubbleSize val="0"/>
        </c:dLbls>
        <c:gapWidth val="100"/>
        <c:overlap val="100"/>
        <c:axId val="506935848"/>
        <c:axId val="517362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832-47E1-82A4-DE8159045C18}"/>
            </c:ext>
          </c:extLst>
        </c:ser>
        <c:dLbls>
          <c:showLegendKey val="0"/>
          <c:showVal val="0"/>
          <c:showCatName val="0"/>
          <c:showSerName val="0"/>
          <c:showPercent val="0"/>
          <c:showBubbleSize val="0"/>
        </c:dLbls>
        <c:marker val="1"/>
        <c:smooth val="0"/>
        <c:axId val="506935848"/>
        <c:axId val="517362136"/>
      </c:lineChart>
      <c:catAx>
        <c:axId val="50693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7362136"/>
        <c:crosses val="autoZero"/>
        <c:auto val="1"/>
        <c:lblAlgn val="ctr"/>
        <c:lblOffset val="100"/>
        <c:tickLblSkip val="1"/>
        <c:tickMarkSkip val="1"/>
        <c:noMultiLvlLbl val="0"/>
      </c:catAx>
      <c:valAx>
        <c:axId val="517362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935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1751</c:v>
                </c:pt>
                <c:pt idx="1">
                  <c:v>1982</c:v>
                </c:pt>
                <c:pt idx="2">
                  <c:v>1774</c:v>
                </c:pt>
              </c:numCache>
            </c:numRef>
          </c:val>
          <c:extLst xmlns:c16r2="http://schemas.microsoft.com/office/drawing/2015/06/chart">
            <c:ext xmlns:c16="http://schemas.microsoft.com/office/drawing/2014/chart" uri="{C3380CC4-5D6E-409C-BE32-E72D297353CC}">
              <c16:uniqueId val="{00000000-8066-481C-8ACC-FD3CECB50C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1352</c:v>
                </c:pt>
                <c:pt idx="1">
                  <c:v>1184</c:v>
                </c:pt>
                <c:pt idx="2">
                  <c:v>1016</c:v>
                </c:pt>
              </c:numCache>
            </c:numRef>
          </c:val>
          <c:extLst xmlns:c16r2="http://schemas.microsoft.com/office/drawing/2015/06/chart">
            <c:ext xmlns:c16="http://schemas.microsoft.com/office/drawing/2014/chart" uri="{C3380CC4-5D6E-409C-BE32-E72D297353CC}">
              <c16:uniqueId val="{00000001-8066-481C-8ACC-FD3CECB50C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4369</c:v>
                </c:pt>
                <c:pt idx="1">
                  <c:v>4552</c:v>
                </c:pt>
                <c:pt idx="2">
                  <c:v>4762</c:v>
                </c:pt>
              </c:numCache>
            </c:numRef>
          </c:val>
          <c:extLst xmlns:c16r2="http://schemas.microsoft.com/office/drawing/2015/06/chart">
            <c:ext xmlns:c16="http://schemas.microsoft.com/office/drawing/2014/chart" uri="{C3380CC4-5D6E-409C-BE32-E72D297353CC}">
              <c16:uniqueId val="{00000002-8066-481C-8ACC-FD3CECB50CCE}"/>
            </c:ext>
          </c:extLst>
        </c:ser>
        <c:dLbls>
          <c:showLegendKey val="0"/>
          <c:showVal val="0"/>
          <c:showCatName val="0"/>
          <c:showSerName val="0"/>
          <c:showPercent val="0"/>
          <c:showBubbleSize val="0"/>
        </c:dLbls>
        <c:gapWidth val="120"/>
        <c:overlap val="100"/>
        <c:axId val="516939352"/>
        <c:axId val="516938272"/>
      </c:barChart>
      <c:catAx>
        <c:axId val="516939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6938272"/>
        <c:crosses val="autoZero"/>
        <c:auto val="1"/>
        <c:lblAlgn val="ctr"/>
        <c:lblOffset val="100"/>
        <c:tickLblSkip val="1"/>
        <c:tickMarkSkip val="1"/>
        <c:noMultiLvlLbl val="0"/>
      </c:catAx>
      <c:valAx>
        <c:axId val="516938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6939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49,663
49,291
74.95
22,140,162
21,678,559
277,283
10,703,731
13,559,258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0.69</a:t>
          </a:r>
          <a:r>
            <a:rPr kumimoji="1" lang="ja-JP" altLang="ja-JP" sz="1100" b="0" i="0" baseline="0">
              <a:solidFill>
                <a:schemeClr val="dk1"/>
              </a:solidFill>
              <a:effectLst/>
              <a:latin typeface="+mn-lt"/>
              <a:ea typeface="+mn-ea"/>
              <a:cs typeface="+mn-cs"/>
            </a:rPr>
            <a:t>であり、令和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ポイント減少して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年度単年度分の財政力指数が</a:t>
          </a:r>
          <a:r>
            <a:rPr kumimoji="1" lang="en-US" altLang="ja-JP" sz="1100" b="0" i="0" baseline="0">
              <a:solidFill>
                <a:schemeClr val="dk1"/>
              </a:solidFill>
              <a:effectLst/>
              <a:latin typeface="+mn-lt"/>
              <a:ea typeface="+mn-ea"/>
              <a:cs typeface="+mn-cs"/>
            </a:rPr>
            <a:t>0.690</a:t>
          </a:r>
          <a:r>
            <a:rPr kumimoji="1" lang="ja-JP" altLang="ja-JP" sz="1100" b="0" i="0" baseline="0">
              <a:solidFill>
                <a:schemeClr val="dk1"/>
              </a:solidFill>
              <a:effectLst/>
              <a:latin typeface="+mn-lt"/>
              <a:ea typeface="+mn-ea"/>
              <a:cs typeface="+mn-cs"/>
            </a:rPr>
            <a:t>と、前年と比較し減少している</a:t>
          </a:r>
          <a:r>
            <a:rPr kumimoji="1" lang="ja-JP" altLang="en-US" sz="1100" b="0" i="0" baseline="0">
              <a:solidFill>
                <a:schemeClr val="dk1"/>
              </a:solidFill>
              <a:effectLst/>
              <a:latin typeface="+mn-lt"/>
              <a:ea typeface="+mn-ea"/>
              <a:cs typeface="+mn-cs"/>
            </a:rPr>
            <a:t>ためである</a:t>
          </a:r>
          <a:r>
            <a:rPr kumimoji="1" lang="ja-JP" altLang="ja-JP" sz="1100" b="0" i="0" baseline="0">
              <a:solidFill>
                <a:schemeClr val="dk1"/>
              </a:solidFill>
              <a:effectLst/>
              <a:latin typeface="+mn-lt"/>
              <a:ea typeface="+mn-ea"/>
              <a:cs typeface="+mn-cs"/>
            </a:rPr>
            <a:t>。その要因は、財政力指数が直近</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か年を平均した数値であり、令和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年度の財政力指数が</a:t>
          </a:r>
          <a:r>
            <a:rPr kumimoji="1" lang="en-US" altLang="ja-JP" sz="1100" b="0" i="0" baseline="0">
              <a:solidFill>
                <a:schemeClr val="dk1"/>
              </a:solidFill>
              <a:effectLst/>
              <a:latin typeface="+mn-lt"/>
              <a:ea typeface="+mn-ea"/>
              <a:cs typeface="+mn-cs"/>
            </a:rPr>
            <a:t>0.728</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0.690</a:t>
          </a:r>
          <a:r>
            <a:rPr kumimoji="1" lang="ja-JP" altLang="ja-JP" sz="1100" b="0" i="0" baseline="0">
              <a:solidFill>
                <a:schemeClr val="dk1"/>
              </a:solidFill>
              <a:effectLst/>
              <a:latin typeface="+mn-lt"/>
              <a:ea typeface="+mn-ea"/>
              <a:cs typeface="+mn-cs"/>
            </a:rPr>
            <a:t>と比較し低い数値となったことにある。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今後も財政基盤強化のため、定住人口増加策等の取り組みを行い収入額増加にさらに取り組んでいく。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5292</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136525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10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93.1</a:t>
          </a:r>
          <a:r>
            <a:rPr kumimoji="1" lang="ja-JP" altLang="ja-JP" sz="1100" b="0" i="0" baseline="0">
              <a:solidFill>
                <a:schemeClr val="dk1"/>
              </a:solidFill>
              <a:effectLst/>
              <a:latin typeface="+mn-lt"/>
              <a:ea typeface="+mn-ea"/>
              <a:cs typeface="+mn-cs"/>
            </a:rPr>
            <a:t>％であり、令和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ポイント増加している。</a:t>
          </a:r>
          <a:r>
            <a:rPr lang="ja-JP" altLang="en-US" sz="1100">
              <a:solidFill>
                <a:schemeClr val="dk1"/>
              </a:solidFill>
              <a:effectLst/>
              <a:latin typeface="+mn-lt"/>
              <a:ea typeface="+mn-ea"/>
              <a:cs typeface="+mn-cs"/>
            </a:rPr>
            <a:t>これは、人件費や扶助費の増加により支出は増えた一方、地方税や地方交付税等の増額があったものの、国により地方の財政の健全化を図るために臨時財政対策債の発行額が大幅に縮減されたことで、計算式の分母である経常一般財源総額が減少したことが要因である。</a:t>
          </a:r>
          <a:endParaRPr lang="en-US" altLang="ja-JP" sz="110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今後も歳入の増に頼らず適正な収支バランスを保つことができるよう、歳出事業については見直しを継続し、経費削減に努める。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62</xdr:row>
      <xdr:rowOff>73406</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059713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61</xdr:row>
      <xdr:rowOff>138684</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3225800" y="1038479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63</xdr:row>
      <xdr:rowOff>17780</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2336800" y="1038479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51562</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1447800" y="1081913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87884</xdr:rowOff>
    </xdr:from>
    <xdr:to>
      <xdr:col>19</xdr:col>
      <xdr:colOff>184150</xdr:colOff>
      <xdr:row>62</xdr:row>
      <xdr:rowOff>18034</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87139</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128,014</a:t>
          </a:r>
          <a:r>
            <a:rPr kumimoji="1" lang="ja-JP" altLang="ja-JP" sz="1100" b="0" i="0" baseline="0">
              <a:solidFill>
                <a:schemeClr val="dk1"/>
              </a:solidFill>
              <a:effectLst/>
              <a:latin typeface="+mn-lt"/>
              <a:ea typeface="+mn-ea"/>
              <a:cs typeface="+mn-cs"/>
            </a:rPr>
            <a:t>円であり、令和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2,899</a:t>
          </a:r>
          <a:r>
            <a:rPr kumimoji="1" lang="ja-JP" altLang="ja-JP" sz="1100" b="0" i="0" baseline="0">
              <a:solidFill>
                <a:schemeClr val="dk1"/>
              </a:solidFill>
              <a:effectLst/>
              <a:latin typeface="+mn-lt"/>
              <a:ea typeface="+mn-ea"/>
              <a:cs typeface="+mn-cs"/>
            </a:rPr>
            <a:t>円増加した。</a:t>
          </a:r>
          <a:r>
            <a:rPr kumimoji="1" lang="ja-JP" altLang="en-US" sz="1100" b="0" i="0" baseline="0">
              <a:solidFill>
                <a:schemeClr val="dk1"/>
              </a:solidFill>
              <a:effectLst/>
              <a:latin typeface="+mn-lt"/>
              <a:ea typeface="+mn-ea"/>
              <a:cs typeface="+mn-cs"/>
            </a:rPr>
            <a:t>物件費は</a:t>
          </a:r>
          <a:r>
            <a:rPr lang="ja-JP" altLang="ja-JP" sz="1100">
              <a:solidFill>
                <a:schemeClr val="dk1"/>
              </a:solidFill>
              <a:effectLst/>
              <a:latin typeface="+mn-lt"/>
              <a:ea typeface="+mn-ea"/>
              <a:cs typeface="+mn-cs"/>
            </a:rPr>
            <a:t>新型コロナウイルスワクチンの接種者数</a:t>
          </a:r>
          <a:r>
            <a:rPr lang="ja-JP" altLang="en-US" sz="1100">
              <a:solidFill>
                <a:schemeClr val="dk1"/>
              </a:solidFill>
              <a:effectLst/>
              <a:latin typeface="+mn-lt"/>
              <a:ea typeface="+mn-ea"/>
              <a:cs typeface="+mn-cs"/>
            </a:rPr>
            <a:t>の減に伴う</a:t>
          </a:r>
          <a:r>
            <a:rPr lang="ja-JP" altLang="ja-JP" sz="1100">
              <a:solidFill>
                <a:schemeClr val="dk1"/>
              </a:solidFill>
              <a:effectLst/>
              <a:latin typeface="+mn-lt"/>
              <a:ea typeface="+mn-ea"/>
              <a:cs typeface="+mn-cs"/>
            </a:rPr>
            <a:t>新型コロナウイルスワクチン接種業務委託料及び新型コロナウイルスワクチン接種事務業務委託料の減、新型コロナウイルス感染症の影響を受けた中小企業支援策として、電子決済サービスのポイント還元を行ったキャッシュレス決済推進業務委託料が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年度で終了したこと</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減</a:t>
          </a:r>
          <a:r>
            <a:rPr lang="ja-JP" altLang="en-US" sz="1100">
              <a:solidFill>
                <a:schemeClr val="dk1"/>
              </a:solidFill>
              <a:effectLst/>
              <a:latin typeface="+mn-lt"/>
              <a:ea typeface="+mn-ea"/>
              <a:cs typeface="+mn-cs"/>
            </a:rPr>
            <a:t>があったものの、人事院勧告に伴い人件費が上昇したこと</a:t>
          </a:r>
          <a:r>
            <a:rPr kumimoji="1" lang="ja-JP" altLang="ja-JP" sz="1100" b="0" i="0" baseline="0">
              <a:solidFill>
                <a:schemeClr val="dk1"/>
              </a:solidFill>
              <a:effectLst/>
              <a:latin typeface="+mn-lt"/>
              <a:ea typeface="+mn-ea"/>
              <a:cs typeface="+mn-cs"/>
            </a:rPr>
            <a:t>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今後も適切に業務の効率化を行い、計画的な財政運営に努める。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64610</xdr:rowOff>
    </xdr:from>
    <xdr:to>
      <xdr:col>23</xdr:col>
      <xdr:colOff>133350</xdr:colOff>
      <xdr:row>82</xdr:row>
      <xdr:rowOff>92591</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114800" y="14123510"/>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25722</xdr:rowOff>
    </xdr:from>
    <xdr:to>
      <xdr:col>19</xdr:col>
      <xdr:colOff>133350</xdr:colOff>
      <xdr:row>82</xdr:row>
      <xdr:rowOff>64610</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3225800" y="14084622"/>
          <a:ext cx="889000" cy="3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169799</xdr:rowOff>
    </xdr:from>
    <xdr:to>
      <xdr:col>15</xdr:col>
      <xdr:colOff>82550</xdr:colOff>
      <xdr:row>82</xdr:row>
      <xdr:rowOff>25722</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2336800" y="14057249"/>
          <a:ext cx="889000" cy="2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147416</xdr:rowOff>
    </xdr:from>
    <xdr:to>
      <xdr:col>11</xdr:col>
      <xdr:colOff>31750</xdr:colOff>
      <xdr:row>81</xdr:row>
      <xdr:rowOff>169799</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1447800" y="14034866"/>
          <a:ext cx="889000" cy="2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41791</xdr:rowOff>
    </xdr:from>
    <xdr:to>
      <xdr:col>23</xdr:col>
      <xdr:colOff>184150</xdr:colOff>
      <xdr:row>82</xdr:row>
      <xdr:rowOff>143391</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902200" y="141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58318</xdr:rowOff>
    </xdr:from>
    <xdr:ext cx="762000" cy="259045"/>
    <xdr:sp macro="" textlink="">
      <xdr:nvSpPr>
        <xdr:cNvPr id="211" name="人件費・物件費等の状況該当値テキスト">
          <a:extLst>
            <a:ext uri="{FF2B5EF4-FFF2-40B4-BE49-F238E27FC236}">
              <a16:creationId xmlns="" xmlns:a16="http://schemas.microsoft.com/office/drawing/2014/main" id="{00000000-0008-0000-0300-0000D3000000}"/>
            </a:ext>
          </a:extLst>
        </xdr:cNvPr>
        <xdr:cNvSpPr txBox="1"/>
      </xdr:nvSpPr>
      <xdr:spPr>
        <a:xfrm>
          <a:off x="5041900" y="1394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13810</xdr:rowOff>
    </xdr:from>
    <xdr:to>
      <xdr:col>19</xdr:col>
      <xdr:colOff>184150</xdr:colOff>
      <xdr:row>82</xdr:row>
      <xdr:rowOff>115410</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064000" y="140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125587</xdr:rowOff>
    </xdr:from>
    <xdr:ext cx="7366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3733800" y="1384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146372</xdr:rowOff>
    </xdr:from>
    <xdr:to>
      <xdr:col>15</xdr:col>
      <xdr:colOff>133350</xdr:colOff>
      <xdr:row>82</xdr:row>
      <xdr:rowOff>76522</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3175000" y="140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86699</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2844800" y="138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118999</xdr:rowOff>
    </xdr:from>
    <xdr:to>
      <xdr:col>11</xdr:col>
      <xdr:colOff>82550</xdr:colOff>
      <xdr:row>82</xdr:row>
      <xdr:rowOff>49149</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2286000" y="140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59326</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955800" y="137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96616</xdr:rowOff>
    </xdr:from>
    <xdr:to>
      <xdr:col>7</xdr:col>
      <xdr:colOff>31750</xdr:colOff>
      <xdr:row>82</xdr:row>
      <xdr:rowOff>26766</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1397000" y="139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11543</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066800" y="140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99.7</a:t>
          </a:r>
          <a:r>
            <a:rPr kumimoji="1" lang="ja-JP" altLang="ja-JP" sz="1100" b="0" i="0" baseline="0">
              <a:solidFill>
                <a:schemeClr val="dk1"/>
              </a:solidFill>
              <a:effectLst/>
              <a:latin typeface="+mn-lt"/>
              <a:ea typeface="+mn-ea"/>
              <a:cs typeface="+mn-cs"/>
            </a:rPr>
            <a:t>と、令和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年度の</a:t>
          </a:r>
          <a:r>
            <a:rPr kumimoji="1" lang="en-US" altLang="ja-JP" sz="1100" b="0" i="0" baseline="0">
              <a:solidFill>
                <a:schemeClr val="dk1"/>
              </a:solidFill>
              <a:effectLst/>
              <a:latin typeface="+mn-lt"/>
              <a:ea typeface="+mn-ea"/>
              <a:cs typeface="+mn-cs"/>
            </a:rPr>
            <a:t>100.3</a:t>
          </a:r>
          <a:r>
            <a:rPr kumimoji="1" lang="ja-JP" altLang="ja-JP" sz="1100" b="0" i="0" baseline="0">
              <a:solidFill>
                <a:schemeClr val="dk1"/>
              </a:solidFill>
              <a:effectLst/>
              <a:latin typeface="+mn-lt"/>
              <a:ea typeface="+mn-ea"/>
              <a:cs typeface="+mn-cs"/>
            </a:rPr>
            <a:t>と比較し</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している。国家公務員に準拠し対応しているが、経験年数階層の変動により職員の分布が変わったことが主な要因である。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今後も国の動向や他自治体の状況等を踏まえ、給与制度の運用や水準の適正化に努める。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151341</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6179800" y="1494684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87</xdr:row>
      <xdr:rowOff>151341</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5290800" y="14645216"/>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86</xdr:row>
      <xdr:rowOff>141816</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flipV="1">
          <a:off x="14401800" y="1464521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89</xdr:row>
      <xdr:rowOff>29634</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flipV="1">
          <a:off x="13512800" y="14886516"/>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3" name="給与水準   （国との比較）該当値テキスト">
          <a:extLst>
            <a:ext uri="{FF2B5EF4-FFF2-40B4-BE49-F238E27FC236}">
              <a16:creationId xmlns="" xmlns:a16="http://schemas.microsoft.com/office/drawing/2014/main" id="{00000000-0008-0000-0300-000011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5.17</a:t>
          </a:r>
          <a:r>
            <a:rPr kumimoji="1" lang="ja-JP" altLang="ja-JP" sz="1100" b="0" i="0" baseline="0">
              <a:solidFill>
                <a:schemeClr val="dk1"/>
              </a:solidFill>
              <a:effectLst/>
              <a:latin typeface="+mn-lt"/>
              <a:ea typeface="+mn-ea"/>
              <a:cs typeface="+mn-cs"/>
            </a:rPr>
            <a:t>人と、令和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0.17</a:t>
          </a:r>
          <a:r>
            <a:rPr kumimoji="1" lang="ja-JP" altLang="en-US" sz="1100" b="0" i="0" baseline="0">
              <a:solidFill>
                <a:schemeClr val="dk1"/>
              </a:solidFill>
              <a:effectLst/>
              <a:latin typeface="+mn-lt"/>
              <a:ea typeface="+mn-ea"/>
              <a:cs typeface="+mn-cs"/>
            </a:rPr>
            <a:t>人</a:t>
          </a:r>
          <a:r>
            <a:rPr kumimoji="1" lang="ja-JP" altLang="ja-JP" sz="1100" b="0" i="0" baseline="0">
              <a:solidFill>
                <a:schemeClr val="dk1"/>
              </a:solidFill>
              <a:effectLst/>
              <a:latin typeface="+mn-lt"/>
              <a:ea typeface="+mn-ea"/>
              <a:cs typeface="+mn-cs"/>
            </a:rPr>
            <a:t>増加している。職員数としては</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名増加し、住民基本台帳人口が</a:t>
          </a:r>
          <a:r>
            <a:rPr kumimoji="1" lang="en-US" altLang="ja-JP" sz="1100" b="0" i="0" baseline="0">
              <a:solidFill>
                <a:schemeClr val="dk1"/>
              </a:solidFill>
              <a:effectLst/>
              <a:latin typeface="+mn-lt"/>
              <a:ea typeface="+mn-ea"/>
              <a:cs typeface="+mn-cs"/>
            </a:rPr>
            <a:t>331</a:t>
          </a:r>
          <a:r>
            <a:rPr kumimoji="1" lang="ja-JP" altLang="ja-JP" sz="1100" b="0" i="0" baseline="0">
              <a:solidFill>
                <a:schemeClr val="dk1"/>
              </a:solidFill>
              <a:effectLst/>
              <a:latin typeface="+mn-lt"/>
              <a:ea typeface="+mn-ea"/>
              <a:cs typeface="+mn-cs"/>
            </a:rPr>
            <a:t>人減していることにより、指数は増加している。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今後も住民サービスを低下させることなく、定員適正化計画に基づいた適正な人員配置となるよう努める。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110384</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179800" y="1019175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60113</xdr:rowOff>
    </xdr:from>
    <xdr:to>
      <xdr:col>77</xdr:col>
      <xdr:colOff>44450</xdr:colOff>
      <xdr:row>59</xdr:row>
      <xdr:rowOff>76200</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5290800" y="101756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56092</xdr:rowOff>
    </xdr:from>
    <xdr:to>
      <xdr:col>72</xdr:col>
      <xdr:colOff>203200</xdr:colOff>
      <xdr:row>59</xdr:row>
      <xdr:rowOff>60113</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4401800" y="101716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56092</xdr:rowOff>
    </xdr:from>
    <xdr:to>
      <xdr:col>68</xdr:col>
      <xdr:colOff>152400</xdr:colOff>
      <xdr:row>59</xdr:row>
      <xdr:rowOff>66146</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flipV="1">
          <a:off x="13512800" y="101716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59584</xdr:rowOff>
    </xdr:from>
    <xdr:to>
      <xdr:col>81</xdr:col>
      <xdr:colOff>95250</xdr:colOff>
      <xdr:row>59</xdr:row>
      <xdr:rowOff>161184</xdr:rowOff>
    </xdr:to>
    <xdr:sp macro="" textlink="">
      <xdr:nvSpPr>
        <xdr:cNvPr id="335" name="楕円 334">
          <a:extLst>
            <a:ext uri="{FF2B5EF4-FFF2-40B4-BE49-F238E27FC236}">
              <a16:creationId xmlns="" xmlns:a16="http://schemas.microsoft.com/office/drawing/2014/main" id="{00000000-0008-0000-0300-00004F010000}"/>
            </a:ext>
          </a:extLst>
        </xdr:cNvPr>
        <xdr:cNvSpPr/>
      </xdr:nvSpPr>
      <xdr:spPr>
        <a:xfrm>
          <a:off x="169672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76111</xdr:rowOff>
    </xdr:from>
    <xdr:ext cx="762000" cy="259045"/>
    <xdr:sp macro="" textlink="">
      <xdr:nvSpPr>
        <xdr:cNvPr id="336" name="定員管理の状況該当値テキスト">
          <a:extLst>
            <a:ext uri="{FF2B5EF4-FFF2-40B4-BE49-F238E27FC236}">
              <a16:creationId xmlns="" xmlns:a16="http://schemas.microsoft.com/office/drawing/2014/main" id="{00000000-0008-0000-0300-000050010000}"/>
            </a:ext>
          </a:extLst>
        </xdr:cNvPr>
        <xdr:cNvSpPr txBox="1"/>
      </xdr:nvSpPr>
      <xdr:spPr>
        <a:xfrm>
          <a:off x="17106900" y="1002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9313</xdr:rowOff>
    </xdr:from>
    <xdr:to>
      <xdr:col>73</xdr:col>
      <xdr:colOff>44450</xdr:colOff>
      <xdr:row>59</xdr:row>
      <xdr:rowOff>110913</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5240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121090</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909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5292</xdr:rowOff>
    </xdr:from>
    <xdr:to>
      <xdr:col>68</xdr:col>
      <xdr:colOff>203200</xdr:colOff>
      <xdr:row>59</xdr:row>
      <xdr:rowOff>106892</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4351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117069</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020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15346</xdr:rowOff>
    </xdr:from>
    <xdr:to>
      <xdr:col>64</xdr:col>
      <xdr:colOff>152400</xdr:colOff>
      <xdr:row>59</xdr:row>
      <xdr:rowOff>116946</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34620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127123</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131800" y="989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a:t>
          </a:r>
          <a:r>
            <a:rPr kumimoji="1" lang="en-US" altLang="ja-JP" sz="1100" b="0" i="0" baseline="0">
              <a:solidFill>
                <a:schemeClr val="dk1"/>
              </a:solidFill>
              <a:effectLst/>
              <a:latin typeface="+mn-lt"/>
              <a:ea typeface="+mn-ea"/>
              <a:cs typeface="+mn-cs"/>
            </a:rPr>
            <a:t>7.3</a:t>
          </a:r>
          <a:r>
            <a:rPr kumimoji="1" lang="ja-JP" altLang="ja-JP" sz="1100" b="0" i="0" baseline="0">
              <a:solidFill>
                <a:schemeClr val="dk1"/>
              </a:solidFill>
              <a:effectLst/>
              <a:latin typeface="+mn-lt"/>
              <a:ea typeface="+mn-ea"/>
              <a:cs typeface="+mn-cs"/>
            </a:rPr>
            <a:t>％と、令和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している。これは、令和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年度は実質公債費比率の構成要素のうち、「分子」にあたる実質的な公債費負担額が令和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し、さらに「分母」である標準財政規模は</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公共施設の更新や長寿命化等に伴う事業の増加が見込まれるため、より事業の必要性・緊急性を精査し、地方債の発行を最小限に止めることで、健全な財政運営に努める。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156633</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flipV="1">
          <a:off x="16179800" y="71699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156633</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5290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148590</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4401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100330</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3512800" y="70332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6" name="楕円 395">
          <a:extLst>
            <a:ext uri="{FF2B5EF4-FFF2-40B4-BE49-F238E27FC236}">
              <a16:creationId xmlns="" xmlns:a16="http://schemas.microsoft.com/office/drawing/2014/main" id="{00000000-0008-0000-0300-00008C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397" name="公債費負担の状況該当値テキスト">
          <a:extLst>
            <a:ext uri="{FF2B5EF4-FFF2-40B4-BE49-F238E27FC236}">
              <a16:creationId xmlns="" xmlns:a16="http://schemas.microsoft.com/office/drawing/2014/main" id="{00000000-0008-0000-0300-00008D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398" name="楕円 397">
          <a:extLst>
            <a:ext uri="{FF2B5EF4-FFF2-40B4-BE49-F238E27FC236}">
              <a16:creationId xmlns="" xmlns:a16="http://schemas.microsoft.com/office/drawing/2014/main" id="{00000000-0008-0000-0300-00008E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％であり、類似団体の中で最も健全性が高い。これは、地方債残高の増加を必要最小限に止め、将来の公共事業等の財源のために、計画的な基金の積立を行っていることが要因である。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今後もこの状況を堅持できるよう、計画的な財政運営に努める。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49,663
49,291
74.95
22,140,162
21,678,559
277,283
10,703,731
13,559,258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22.3</a:t>
          </a:r>
          <a:r>
            <a:rPr kumimoji="1" lang="ja-JP" altLang="ja-JP" sz="1100">
              <a:solidFill>
                <a:schemeClr val="dk1"/>
              </a:solidFill>
              <a:effectLst/>
              <a:latin typeface="+mn-lt"/>
              <a:ea typeface="+mn-ea"/>
              <a:cs typeface="+mn-cs"/>
            </a:rPr>
            <a:t>％と令和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ポイント増加している。これは、</a:t>
          </a:r>
          <a:r>
            <a:rPr kumimoji="1" lang="ja-JP" altLang="ja-JP" sz="1100" b="0">
              <a:solidFill>
                <a:schemeClr val="dk1"/>
              </a:solidFill>
              <a:effectLst/>
              <a:latin typeface="+mn-lt"/>
              <a:ea typeface="+mn-ea"/>
              <a:cs typeface="+mn-cs"/>
            </a:rPr>
            <a:t>職員数が</a:t>
          </a:r>
          <a:r>
            <a:rPr kumimoji="1" lang="en-US" altLang="ja-JP" sz="1100" b="0">
              <a:solidFill>
                <a:schemeClr val="dk1"/>
              </a:solidFill>
              <a:effectLst/>
              <a:latin typeface="+mn-lt"/>
              <a:ea typeface="+mn-ea"/>
              <a:cs typeface="+mn-cs"/>
            </a:rPr>
            <a:t>7</a:t>
          </a:r>
          <a:r>
            <a:rPr kumimoji="1" lang="ja-JP" altLang="ja-JP" sz="1100" b="0">
              <a:solidFill>
                <a:schemeClr val="dk1"/>
              </a:solidFill>
              <a:effectLst/>
              <a:latin typeface="+mn-lt"/>
              <a:ea typeface="+mn-ea"/>
              <a:cs typeface="+mn-cs"/>
            </a:rPr>
            <a:t>名増</a:t>
          </a:r>
          <a:r>
            <a:rPr kumimoji="1" lang="ja-JP" altLang="ja-JP" sz="1100">
              <a:solidFill>
                <a:schemeClr val="dk1"/>
              </a:solidFill>
              <a:effectLst/>
              <a:latin typeface="+mn-lt"/>
              <a:ea typeface="+mn-ea"/>
              <a:cs typeface="+mn-cs"/>
            </a:rPr>
            <a:t>となったこと</a:t>
          </a:r>
          <a:r>
            <a:rPr kumimoji="1" lang="ja-JP" altLang="en-US" sz="1100">
              <a:solidFill>
                <a:schemeClr val="dk1"/>
              </a:solidFill>
              <a:effectLst/>
              <a:latin typeface="+mn-lt"/>
              <a:ea typeface="+mn-ea"/>
              <a:cs typeface="+mn-cs"/>
            </a:rPr>
            <a:t>及び人事院勧告に基づく給与等の改定</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経常的にかかる職員給与費が増額となったためである。</a:t>
          </a:r>
          <a:endParaRPr lang="ja-JP" altLang="ja-JP" sz="1400">
            <a:effectLst/>
          </a:endParaRPr>
        </a:p>
        <a:p>
          <a:r>
            <a:rPr kumimoji="1" lang="ja-JP" altLang="ja-JP" sz="1100">
              <a:solidFill>
                <a:schemeClr val="dk1"/>
              </a:solidFill>
              <a:effectLst/>
              <a:latin typeface="+mn-lt"/>
              <a:ea typeface="+mn-ea"/>
              <a:cs typeface="+mn-cs"/>
            </a:rPr>
            <a:t>　今後も定員適正化計画に基づいた適正な人員配置となるよう努める。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73116</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a:off x="3987800" y="600202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1270</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a:off x="3098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158024</xdr:rowOff>
    </xdr:to>
    <xdr:cxnSp macro="">
      <xdr:nvCxnSpPr>
        <xdr:cNvPr id="74" name="直線コネクタ 73">
          <a:extLst>
            <a:ext uri="{FF2B5EF4-FFF2-40B4-BE49-F238E27FC236}">
              <a16:creationId xmlns="" xmlns:a16="http://schemas.microsoft.com/office/drawing/2014/main" id="{00000000-0008-0000-0400-00004A000000}"/>
            </a:ext>
          </a:extLst>
        </xdr:cNvPr>
        <xdr:cNvCxnSpPr/>
      </xdr:nvCxnSpPr>
      <xdr:spPr>
        <a:xfrm flipV="1">
          <a:off x="2209800" y="5956300"/>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158024</xdr:rowOff>
    </xdr:to>
    <xdr:cxnSp macro="">
      <xdr:nvCxnSpPr>
        <xdr:cNvPr id="77" name="直線コネクタ 76">
          <a:extLst>
            <a:ext uri="{FF2B5EF4-FFF2-40B4-BE49-F238E27FC236}">
              <a16:creationId xmlns="" xmlns:a16="http://schemas.microsoft.com/office/drawing/2014/main" id="{00000000-0008-0000-0400-00004D000000}"/>
            </a:ext>
          </a:extLst>
        </xdr:cNvPr>
        <xdr:cNvCxnSpPr/>
      </xdr:nvCxnSpPr>
      <xdr:spPr>
        <a:xfrm>
          <a:off x="1320800" y="5956300"/>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22316</xdr:rowOff>
    </xdr:from>
    <xdr:to>
      <xdr:col>24</xdr:col>
      <xdr:colOff>76200</xdr:colOff>
      <xdr:row>35</xdr:row>
      <xdr:rowOff>123916</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4775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38843</xdr:rowOff>
    </xdr:from>
    <xdr:ext cx="762000" cy="259045"/>
    <xdr:sp macro="" textlink="">
      <xdr:nvSpPr>
        <xdr:cNvPr id="88" name="人件費該当値テキスト">
          <a:extLst>
            <a:ext uri="{FF2B5EF4-FFF2-40B4-BE49-F238E27FC236}">
              <a16:creationId xmlns="" xmlns:a16="http://schemas.microsoft.com/office/drawing/2014/main" id="{00000000-0008-0000-0400-000058000000}"/>
            </a:ext>
          </a:extLst>
        </xdr:cNvPr>
        <xdr:cNvSpPr txBox="1"/>
      </xdr:nvSpPr>
      <xdr:spPr>
        <a:xfrm>
          <a:off x="4914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107224</xdr:rowOff>
    </xdr:from>
    <xdr:to>
      <xdr:col>11</xdr:col>
      <xdr:colOff>60325</xdr:colOff>
      <xdr:row>36</xdr:row>
      <xdr:rowOff>37374</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2159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47551</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1828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％と令和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ポイント増加している。これは、</a:t>
          </a:r>
          <a:r>
            <a:rPr kumimoji="1" lang="ja-JP" altLang="en-US" sz="1100" b="0">
              <a:solidFill>
                <a:schemeClr val="dk1"/>
              </a:solidFill>
              <a:effectLst/>
              <a:latin typeface="+mn-lt"/>
              <a:ea typeface="+mn-ea"/>
              <a:cs typeface="+mn-cs"/>
            </a:rPr>
            <a:t>給食運営事務費</a:t>
          </a:r>
          <a:r>
            <a:rPr kumimoji="1" lang="ja-JP" altLang="ja-JP" sz="1100" b="0">
              <a:solidFill>
                <a:schemeClr val="dk1"/>
              </a:solidFill>
              <a:effectLst/>
              <a:latin typeface="+mn-lt"/>
              <a:ea typeface="+mn-ea"/>
              <a:cs typeface="+mn-cs"/>
            </a:rPr>
            <a:t>が令和</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年度と比較して</a:t>
          </a:r>
          <a:r>
            <a:rPr kumimoji="1" lang="en-US" altLang="ja-JP" sz="1100" b="0">
              <a:solidFill>
                <a:schemeClr val="dk1"/>
              </a:solidFill>
              <a:effectLst/>
              <a:latin typeface="+mn-lt"/>
              <a:ea typeface="+mn-ea"/>
              <a:cs typeface="+mn-cs"/>
            </a:rPr>
            <a:t>28</a:t>
          </a:r>
          <a:r>
            <a:rPr kumimoji="1" lang="ja-JP" altLang="ja-JP" sz="1100" b="0">
              <a:solidFill>
                <a:schemeClr val="dk1"/>
              </a:solidFill>
              <a:effectLst/>
              <a:latin typeface="+mn-lt"/>
              <a:ea typeface="+mn-ea"/>
              <a:cs typeface="+mn-cs"/>
            </a:rPr>
            <a:t>百万円の増額となったこと等</a:t>
          </a:r>
          <a:r>
            <a:rPr kumimoji="1" lang="ja-JP" altLang="ja-JP" sz="1100">
              <a:solidFill>
                <a:schemeClr val="dk1"/>
              </a:solidFill>
              <a:effectLst/>
              <a:latin typeface="+mn-lt"/>
              <a:ea typeface="+mn-ea"/>
              <a:cs typeface="+mn-cs"/>
            </a:rPr>
            <a:t>によるものである。</a:t>
          </a:r>
          <a:endParaRPr lang="ja-JP" altLang="ja-JP">
            <a:effectLst/>
          </a:endParaRPr>
        </a:p>
        <a:p>
          <a:r>
            <a:rPr kumimoji="1" lang="ja-JP" altLang="ja-JP" sz="1100">
              <a:solidFill>
                <a:schemeClr val="dk1"/>
              </a:solidFill>
              <a:effectLst/>
              <a:latin typeface="+mn-lt"/>
              <a:ea typeface="+mn-ea"/>
              <a:cs typeface="+mn-cs"/>
            </a:rPr>
            <a:t>　今後は、行政事務の外部委託による効率化や、物品購入や施設維持管理に要する経費の更なる節減に努める。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18</xdr:row>
      <xdr:rowOff>72136</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31490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18</xdr:row>
      <xdr:rowOff>62992</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30485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19</xdr:row>
      <xdr:rowOff>56134</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304850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56134</xdr:rowOff>
    </xdr:from>
    <xdr:to>
      <xdr:col>69</xdr:col>
      <xdr:colOff>92075</xdr:colOff>
      <xdr:row>21</xdr:row>
      <xdr:rowOff>14986</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331368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5334</xdr:rowOff>
    </xdr:from>
    <xdr:to>
      <xdr:col>69</xdr:col>
      <xdr:colOff>142875</xdr:colOff>
      <xdr:row>19</xdr:row>
      <xdr:rowOff>106934</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91711</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135636</xdr:rowOff>
    </xdr:from>
    <xdr:to>
      <xdr:col>65</xdr:col>
      <xdr:colOff>53975</xdr:colOff>
      <xdr:row>21</xdr:row>
      <xdr:rowOff>65786</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35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50563</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365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％と令和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これは、</a:t>
          </a:r>
          <a:r>
            <a:rPr lang="ja-JP" altLang="ja-JP" sz="1100">
              <a:solidFill>
                <a:schemeClr val="dk1"/>
              </a:solidFill>
              <a:effectLst/>
              <a:latin typeface="+mn-lt"/>
              <a:ea typeface="+mn-ea"/>
              <a:cs typeface="+mn-cs"/>
            </a:rPr>
            <a:t>医療扶助受給者数の増加等によ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生活保護費</a:t>
          </a:r>
          <a:r>
            <a:rPr lang="ja-JP" altLang="en-US" sz="1100">
              <a:solidFill>
                <a:schemeClr val="dk1"/>
              </a:solidFill>
              <a:effectLst/>
              <a:latin typeface="+mn-lt"/>
              <a:ea typeface="+mn-ea"/>
              <a:cs typeface="+mn-cs"/>
            </a:rPr>
            <a:t>の増や障害児通所支援事業費（放課後等デイサービス費）の増が主な要因である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今後も少子高齢化等に伴う社会保障経費が増加する見込みであることから、扶助費の推移をより一層注視していく。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92710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9842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157480</xdr:rowOff>
    </xdr:from>
    <xdr:to>
      <xdr:col>19</xdr:col>
      <xdr:colOff>187325</xdr:colOff>
      <xdr:row>57</xdr:row>
      <xdr:rowOff>69850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157480</xdr:rowOff>
    </xdr:from>
    <xdr:to>
      <xdr:col>15</xdr:col>
      <xdr:colOff>98425</xdr:colOff>
      <xdr:row>57</xdr:row>
      <xdr:rowOff>146050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9758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100330</xdr:rowOff>
    </xdr:from>
    <xdr:to>
      <xdr:col>11</xdr:col>
      <xdr:colOff>9525</xdr:colOff>
      <xdr:row>57</xdr:row>
      <xdr:rowOff>146050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1320800" y="9872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106680</xdr:rowOff>
    </xdr:from>
    <xdr:to>
      <xdr:col>15</xdr:col>
      <xdr:colOff>149225</xdr:colOff>
      <xdr:row>57</xdr:row>
      <xdr:rowOff>36830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21607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％と令和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　</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特別会計への繰出金では、後期高齢者医療特別会計が増加しており、扶助費と同様に社会保障経費の増加傾向と連動するものであるため</a:t>
          </a:r>
          <a:r>
            <a:rPr kumimoji="1" lang="ja-JP" altLang="ja-JP" sz="1100">
              <a:solidFill>
                <a:schemeClr val="dk1"/>
              </a:solidFill>
              <a:effectLst/>
              <a:latin typeface="+mn-lt"/>
              <a:ea typeface="+mn-ea"/>
              <a:cs typeface="+mn-cs"/>
            </a:rPr>
            <a:t>、今後もその動向に注視していく。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132443</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690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88900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570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55</xdr:row>
      <xdr:rowOff>151493</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23585</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flipV="1">
          <a:off x="13004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％と令和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a:t>
          </a:r>
          <a:r>
            <a:rPr kumimoji="1" lang="ja-JP" altLang="ja-JP" sz="1100" b="0">
              <a:solidFill>
                <a:schemeClr val="dk1"/>
              </a:solidFill>
              <a:effectLst/>
              <a:latin typeface="+mn-lt"/>
              <a:ea typeface="+mn-ea"/>
              <a:cs typeface="+mn-cs"/>
            </a:rPr>
            <a:t>可燃ごみ処理費等における経常的な経費が</a:t>
          </a:r>
          <a:r>
            <a:rPr kumimoji="1" lang="ja-JP" altLang="en-US" sz="1100" b="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となったことによるものである。</a:t>
          </a:r>
          <a:endParaRPr lang="ja-JP" altLang="ja-JP" sz="1400">
            <a:effectLst/>
          </a:endParaRPr>
        </a:p>
        <a:p>
          <a:r>
            <a:rPr kumimoji="1" lang="ja-JP" altLang="ja-JP" sz="1100">
              <a:solidFill>
                <a:schemeClr val="dk1"/>
              </a:solidFill>
              <a:effectLst/>
              <a:latin typeface="+mn-lt"/>
              <a:ea typeface="+mn-ea"/>
              <a:cs typeface="+mn-cs"/>
            </a:rPr>
            <a:t>　今後も効果が最大限発現されているか各補助金等の交付基準に基づいて、適正な審査・執行に努める。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12700</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5671800" y="648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161290</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4782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100330</xdr:rowOff>
    </xdr:from>
    <xdr:to>
      <xdr:col>73</xdr:col>
      <xdr:colOff>180975</xdr:colOff>
      <xdr:row>37</xdr:row>
      <xdr:rowOff>161290</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a:off x="13893800" y="644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100330</xdr:rowOff>
    </xdr:from>
    <xdr:to>
      <xdr:col>69</xdr:col>
      <xdr:colOff>92075</xdr:colOff>
      <xdr:row>38</xdr:row>
      <xdr:rowOff>12700</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flipV="1">
          <a:off x="13004800" y="6443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31" name="補助費等該当値テキスト">
          <a:extLst>
            <a:ext uri="{FF2B5EF4-FFF2-40B4-BE49-F238E27FC236}">
              <a16:creationId xmlns="" xmlns:a16="http://schemas.microsoft.com/office/drawing/2014/main" id="{00000000-0008-0000-0400-00004B010000}"/>
            </a:ext>
          </a:extLst>
        </xdr:cNvPr>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49530</xdr:rowOff>
    </xdr:from>
    <xdr:to>
      <xdr:col>69</xdr:col>
      <xdr:colOff>142875</xdr:colOff>
      <xdr:row>37</xdr:row>
      <xdr:rowOff>151130</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8" name="楕円 337">
          <a:extLst>
            <a:ext uri="{FF2B5EF4-FFF2-40B4-BE49-F238E27FC236}">
              <a16:creationId xmlns="" xmlns:a16="http://schemas.microsoft.com/office/drawing/2014/main" id="{00000000-0008-0000-0400-000052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％と令和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a:t>
          </a:r>
          <a:r>
            <a:rPr lang="ja-JP" altLang="ja-JP" sz="1100">
              <a:solidFill>
                <a:schemeClr val="dk1"/>
              </a:solidFill>
              <a:effectLst/>
              <a:latin typeface="+mn-lt"/>
              <a:ea typeface="+mn-ea"/>
              <a:cs typeface="+mn-cs"/>
            </a:rPr>
            <a:t>過去の借入案件の完済や償還額に対して新規借入額が減少したことなど</a:t>
          </a:r>
          <a:r>
            <a:rPr lang="ja-JP" altLang="en-US" sz="1100">
              <a:solidFill>
                <a:schemeClr val="dk1"/>
              </a:solidFill>
              <a:effectLst/>
              <a:latin typeface="+mn-lt"/>
              <a:ea typeface="+mn-ea"/>
              <a:cs typeface="+mn-cs"/>
            </a:rPr>
            <a:t>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今後は公共施設の更新や長寿命化等に伴う事業の増加が見込まれるため、より事業の必要性、緊急性を精査し、地方債の発行を最小限に止めることで、健全な財政運営が行えるように努める。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43180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3987800" y="13050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43180</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3098800" y="13020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111761</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flipV="1">
          <a:off x="2209800" y="130200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111761</xdr:rowOff>
    </xdr:to>
    <xdr:cxnSp macro="">
      <xdr:nvCxnSpPr>
        <xdr:cNvPr id="381" name="直線コネクタ 380">
          <a:extLst>
            <a:ext uri="{FF2B5EF4-FFF2-40B4-BE49-F238E27FC236}">
              <a16:creationId xmlns="" xmlns:a16="http://schemas.microsoft.com/office/drawing/2014/main" id="{00000000-0008-0000-0400-00007D010000}"/>
            </a:ext>
          </a:extLst>
        </xdr:cNvPr>
        <xdr:cNvCxnSpPr/>
      </xdr:nvCxnSpPr>
      <xdr:spPr>
        <a:xfrm>
          <a:off x="1320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2" name="公債費該当値テキスト">
          <a:extLst>
            <a:ext uri="{FF2B5EF4-FFF2-40B4-BE49-F238E27FC236}">
              <a16:creationId xmlns="" xmlns:a16="http://schemas.microsoft.com/office/drawing/2014/main" id="{00000000-0008-0000-0400-000088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9" name="楕円 398">
          <a:extLst>
            <a:ext uri="{FF2B5EF4-FFF2-40B4-BE49-F238E27FC236}">
              <a16:creationId xmlns="" xmlns:a16="http://schemas.microsoft.com/office/drawing/2014/main" id="{00000000-0008-0000-0400-00008F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81.0</a:t>
          </a:r>
          <a:r>
            <a:rPr kumimoji="1" lang="ja-JP" altLang="ja-JP" sz="1100">
              <a:solidFill>
                <a:schemeClr val="dk1"/>
              </a:solidFill>
              <a:effectLst/>
              <a:latin typeface="+mn-lt"/>
              <a:ea typeface="+mn-ea"/>
              <a:cs typeface="+mn-cs"/>
            </a:rPr>
            <a:t>％と令和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今後も財政構造の弾力性を高めていくため、経費削減に努める。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155575</xdr:rowOff>
    </xdr:from>
    <xdr:to>
      <xdr:col>82</xdr:col>
      <xdr:colOff>107950</xdr:colOff>
      <xdr:row>77</xdr:row>
      <xdr:rowOff>127000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5671800" y="1318577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155575</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4782800" y="1297432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78</xdr:row>
      <xdr:rowOff>24130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3893800" y="1297432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78</xdr:row>
      <xdr:rowOff>86995</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flipV="1">
          <a:off x="13004800" y="133972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48277</xdr:rowOff>
    </xdr:from>
    <xdr:ext cx="762000" cy="259045"/>
    <xdr:sp macro="" textlink="">
      <xdr:nvSpPr>
        <xdr:cNvPr id="449" name="公債費以外該当値テキスト">
          <a:extLst>
            <a:ext uri="{FF2B5EF4-FFF2-40B4-BE49-F238E27FC236}">
              <a16:creationId xmlns="" xmlns:a16="http://schemas.microsoft.com/office/drawing/2014/main" id="{00000000-0008-0000-0400-0000C1010000}"/>
            </a:ext>
          </a:extLst>
        </xdr:cNvPr>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104775</xdr:rowOff>
    </xdr:from>
    <xdr:to>
      <xdr:col>78</xdr:col>
      <xdr:colOff>120650</xdr:colOff>
      <xdr:row>77</xdr:row>
      <xdr:rowOff>34925</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5621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151147</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36195</xdr:rowOff>
    </xdr:from>
    <xdr:to>
      <xdr:col>65</xdr:col>
      <xdr:colOff>53975</xdr:colOff>
      <xdr:row>78</xdr:row>
      <xdr:rowOff>137795</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2954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122572</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2623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78486</xdr:rowOff>
    </xdr:from>
    <xdr:to>
      <xdr:col>29</xdr:col>
      <xdr:colOff>127000</xdr:colOff>
      <xdr:row>17</xdr:row>
      <xdr:rowOff>144983</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040761"/>
          <a:ext cx="647700" cy="6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128397</xdr:rowOff>
    </xdr:from>
    <xdr:to>
      <xdr:col>26</xdr:col>
      <xdr:colOff>50800</xdr:colOff>
      <xdr:row>17</xdr:row>
      <xdr:rowOff>144983</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3090672"/>
          <a:ext cx="698500" cy="1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128397</xdr:rowOff>
    </xdr:from>
    <xdr:to>
      <xdr:col>22</xdr:col>
      <xdr:colOff>114300</xdr:colOff>
      <xdr:row>17</xdr:row>
      <xdr:rowOff>140919</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090672"/>
          <a:ext cx="698500" cy="12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140919</xdr:rowOff>
    </xdr:from>
    <xdr:to>
      <xdr:col>18</xdr:col>
      <xdr:colOff>177800</xdr:colOff>
      <xdr:row>18</xdr:row>
      <xdr:rowOff>24765</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103194"/>
          <a:ext cx="698500" cy="5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27686</xdr:rowOff>
    </xdr:from>
    <xdr:to>
      <xdr:col>29</xdr:col>
      <xdr:colOff>177800</xdr:colOff>
      <xdr:row>17</xdr:row>
      <xdr:rowOff>129286</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98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171213</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96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94183</xdr:rowOff>
    </xdr:from>
    <xdr:to>
      <xdr:col>26</xdr:col>
      <xdr:colOff>101600</xdr:colOff>
      <xdr:row>18</xdr:row>
      <xdr:rowOff>24333</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05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9110</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142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77597</xdr:rowOff>
    </xdr:from>
    <xdr:to>
      <xdr:col>22</xdr:col>
      <xdr:colOff>165100</xdr:colOff>
      <xdr:row>18</xdr:row>
      <xdr:rowOff>7747</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039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163974</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1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90119</xdr:rowOff>
    </xdr:from>
    <xdr:to>
      <xdr:col>19</xdr:col>
      <xdr:colOff>38100</xdr:colOff>
      <xdr:row>18</xdr:row>
      <xdr:rowOff>20269</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052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5046</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1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145415</xdr:rowOff>
    </xdr:from>
    <xdr:to>
      <xdr:col>15</xdr:col>
      <xdr:colOff>101600</xdr:colOff>
      <xdr:row>18</xdr:row>
      <xdr:rowOff>75565</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10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60342</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19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197964</xdr:rowOff>
    </xdr:from>
    <xdr:to>
      <xdr:col>29</xdr:col>
      <xdr:colOff>127000</xdr:colOff>
      <xdr:row>35</xdr:row>
      <xdr:rowOff>198193</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5003800" y="6808314"/>
          <a:ext cx="6477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198193</xdr:rowOff>
    </xdr:from>
    <xdr:to>
      <xdr:col>26</xdr:col>
      <xdr:colOff>50800</xdr:colOff>
      <xdr:row>35</xdr:row>
      <xdr:rowOff>233886</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4305300" y="6808543"/>
          <a:ext cx="698500" cy="35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209459</xdr:rowOff>
    </xdr:from>
    <xdr:to>
      <xdr:col>22</xdr:col>
      <xdr:colOff>114300</xdr:colOff>
      <xdr:row>35</xdr:row>
      <xdr:rowOff>233886</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3606800" y="6819809"/>
          <a:ext cx="698500" cy="2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209459</xdr:rowOff>
    </xdr:from>
    <xdr:to>
      <xdr:col>18</xdr:col>
      <xdr:colOff>177800</xdr:colOff>
      <xdr:row>35</xdr:row>
      <xdr:rowOff>262527</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flipV="1">
          <a:off x="2908300" y="6819809"/>
          <a:ext cx="698500" cy="5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147164</xdr:rowOff>
    </xdr:from>
    <xdr:to>
      <xdr:col>29</xdr:col>
      <xdr:colOff>177800</xdr:colOff>
      <xdr:row>35</xdr:row>
      <xdr:rowOff>248764</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6757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335141</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6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147393</xdr:rowOff>
    </xdr:from>
    <xdr:to>
      <xdr:col>26</xdr:col>
      <xdr:colOff>101600</xdr:colOff>
      <xdr:row>35</xdr:row>
      <xdr:rowOff>248993</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675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259170</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52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183086</xdr:rowOff>
    </xdr:from>
    <xdr:to>
      <xdr:col>22</xdr:col>
      <xdr:colOff>165100</xdr:colOff>
      <xdr:row>35</xdr:row>
      <xdr:rowOff>284686</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6793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158659</xdr:rowOff>
    </xdr:from>
    <xdr:to>
      <xdr:col>19</xdr:col>
      <xdr:colOff>38100</xdr:colOff>
      <xdr:row>35</xdr:row>
      <xdr:rowOff>260259</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676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270436</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653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211727</xdr:rowOff>
    </xdr:from>
    <xdr:to>
      <xdr:col>15</xdr:col>
      <xdr:colOff>101600</xdr:colOff>
      <xdr:row>35</xdr:row>
      <xdr:rowOff>313327</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822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323504</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659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49,663
49,291
74.95
22,140,162
21,678,559
277,283
10,703,731
13,559,258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64605</xdr:rowOff>
    </xdr:from>
    <xdr:to>
      <xdr:col>24</xdr:col>
      <xdr:colOff>63500</xdr:colOff>
      <xdr:row>37</xdr:row>
      <xdr:rowOff>110382</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408255"/>
          <a:ext cx="8382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86493</xdr:rowOff>
    </xdr:from>
    <xdr:to>
      <xdr:col>19</xdr:col>
      <xdr:colOff>177800</xdr:colOff>
      <xdr:row>37</xdr:row>
      <xdr:rowOff>110382</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6430143"/>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86493</xdr:rowOff>
    </xdr:from>
    <xdr:to>
      <xdr:col>15</xdr:col>
      <xdr:colOff>50800</xdr:colOff>
      <xdr:row>37</xdr:row>
      <xdr:rowOff>106743</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430143"/>
          <a:ext cx="8890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106743</xdr:rowOff>
    </xdr:from>
    <xdr:to>
      <xdr:col>10</xdr:col>
      <xdr:colOff>114300</xdr:colOff>
      <xdr:row>38</xdr:row>
      <xdr:rowOff>149072</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450393"/>
          <a:ext cx="889000" cy="2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13805</xdr:rowOff>
    </xdr:from>
    <xdr:to>
      <xdr:col>24</xdr:col>
      <xdr:colOff>114300</xdr:colOff>
      <xdr:row>37</xdr:row>
      <xdr:rowOff>115405</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3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163682</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3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59582</xdr:rowOff>
    </xdr:from>
    <xdr:to>
      <xdr:col>20</xdr:col>
      <xdr:colOff>38100</xdr:colOff>
      <xdr:row>37</xdr:row>
      <xdr:rowOff>161182</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4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152309</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4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35693</xdr:rowOff>
    </xdr:from>
    <xdr:to>
      <xdr:col>15</xdr:col>
      <xdr:colOff>101600</xdr:colOff>
      <xdr:row>37</xdr:row>
      <xdr:rowOff>137293</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3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128420</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4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55943</xdr:rowOff>
    </xdr:from>
    <xdr:to>
      <xdr:col>10</xdr:col>
      <xdr:colOff>165100</xdr:colOff>
      <xdr:row>37</xdr:row>
      <xdr:rowOff>157543</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148671</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4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98272</xdr:rowOff>
    </xdr:from>
    <xdr:to>
      <xdr:col>6</xdr:col>
      <xdr:colOff>38100</xdr:colOff>
      <xdr:row>39</xdr:row>
      <xdr:rowOff>28422</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6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19549</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7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70307</xdr:rowOff>
    </xdr:from>
    <xdr:to>
      <xdr:col>24</xdr:col>
      <xdr:colOff>63500</xdr:colOff>
      <xdr:row>56</xdr:row>
      <xdr:rowOff>94056</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3797300" y="9671507"/>
          <a:ext cx="838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70307</xdr:rowOff>
    </xdr:from>
    <xdr:to>
      <xdr:col>19</xdr:col>
      <xdr:colOff>177800</xdr:colOff>
      <xdr:row>56</xdr:row>
      <xdr:rowOff>133299</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671507"/>
          <a:ext cx="889000" cy="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133299</xdr:rowOff>
    </xdr:from>
    <xdr:to>
      <xdr:col>15</xdr:col>
      <xdr:colOff>50800</xdr:colOff>
      <xdr:row>56</xdr:row>
      <xdr:rowOff>142989</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734499"/>
          <a:ext cx="889000" cy="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30734</xdr:rowOff>
    </xdr:from>
    <xdr:to>
      <xdr:col>10</xdr:col>
      <xdr:colOff>114300</xdr:colOff>
      <xdr:row>56</xdr:row>
      <xdr:rowOff>142989</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a:off x="1130300" y="9631934"/>
          <a:ext cx="889000" cy="1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43256</xdr:rowOff>
    </xdr:from>
    <xdr:to>
      <xdr:col>24</xdr:col>
      <xdr:colOff>114300</xdr:colOff>
      <xdr:row>56</xdr:row>
      <xdr:rowOff>144856</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6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21683</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62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19507</xdr:rowOff>
    </xdr:from>
    <xdr:to>
      <xdr:col>20</xdr:col>
      <xdr:colOff>38100</xdr:colOff>
      <xdr:row>56</xdr:row>
      <xdr:rowOff>121107</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62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112234</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71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82499</xdr:rowOff>
    </xdr:from>
    <xdr:to>
      <xdr:col>15</xdr:col>
      <xdr:colOff>101600</xdr:colOff>
      <xdr:row>57</xdr:row>
      <xdr:rowOff>12649</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6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3776</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7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92189</xdr:rowOff>
    </xdr:from>
    <xdr:to>
      <xdr:col>10</xdr:col>
      <xdr:colOff>165100</xdr:colOff>
      <xdr:row>57</xdr:row>
      <xdr:rowOff>22339</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6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38866</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4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151384</xdr:rowOff>
    </xdr:from>
    <xdr:to>
      <xdr:col>6</xdr:col>
      <xdr:colOff>38100</xdr:colOff>
      <xdr:row>56</xdr:row>
      <xdr:rowOff>81534</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5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98061</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3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107735</xdr:rowOff>
    </xdr:from>
    <xdr:to>
      <xdr:col>24</xdr:col>
      <xdr:colOff>63500</xdr:colOff>
      <xdr:row>78</xdr:row>
      <xdr:rowOff>109144</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3480835"/>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109144</xdr:rowOff>
    </xdr:from>
    <xdr:to>
      <xdr:col>19</xdr:col>
      <xdr:colOff>177800</xdr:colOff>
      <xdr:row>78</xdr:row>
      <xdr:rowOff>120611</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908300" y="13482244"/>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120611</xdr:rowOff>
    </xdr:from>
    <xdr:to>
      <xdr:col>15</xdr:col>
      <xdr:colOff>50800</xdr:colOff>
      <xdr:row>78</xdr:row>
      <xdr:rowOff>162940</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019300" y="13493711"/>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146405</xdr:rowOff>
    </xdr:from>
    <xdr:to>
      <xdr:col>10</xdr:col>
      <xdr:colOff>114300</xdr:colOff>
      <xdr:row>78</xdr:row>
      <xdr:rowOff>162940</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1130300" y="13519505"/>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56935</xdr:rowOff>
    </xdr:from>
    <xdr:to>
      <xdr:col>24</xdr:col>
      <xdr:colOff>114300</xdr:colOff>
      <xdr:row>78</xdr:row>
      <xdr:rowOff>158535</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3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144214</xdr:rowOff>
    </xdr:from>
    <xdr:ext cx="469744"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334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58344</xdr:rowOff>
    </xdr:from>
    <xdr:to>
      <xdr:col>20</xdr:col>
      <xdr:colOff>38100</xdr:colOff>
      <xdr:row>78</xdr:row>
      <xdr:rowOff>159944</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34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151071</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62428" y="135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69811</xdr:rowOff>
    </xdr:from>
    <xdr:to>
      <xdr:col>15</xdr:col>
      <xdr:colOff>101600</xdr:colOff>
      <xdr:row>78</xdr:row>
      <xdr:rowOff>171411</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162538</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73428" y="1353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112140</xdr:rowOff>
    </xdr:from>
    <xdr:to>
      <xdr:col>10</xdr:col>
      <xdr:colOff>165100</xdr:colOff>
      <xdr:row>79</xdr:row>
      <xdr:rowOff>42290</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4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33417</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8" y="1357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95605</xdr:rowOff>
    </xdr:from>
    <xdr:to>
      <xdr:col>6</xdr:col>
      <xdr:colOff>38100</xdr:colOff>
      <xdr:row>79</xdr:row>
      <xdr:rowOff>25755</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34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16882</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8" y="135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133637</xdr:rowOff>
    </xdr:from>
    <xdr:to>
      <xdr:col>24</xdr:col>
      <xdr:colOff>63500</xdr:colOff>
      <xdr:row>95</xdr:row>
      <xdr:rowOff>124471</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3797300" y="16249937"/>
          <a:ext cx="838200" cy="16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63936</xdr:rowOff>
    </xdr:from>
    <xdr:to>
      <xdr:col>19</xdr:col>
      <xdr:colOff>177800</xdr:colOff>
      <xdr:row>95</xdr:row>
      <xdr:rowOff>124471</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a:off x="2908300" y="16180236"/>
          <a:ext cx="889000" cy="2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63936</xdr:rowOff>
    </xdr:from>
    <xdr:to>
      <xdr:col>15</xdr:col>
      <xdr:colOff>50800</xdr:colOff>
      <xdr:row>96</xdr:row>
      <xdr:rowOff>36809</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2019300" y="16180236"/>
          <a:ext cx="889000" cy="3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36809</xdr:rowOff>
    </xdr:from>
    <xdr:to>
      <xdr:col>10</xdr:col>
      <xdr:colOff>114300</xdr:colOff>
      <xdr:row>96</xdr:row>
      <xdr:rowOff>84466</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flipV="1">
          <a:off x="1130300" y="16496009"/>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82837</xdr:rowOff>
    </xdr:from>
    <xdr:to>
      <xdr:col>24</xdr:col>
      <xdr:colOff>114300</xdr:colOff>
      <xdr:row>95</xdr:row>
      <xdr:rowOff>12987</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4584700" y="161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105714</xdr:rowOff>
    </xdr:from>
    <xdr:ext cx="599010" cy="259045"/>
    <xdr:sp macro="" textlink="">
      <xdr:nvSpPr>
        <xdr:cNvPr id="256" name="扶助費該当値テキスト">
          <a:extLst>
            <a:ext uri="{FF2B5EF4-FFF2-40B4-BE49-F238E27FC236}">
              <a16:creationId xmlns="" xmlns:a16="http://schemas.microsoft.com/office/drawing/2014/main" id="{00000000-0008-0000-0600-000000010000}"/>
            </a:ext>
          </a:extLst>
        </xdr:cNvPr>
        <xdr:cNvSpPr txBox="1"/>
      </xdr:nvSpPr>
      <xdr:spPr>
        <a:xfrm>
          <a:off x="4686300" y="1605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73671</xdr:rowOff>
    </xdr:from>
    <xdr:to>
      <xdr:col>20</xdr:col>
      <xdr:colOff>38100</xdr:colOff>
      <xdr:row>96</xdr:row>
      <xdr:rowOff>3821</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3746500" y="1636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20348</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3497795" y="1613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13136</xdr:rowOff>
    </xdr:from>
    <xdr:to>
      <xdr:col>15</xdr:col>
      <xdr:colOff>101600</xdr:colOff>
      <xdr:row>94</xdr:row>
      <xdr:rowOff>114736</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2857500" y="161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131263</xdr:rowOff>
    </xdr:from>
    <xdr:ext cx="599010"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2608795" y="1590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157459</xdr:rowOff>
    </xdr:from>
    <xdr:to>
      <xdr:col>10</xdr:col>
      <xdr:colOff>165100</xdr:colOff>
      <xdr:row>96</xdr:row>
      <xdr:rowOff>87609</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968500" y="1644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104136</xdr:rowOff>
    </xdr:from>
    <xdr:ext cx="599010"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1719795" y="1622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33666</xdr:rowOff>
    </xdr:from>
    <xdr:to>
      <xdr:col>6</xdr:col>
      <xdr:colOff>38100</xdr:colOff>
      <xdr:row>96</xdr:row>
      <xdr:rowOff>135266</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079500" y="164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151793</xdr:rowOff>
    </xdr:from>
    <xdr:ext cx="599010"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830795" y="1626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5603</xdr:rowOff>
    </xdr:from>
    <xdr:to>
      <xdr:col>55</xdr:col>
      <xdr:colOff>0</xdr:colOff>
      <xdr:row>37</xdr:row>
      <xdr:rowOff>58326</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9639300" y="6349253"/>
          <a:ext cx="838200" cy="5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5603</xdr:rowOff>
    </xdr:from>
    <xdr:to>
      <xdr:col>50</xdr:col>
      <xdr:colOff>114300</xdr:colOff>
      <xdr:row>37</xdr:row>
      <xdr:rowOff>138206</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8750300" y="6349253"/>
          <a:ext cx="889000" cy="13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37158</xdr:rowOff>
    </xdr:from>
    <xdr:to>
      <xdr:col>45</xdr:col>
      <xdr:colOff>177800</xdr:colOff>
      <xdr:row>37</xdr:row>
      <xdr:rowOff>138206</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7861300" y="5695008"/>
          <a:ext cx="889000" cy="78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37158</xdr:rowOff>
    </xdr:from>
    <xdr:to>
      <xdr:col>41</xdr:col>
      <xdr:colOff>50800</xdr:colOff>
      <xdr:row>37</xdr:row>
      <xdr:rowOff>153675</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flipV="1">
          <a:off x="6972300" y="5695008"/>
          <a:ext cx="889000" cy="80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7526</xdr:rowOff>
    </xdr:from>
    <xdr:to>
      <xdr:col>55</xdr:col>
      <xdr:colOff>50800</xdr:colOff>
      <xdr:row>37</xdr:row>
      <xdr:rowOff>109126</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10426700" y="63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157403</xdr:rowOff>
    </xdr:from>
    <xdr:ext cx="534377" cy="259045"/>
    <xdr:sp macro="" textlink="">
      <xdr:nvSpPr>
        <xdr:cNvPr id="313" name="補助費等該当値テキスト">
          <a:extLst>
            <a:ext uri="{FF2B5EF4-FFF2-40B4-BE49-F238E27FC236}">
              <a16:creationId xmlns="" xmlns:a16="http://schemas.microsoft.com/office/drawing/2014/main" id="{00000000-0008-0000-0600-000039010000}"/>
            </a:ext>
          </a:extLst>
        </xdr:cNvPr>
        <xdr:cNvSpPr txBox="1"/>
      </xdr:nvSpPr>
      <xdr:spPr>
        <a:xfrm>
          <a:off x="10528300" y="63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126253</xdr:rowOff>
    </xdr:from>
    <xdr:to>
      <xdr:col>50</xdr:col>
      <xdr:colOff>165100</xdr:colOff>
      <xdr:row>37</xdr:row>
      <xdr:rowOff>56403</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9588500" y="629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47530</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9372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87406</xdr:rowOff>
    </xdr:from>
    <xdr:to>
      <xdr:col>46</xdr:col>
      <xdr:colOff>38100</xdr:colOff>
      <xdr:row>38</xdr:row>
      <xdr:rowOff>17556</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8699500" y="64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8683</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8483111" y="65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157808</xdr:rowOff>
    </xdr:from>
    <xdr:to>
      <xdr:col>41</xdr:col>
      <xdr:colOff>101600</xdr:colOff>
      <xdr:row>33</xdr:row>
      <xdr:rowOff>87958</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7810500" y="56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79085</xdr:rowOff>
    </xdr:from>
    <xdr:ext cx="599010"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7561795" y="573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102875</xdr:rowOff>
    </xdr:from>
    <xdr:to>
      <xdr:col>36</xdr:col>
      <xdr:colOff>165100</xdr:colOff>
      <xdr:row>38</xdr:row>
      <xdr:rowOff>33025</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6921500" y="64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24152</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6705111" y="65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813</xdr:rowOff>
    </xdr:from>
    <xdr:to>
      <xdr:col>55</xdr:col>
      <xdr:colOff>0</xdr:colOff>
      <xdr:row>57</xdr:row>
      <xdr:rowOff>113982</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9639300" y="9602013"/>
          <a:ext cx="838200" cy="28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66383</xdr:rowOff>
    </xdr:from>
    <xdr:to>
      <xdr:col>50</xdr:col>
      <xdr:colOff>114300</xdr:colOff>
      <xdr:row>57</xdr:row>
      <xdr:rowOff>113982</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8750300" y="9496133"/>
          <a:ext cx="889000" cy="3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111849</xdr:rowOff>
    </xdr:from>
    <xdr:to>
      <xdr:col>45</xdr:col>
      <xdr:colOff>177800</xdr:colOff>
      <xdr:row>55</xdr:row>
      <xdr:rowOff>66383</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7861300" y="9370149"/>
          <a:ext cx="889000" cy="1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111849</xdr:rowOff>
    </xdr:from>
    <xdr:to>
      <xdr:col>41</xdr:col>
      <xdr:colOff>50800</xdr:colOff>
      <xdr:row>55</xdr:row>
      <xdr:rowOff>75032</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flipV="1">
          <a:off x="6972300" y="9370149"/>
          <a:ext cx="889000" cy="1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121463</xdr:rowOff>
    </xdr:from>
    <xdr:to>
      <xdr:col>55</xdr:col>
      <xdr:colOff>50800</xdr:colOff>
      <xdr:row>56</xdr:row>
      <xdr:rowOff>51613</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10426700" y="95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99890</xdr:rowOff>
    </xdr:from>
    <xdr:ext cx="534377" cy="259045"/>
    <xdr:sp macro="" textlink="">
      <xdr:nvSpPr>
        <xdr:cNvPr id="370" name="普通建設事業費該当値テキスト">
          <a:extLst>
            <a:ext uri="{FF2B5EF4-FFF2-40B4-BE49-F238E27FC236}">
              <a16:creationId xmlns="" xmlns:a16="http://schemas.microsoft.com/office/drawing/2014/main" id="{00000000-0008-0000-0600-000072010000}"/>
            </a:ext>
          </a:extLst>
        </xdr:cNvPr>
        <xdr:cNvSpPr txBox="1"/>
      </xdr:nvSpPr>
      <xdr:spPr>
        <a:xfrm>
          <a:off x="10528300" y="952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63182</xdr:rowOff>
    </xdr:from>
    <xdr:to>
      <xdr:col>50</xdr:col>
      <xdr:colOff>165100</xdr:colOff>
      <xdr:row>57</xdr:row>
      <xdr:rowOff>164782</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9588500" y="98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155909</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9372111" y="99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15583</xdr:rowOff>
    </xdr:from>
    <xdr:to>
      <xdr:col>46</xdr:col>
      <xdr:colOff>38100</xdr:colOff>
      <xdr:row>55</xdr:row>
      <xdr:rowOff>117183</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8699500" y="94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133710</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8483111" y="92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61049</xdr:rowOff>
    </xdr:from>
    <xdr:to>
      <xdr:col>41</xdr:col>
      <xdr:colOff>101600</xdr:colOff>
      <xdr:row>54</xdr:row>
      <xdr:rowOff>162649</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7810500" y="93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7726</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7594111" y="909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24232</xdr:rowOff>
    </xdr:from>
    <xdr:to>
      <xdr:col>36</xdr:col>
      <xdr:colOff>165100</xdr:colOff>
      <xdr:row>55</xdr:row>
      <xdr:rowOff>125832</xdr:rowOff>
    </xdr:to>
    <xdr:sp macro="" textlink="">
      <xdr:nvSpPr>
        <xdr:cNvPr id="377" name="楕円 376">
          <a:extLst>
            <a:ext uri="{FF2B5EF4-FFF2-40B4-BE49-F238E27FC236}">
              <a16:creationId xmlns="" xmlns:a16="http://schemas.microsoft.com/office/drawing/2014/main" id="{00000000-0008-0000-0600-000079010000}"/>
            </a:ext>
          </a:extLst>
        </xdr:cNvPr>
        <xdr:cNvSpPr/>
      </xdr:nvSpPr>
      <xdr:spPr>
        <a:xfrm>
          <a:off x="6921500" y="94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142359</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6705111" y="922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59995</xdr:rowOff>
    </xdr:from>
    <xdr:to>
      <xdr:col>55</xdr:col>
      <xdr:colOff>0</xdr:colOff>
      <xdr:row>78</xdr:row>
      <xdr:rowOff>102819</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9639300" y="13433095"/>
          <a:ext cx="8382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51212</xdr:rowOff>
    </xdr:from>
    <xdr:to>
      <xdr:col>50</xdr:col>
      <xdr:colOff>114300</xdr:colOff>
      <xdr:row>78</xdr:row>
      <xdr:rowOff>59995</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8750300" y="13081412"/>
          <a:ext cx="889000" cy="35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59024</xdr:rowOff>
    </xdr:from>
    <xdr:to>
      <xdr:col>45</xdr:col>
      <xdr:colOff>177800</xdr:colOff>
      <xdr:row>76</xdr:row>
      <xdr:rowOff>51212</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a:off x="7861300" y="12917774"/>
          <a:ext cx="889000" cy="16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59024</xdr:rowOff>
    </xdr:from>
    <xdr:to>
      <xdr:col>41</xdr:col>
      <xdr:colOff>50800</xdr:colOff>
      <xdr:row>78</xdr:row>
      <xdr:rowOff>89751</xdr:rowOff>
    </xdr:to>
    <xdr:cxnSp macro="">
      <xdr:nvCxnSpPr>
        <xdr:cNvPr id="416" name="直線コネクタ 415">
          <a:extLst>
            <a:ext uri="{FF2B5EF4-FFF2-40B4-BE49-F238E27FC236}">
              <a16:creationId xmlns="" xmlns:a16="http://schemas.microsoft.com/office/drawing/2014/main" id="{00000000-0008-0000-0600-0000A0010000}"/>
            </a:ext>
          </a:extLst>
        </xdr:cNvPr>
        <xdr:cNvCxnSpPr/>
      </xdr:nvCxnSpPr>
      <xdr:spPr>
        <a:xfrm flipV="1">
          <a:off x="6972300" y="12917774"/>
          <a:ext cx="889000" cy="54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52019</xdr:rowOff>
    </xdr:from>
    <xdr:to>
      <xdr:col>55</xdr:col>
      <xdr:colOff>50800</xdr:colOff>
      <xdr:row>78</xdr:row>
      <xdr:rowOff>153619</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10426700" y="1342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138396</xdr:rowOff>
    </xdr:from>
    <xdr:ext cx="469744" cy="259045"/>
    <xdr:sp macro="" textlink="">
      <xdr:nvSpPr>
        <xdr:cNvPr id="427" name="普通建設事業費 （ うち新規整備　）該当値テキスト">
          <a:extLst>
            <a:ext uri="{FF2B5EF4-FFF2-40B4-BE49-F238E27FC236}">
              <a16:creationId xmlns="" xmlns:a16="http://schemas.microsoft.com/office/drawing/2014/main" id="{00000000-0008-0000-0600-0000AB010000}"/>
            </a:ext>
          </a:extLst>
        </xdr:cNvPr>
        <xdr:cNvSpPr txBox="1"/>
      </xdr:nvSpPr>
      <xdr:spPr>
        <a:xfrm>
          <a:off x="10528300" y="1334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9195</xdr:rowOff>
    </xdr:from>
    <xdr:to>
      <xdr:col>50</xdr:col>
      <xdr:colOff>165100</xdr:colOff>
      <xdr:row>78</xdr:row>
      <xdr:rowOff>110795</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9588500" y="133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101922</xdr:rowOff>
    </xdr:from>
    <xdr:ext cx="469744"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9404428" y="134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412</xdr:rowOff>
    </xdr:from>
    <xdr:to>
      <xdr:col>46</xdr:col>
      <xdr:colOff>38100</xdr:colOff>
      <xdr:row>76</xdr:row>
      <xdr:rowOff>102012</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8699500" y="130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118539</xdr:rowOff>
    </xdr:from>
    <xdr:ext cx="534377"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8483111" y="128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8224</xdr:rowOff>
    </xdr:from>
    <xdr:to>
      <xdr:col>41</xdr:col>
      <xdr:colOff>101600</xdr:colOff>
      <xdr:row>75</xdr:row>
      <xdr:rowOff>109824</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7810500" y="128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126351</xdr:rowOff>
    </xdr:from>
    <xdr:ext cx="534377"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7594111" y="1264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38951</xdr:rowOff>
    </xdr:from>
    <xdr:to>
      <xdr:col>36</xdr:col>
      <xdr:colOff>165100</xdr:colOff>
      <xdr:row>78</xdr:row>
      <xdr:rowOff>140551</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6921500" y="134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131678</xdr:rowOff>
    </xdr:from>
    <xdr:ext cx="469744"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737428" y="1350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145627</xdr:rowOff>
    </xdr:from>
    <xdr:to>
      <xdr:col>55</xdr:col>
      <xdr:colOff>0</xdr:colOff>
      <xdr:row>98</xdr:row>
      <xdr:rowOff>116024</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9639300" y="16604827"/>
          <a:ext cx="838200" cy="3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59934</xdr:rowOff>
    </xdr:from>
    <xdr:to>
      <xdr:col>50</xdr:col>
      <xdr:colOff>114300</xdr:colOff>
      <xdr:row>98</xdr:row>
      <xdr:rowOff>116024</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a:off x="8750300" y="16862034"/>
          <a:ext cx="889000" cy="5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67038</xdr:rowOff>
    </xdr:from>
    <xdr:to>
      <xdr:col>45</xdr:col>
      <xdr:colOff>177800</xdr:colOff>
      <xdr:row>98</xdr:row>
      <xdr:rowOff>59934</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a:off x="7861300" y="16697688"/>
          <a:ext cx="889000" cy="1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67038</xdr:rowOff>
    </xdr:from>
    <xdr:to>
      <xdr:col>41</xdr:col>
      <xdr:colOff>50800</xdr:colOff>
      <xdr:row>97</xdr:row>
      <xdr:rowOff>146771</xdr:rowOff>
    </xdr:to>
    <xdr:cxnSp macro="">
      <xdr:nvCxnSpPr>
        <xdr:cNvPr id="475" name="直線コネクタ 474">
          <a:extLst>
            <a:ext uri="{FF2B5EF4-FFF2-40B4-BE49-F238E27FC236}">
              <a16:creationId xmlns="" xmlns:a16="http://schemas.microsoft.com/office/drawing/2014/main" id="{00000000-0008-0000-0600-0000DB010000}"/>
            </a:ext>
          </a:extLst>
        </xdr:cNvPr>
        <xdr:cNvCxnSpPr/>
      </xdr:nvCxnSpPr>
      <xdr:spPr>
        <a:xfrm flipV="1">
          <a:off x="6972300" y="16697688"/>
          <a:ext cx="889000" cy="7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94827</xdr:rowOff>
    </xdr:from>
    <xdr:to>
      <xdr:col>55</xdr:col>
      <xdr:colOff>50800</xdr:colOff>
      <xdr:row>97</xdr:row>
      <xdr:rowOff>24977</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10426700" y="165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117704</xdr:rowOff>
    </xdr:from>
    <xdr:ext cx="534377" cy="259045"/>
    <xdr:sp macro="" textlink="">
      <xdr:nvSpPr>
        <xdr:cNvPr id="486" name="普通建設事業費 （ うち更新整備　）該当値テキスト">
          <a:extLst>
            <a:ext uri="{FF2B5EF4-FFF2-40B4-BE49-F238E27FC236}">
              <a16:creationId xmlns="" xmlns:a16="http://schemas.microsoft.com/office/drawing/2014/main" id="{00000000-0008-0000-0600-0000E6010000}"/>
            </a:ext>
          </a:extLst>
        </xdr:cNvPr>
        <xdr:cNvSpPr txBox="1"/>
      </xdr:nvSpPr>
      <xdr:spPr>
        <a:xfrm>
          <a:off x="10528300" y="164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65224</xdr:rowOff>
    </xdr:from>
    <xdr:to>
      <xdr:col>50</xdr:col>
      <xdr:colOff>165100</xdr:colOff>
      <xdr:row>98</xdr:row>
      <xdr:rowOff>166824</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9588500" y="168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157951</xdr:rowOff>
    </xdr:from>
    <xdr:ext cx="469744"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9404428" y="169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9134</xdr:rowOff>
    </xdr:from>
    <xdr:to>
      <xdr:col>46</xdr:col>
      <xdr:colOff>38100</xdr:colOff>
      <xdr:row>98</xdr:row>
      <xdr:rowOff>110734</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8699500" y="168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101861</xdr:rowOff>
    </xdr:from>
    <xdr:ext cx="534377"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8483111" y="169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16238</xdr:rowOff>
    </xdr:from>
    <xdr:to>
      <xdr:col>41</xdr:col>
      <xdr:colOff>101600</xdr:colOff>
      <xdr:row>97</xdr:row>
      <xdr:rowOff>117838</xdr:rowOff>
    </xdr:to>
    <xdr:sp macro="" textlink="">
      <xdr:nvSpPr>
        <xdr:cNvPr id="491" name="楕円 490">
          <a:extLst>
            <a:ext uri="{FF2B5EF4-FFF2-40B4-BE49-F238E27FC236}">
              <a16:creationId xmlns="" xmlns:a16="http://schemas.microsoft.com/office/drawing/2014/main" id="{00000000-0008-0000-0600-0000EB010000}"/>
            </a:ext>
          </a:extLst>
        </xdr:cNvPr>
        <xdr:cNvSpPr/>
      </xdr:nvSpPr>
      <xdr:spPr>
        <a:xfrm>
          <a:off x="7810500" y="166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108965</xdr:rowOff>
    </xdr:from>
    <xdr:ext cx="534377"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7594111" y="167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95971</xdr:rowOff>
    </xdr:from>
    <xdr:to>
      <xdr:col>36</xdr:col>
      <xdr:colOff>165100</xdr:colOff>
      <xdr:row>98</xdr:row>
      <xdr:rowOff>26121</xdr:rowOff>
    </xdr:to>
    <xdr:sp macro="" textlink="">
      <xdr:nvSpPr>
        <xdr:cNvPr id="493" name="楕円 492">
          <a:extLst>
            <a:ext uri="{FF2B5EF4-FFF2-40B4-BE49-F238E27FC236}">
              <a16:creationId xmlns="" xmlns:a16="http://schemas.microsoft.com/office/drawing/2014/main" id="{00000000-0008-0000-0600-0000ED010000}"/>
            </a:ext>
          </a:extLst>
        </xdr:cNvPr>
        <xdr:cNvSpPr/>
      </xdr:nvSpPr>
      <xdr:spPr>
        <a:xfrm>
          <a:off x="6921500" y="167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17248</xdr:rowOff>
    </xdr:from>
    <xdr:ext cx="534377"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6705111" y="1681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121138</xdr:rowOff>
    </xdr:from>
    <xdr:to>
      <xdr:col>85</xdr:col>
      <xdr:colOff>127000</xdr:colOff>
      <xdr:row>38</xdr:row>
      <xdr:rowOff>56810</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flipV="1">
          <a:off x="15481300" y="6293338"/>
          <a:ext cx="838200" cy="27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2" name="災害復旧事業費平均値テキスト">
          <a:extLst>
            <a:ext uri="{FF2B5EF4-FFF2-40B4-BE49-F238E27FC236}">
              <a16:creationId xmlns="" xmlns:a16="http://schemas.microsoft.com/office/drawing/2014/main" id="{00000000-0008-0000-0600-00000A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34270</xdr:rowOff>
    </xdr:from>
    <xdr:to>
      <xdr:col>81</xdr:col>
      <xdr:colOff>50800</xdr:colOff>
      <xdr:row>38</xdr:row>
      <xdr:rowOff>56810</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a:off x="14592300" y="6549370"/>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34270</xdr:rowOff>
    </xdr:from>
    <xdr:to>
      <xdr:col>76</xdr:col>
      <xdr:colOff>114300</xdr:colOff>
      <xdr:row>38</xdr:row>
      <xdr:rowOff>80218</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flipV="1">
          <a:off x="13703300" y="6549370"/>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132478</xdr:rowOff>
    </xdr:from>
    <xdr:ext cx="469744"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4357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156754</xdr:rowOff>
    </xdr:from>
    <xdr:to>
      <xdr:col>71</xdr:col>
      <xdr:colOff>177800</xdr:colOff>
      <xdr:row>38</xdr:row>
      <xdr:rowOff>80218</xdr:rowOff>
    </xdr:to>
    <xdr:cxnSp macro="">
      <xdr:nvCxnSpPr>
        <xdr:cNvPr id="530" name="直線コネクタ 529">
          <a:extLst>
            <a:ext uri="{FF2B5EF4-FFF2-40B4-BE49-F238E27FC236}">
              <a16:creationId xmlns="" xmlns:a16="http://schemas.microsoft.com/office/drawing/2014/main" id="{00000000-0008-0000-0600-000012020000}"/>
            </a:ext>
          </a:extLst>
        </xdr:cNvPr>
        <xdr:cNvCxnSpPr/>
      </xdr:nvCxnSpPr>
      <xdr:spPr>
        <a:xfrm>
          <a:off x="12814300" y="6500404"/>
          <a:ext cx="889000" cy="9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70338</xdr:rowOff>
    </xdr:from>
    <xdr:to>
      <xdr:col>85</xdr:col>
      <xdr:colOff>177800</xdr:colOff>
      <xdr:row>37</xdr:row>
      <xdr:rowOff>488</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6268700" y="62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93215</xdr:rowOff>
    </xdr:from>
    <xdr:ext cx="469744" cy="259045"/>
    <xdr:sp macro="" textlink="">
      <xdr:nvSpPr>
        <xdr:cNvPr id="541" name="災害復旧事業費該当値テキスト">
          <a:extLst>
            <a:ext uri="{FF2B5EF4-FFF2-40B4-BE49-F238E27FC236}">
              <a16:creationId xmlns="" xmlns:a16="http://schemas.microsoft.com/office/drawing/2014/main" id="{00000000-0008-0000-0600-00001D020000}"/>
            </a:ext>
          </a:extLst>
        </xdr:cNvPr>
        <xdr:cNvSpPr txBox="1"/>
      </xdr:nvSpPr>
      <xdr:spPr>
        <a:xfrm>
          <a:off x="16370300" y="609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6010</xdr:rowOff>
    </xdr:from>
    <xdr:to>
      <xdr:col>81</xdr:col>
      <xdr:colOff>101600</xdr:colOff>
      <xdr:row>38</xdr:row>
      <xdr:rowOff>107610</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5430500" y="65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124137</xdr:rowOff>
    </xdr:from>
    <xdr:ext cx="469744"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5246428" y="62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154920</xdr:rowOff>
    </xdr:from>
    <xdr:to>
      <xdr:col>76</xdr:col>
      <xdr:colOff>165100</xdr:colOff>
      <xdr:row>38</xdr:row>
      <xdr:rowOff>85069</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4541500" y="6498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101597</xdr:rowOff>
    </xdr:from>
    <xdr:ext cx="469744"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4357428" y="627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29418</xdr:rowOff>
    </xdr:from>
    <xdr:to>
      <xdr:col>72</xdr:col>
      <xdr:colOff>38100</xdr:colOff>
      <xdr:row>38</xdr:row>
      <xdr:rowOff>131018</xdr:rowOff>
    </xdr:to>
    <xdr:sp macro="" textlink="">
      <xdr:nvSpPr>
        <xdr:cNvPr id="546" name="楕円 545">
          <a:extLst>
            <a:ext uri="{FF2B5EF4-FFF2-40B4-BE49-F238E27FC236}">
              <a16:creationId xmlns="" xmlns:a16="http://schemas.microsoft.com/office/drawing/2014/main" id="{00000000-0008-0000-0600-000022020000}"/>
            </a:ext>
          </a:extLst>
        </xdr:cNvPr>
        <xdr:cNvSpPr/>
      </xdr:nvSpPr>
      <xdr:spPr>
        <a:xfrm>
          <a:off x="13652500" y="65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147545</xdr:rowOff>
    </xdr:from>
    <xdr:ext cx="469744"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3468428" y="63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105954</xdr:rowOff>
    </xdr:from>
    <xdr:to>
      <xdr:col>67</xdr:col>
      <xdr:colOff>101600</xdr:colOff>
      <xdr:row>38</xdr:row>
      <xdr:rowOff>36103</xdr:rowOff>
    </xdr:to>
    <xdr:sp macro="" textlink="">
      <xdr:nvSpPr>
        <xdr:cNvPr id="548" name="楕円 547">
          <a:extLst>
            <a:ext uri="{FF2B5EF4-FFF2-40B4-BE49-F238E27FC236}">
              <a16:creationId xmlns="" xmlns:a16="http://schemas.microsoft.com/office/drawing/2014/main" id="{00000000-0008-0000-0600-000024020000}"/>
            </a:ext>
          </a:extLst>
        </xdr:cNvPr>
        <xdr:cNvSpPr/>
      </xdr:nvSpPr>
      <xdr:spPr>
        <a:xfrm>
          <a:off x="12763500" y="6449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52631</xdr:rowOff>
    </xdr:from>
    <xdr:ext cx="469744"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579428" y="62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39281</xdr:rowOff>
    </xdr:from>
    <xdr:to>
      <xdr:col>85</xdr:col>
      <xdr:colOff>127000</xdr:colOff>
      <xdr:row>77</xdr:row>
      <xdr:rowOff>44856</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5481300" y="13240931"/>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74422</xdr:rowOff>
    </xdr:from>
    <xdr:to>
      <xdr:col>81</xdr:col>
      <xdr:colOff>50800</xdr:colOff>
      <xdr:row>77</xdr:row>
      <xdr:rowOff>39281</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4592300" y="13104622"/>
          <a:ext cx="889000" cy="1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12370</xdr:rowOff>
    </xdr:from>
    <xdr:to>
      <xdr:col>76</xdr:col>
      <xdr:colOff>114300</xdr:colOff>
      <xdr:row>76</xdr:row>
      <xdr:rowOff>74422</xdr:rowOff>
    </xdr:to>
    <xdr:cxnSp macro="">
      <xdr:nvCxnSpPr>
        <xdr:cNvPr id="633" name="直線コネクタ 632">
          <a:extLst>
            <a:ext uri="{FF2B5EF4-FFF2-40B4-BE49-F238E27FC236}">
              <a16:creationId xmlns="" xmlns:a16="http://schemas.microsoft.com/office/drawing/2014/main" id="{00000000-0008-0000-0600-000079020000}"/>
            </a:ext>
          </a:extLst>
        </xdr:cNvPr>
        <xdr:cNvCxnSpPr/>
      </xdr:nvCxnSpPr>
      <xdr:spPr>
        <a:xfrm>
          <a:off x="13703300" y="13042570"/>
          <a:ext cx="889000" cy="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12370</xdr:rowOff>
    </xdr:from>
    <xdr:to>
      <xdr:col>71</xdr:col>
      <xdr:colOff>177800</xdr:colOff>
      <xdr:row>77</xdr:row>
      <xdr:rowOff>62294</xdr:rowOff>
    </xdr:to>
    <xdr:cxnSp macro="">
      <xdr:nvCxnSpPr>
        <xdr:cNvPr id="636" name="直線コネクタ 635">
          <a:extLst>
            <a:ext uri="{FF2B5EF4-FFF2-40B4-BE49-F238E27FC236}">
              <a16:creationId xmlns="" xmlns:a16="http://schemas.microsoft.com/office/drawing/2014/main" id="{00000000-0008-0000-0600-00007C020000}"/>
            </a:ext>
          </a:extLst>
        </xdr:cNvPr>
        <xdr:cNvCxnSpPr/>
      </xdr:nvCxnSpPr>
      <xdr:spPr>
        <a:xfrm flipV="1">
          <a:off x="12814300" y="13042570"/>
          <a:ext cx="889000" cy="2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165506</xdr:rowOff>
    </xdr:from>
    <xdr:to>
      <xdr:col>85</xdr:col>
      <xdr:colOff>177800</xdr:colOff>
      <xdr:row>77</xdr:row>
      <xdr:rowOff>95656</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6268700" y="131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143933</xdr:rowOff>
    </xdr:from>
    <xdr:ext cx="534377" cy="259045"/>
    <xdr:sp macro="" textlink="">
      <xdr:nvSpPr>
        <xdr:cNvPr id="647" name="公債費該当値テキスト">
          <a:extLst>
            <a:ext uri="{FF2B5EF4-FFF2-40B4-BE49-F238E27FC236}">
              <a16:creationId xmlns="" xmlns:a16="http://schemas.microsoft.com/office/drawing/2014/main" id="{00000000-0008-0000-0600-000087020000}"/>
            </a:ext>
          </a:extLst>
        </xdr:cNvPr>
        <xdr:cNvSpPr txBox="1"/>
      </xdr:nvSpPr>
      <xdr:spPr>
        <a:xfrm>
          <a:off x="16370300" y="131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159931</xdr:rowOff>
    </xdr:from>
    <xdr:to>
      <xdr:col>81</xdr:col>
      <xdr:colOff>101600</xdr:colOff>
      <xdr:row>77</xdr:row>
      <xdr:rowOff>90081</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5430500" y="131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81208</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5214111" y="1328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23622</xdr:rowOff>
    </xdr:from>
    <xdr:to>
      <xdr:col>76</xdr:col>
      <xdr:colOff>165100</xdr:colOff>
      <xdr:row>76</xdr:row>
      <xdr:rowOff>125222</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4541500" y="130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141749</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4325111" y="128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133020</xdr:rowOff>
    </xdr:from>
    <xdr:to>
      <xdr:col>72</xdr:col>
      <xdr:colOff>38100</xdr:colOff>
      <xdr:row>76</xdr:row>
      <xdr:rowOff>63170</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3652500" y="129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79697</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3436111" y="1276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11494</xdr:rowOff>
    </xdr:from>
    <xdr:to>
      <xdr:col>67</xdr:col>
      <xdr:colOff>101600</xdr:colOff>
      <xdr:row>77</xdr:row>
      <xdr:rowOff>113094</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2763500" y="132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104221</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547111" y="133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105840</xdr:rowOff>
    </xdr:from>
    <xdr:to>
      <xdr:col>85</xdr:col>
      <xdr:colOff>127000</xdr:colOff>
      <xdr:row>98</xdr:row>
      <xdr:rowOff>3693</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5481300" y="16736490"/>
          <a:ext cx="838200" cy="6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105840</xdr:rowOff>
    </xdr:from>
    <xdr:to>
      <xdr:col>81</xdr:col>
      <xdr:colOff>50800</xdr:colOff>
      <xdr:row>97</xdr:row>
      <xdr:rowOff>136226</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4592300" y="16736490"/>
          <a:ext cx="889000" cy="3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136226</xdr:rowOff>
    </xdr:from>
    <xdr:to>
      <xdr:col>76</xdr:col>
      <xdr:colOff>114300</xdr:colOff>
      <xdr:row>98</xdr:row>
      <xdr:rowOff>91227</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flipV="1">
          <a:off x="13703300" y="16766876"/>
          <a:ext cx="889000" cy="1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97290</xdr:rowOff>
    </xdr:from>
    <xdr:to>
      <xdr:col>71</xdr:col>
      <xdr:colOff>177800</xdr:colOff>
      <xdr:row>98</xdr:row>
      <xdr:rowOff>91227</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a:off x="12814300" y="16727940"/>
          <a:ext cx="889000" cy="16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124343</xdr:rowOff>
    </xdr:from>
    <xdr:to>
      <xdr:col>85</xdr:col>
      <xdr:colOff>177800</xdr:colOff>
      <xdr:row>98</xdr:row>
      <xdr:rowOff>54493</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6268700" y="167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102770</xdr:rowOff>
    </xdr:from>
    <xdr:ext cx="534377" cy="259045"/>
    <xdr:sp macro="" textlink="">
      <xdr:nvSpPr>
        <xdr:cNvPr id="702" name="積立金該当値テキスト">
          <a:extLst>
            <a:ext uri="{FF2B5EF4-FFF2-40B4-BE49-F238E27FC236}">
              <a16:creationId xmlns="" xmlns:a16="http://schemas.microsoft.com/office/drawing/2014/main" id="{00000000-0008-0000-0600-0000BE020000}"/>
            </a:ext>
          </a:extLst>
        </xdr:cNvPr>
        <xdr:cNvSpPr txBox="1"/>
      </xdr:nvSpPr>
      <xdr:spPr>
        <a:xfrm>
          <a:off x="16370300" y="1673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55040</xdr:rowOff>
    </xdr:from>
    <xdr:to>
      <xdr:col>81</xdr:col>
      <xdr:colOff>101600</xdr:colOff>
      <xdr:row>97</xdr:row>
      <xdr:rowOff>156640</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5430500" y="1668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1717</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5214111" y="1646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85426</xdr:rowOff>
    </xdr:from>
    <xdr:to>
      <xdr:col>76</xdr:col>
      <xdr:colOff>165100</xdr:colOff>
      <xdr:row>98</xdr:row>
      <xdr:rowOff>15576</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4541500" y="167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6703</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4325111" y="1680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40427</xdr:rowOff>
    </xdr:from>
    <xdr:to>
      <xdr:col>72</xdr:col>
      <xdr:colOff>38100</xdr:colOff>
      <xdr:row>98</xdr:row>
      <xdr:rowOff>142027</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3652500" y="168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133154</xdr:rowOff>
    </xdr:from>
    <xdr:ext cx="469744"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3468428" y="169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46490</xdr:rowOff>
    </xdr:from>
    <xdr:to>
      <xdr:col>67</xdr:col>
      <xdr:colOff>101600</xdr:colOff>
      <xdr:row>97</xdr:row>
      <xdr:rowOff>148090</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2763500" y="166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164617</xdr:rowOff>
    </xdr:from>
    <xdr:ext cx="534377"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2547111" y="164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13335</xdr:rowOff>
    </xdr:from>
    <xdr:to>
      <xdr:col>116</xdr:col>
      <xdr:colOff>63500</xdr:colOff>
      <xdr:row>39</xdr:row>
      <xdr:rowOff>17780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1323300" y="6699885"/>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17780</xdr:rowOff>
    </xdr:from>
    <xdr:to>
      <xdr:col>111</xdr:col>
      <xdr:colOff>177800</xdr:colOff>
      <xdr:row>39</xdr:row>
      <xdr:rowOff>25781</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flipV="1">
          <a:off x="20434300" y="670433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25781</xdr:rowOff>
    </xdr:from>
    <xdr:to>
      <xdr:col>107</xdr:col>
      <xdr:colOff>50800</xdr:colOff>
      <xdr:row>39</xdr:row>
      <xdr:rowOff>28448</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flipV="1">
          <a:off x="19545300" y="671233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28194</xdr:rowOff>
    </xdr:from>
    <xdr:to>
      <xdr:col>102</xdr:col>
      <xdr:colOff>114300</xdr:colOff>
      <xdr:row>39</xdr:row>
      <xdr:rowOff>28448</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a:off x="18656300" y="671474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133985</xdr:rowOff>
    </xdr:from>
    <xdr:to>
      <xdr:col>116</xdr:col>
      <xdr:colOff>114300</xdr:colOff>
      <xdr:row>39</xdr:row>
      <xdr:rowOff>64135</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2110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48912</xdr:rowOff>
    </xdr:from>
    <xdr:ext cx="378565" cy="259045"/>
    <xdr:sp macro="" textlink="">
      <xdr:nvSpPr>
        <xdr:cNvPr id="759" name="投資及び出資金該当値テキスト">
          <a:extLst>
            <a:ext uri="{FF2B5EF4-FFF2-40B4-BE49-F238E27FC236}">
              <a16:creationId xmlns="" xmlns:a16="http://schemas.microsoft.com/office/drawing/2014/main" id="{00000000-0008-0000-0600-0000F7020000}"/>
            </a:ext>
          </a:extLst>
        </xdr:cNvPr>
        <xdr:cNvSpPr txBox="1"/>
      </xdr:nvSpPr>
      <xdr:spPr>
        <a:xfrm>
          <a:off x="22212300" y="6564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138430</xdr:rowOff>
    </xdr:from>
    <xdr:to>
      <xdr:col>112</xdr:col>
      <xdr:colOff>38100</xdr:colOff>
      <xdr:row>39</xdr:row>
      <xdr:rowOff>68580</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1272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59707</xdr:rowOff>
    </xdr:from>
    <xdr:ext cx="378565"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1134017" y="674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146431</xdr:rowOff>
    </xdr:from>
    <xdr:to>
      <xdr:col>107</xdr:col>
      <xdr:colOff>101600</xdr:colOff>
      <xdr:row>39</xdr:row>
      <xdr:rowOff>76581</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0383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67708</xdr:rowOff>
    </xdr:from>
    <xdr:ext cx="378565"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0245017" y="675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149098</xdr:rowOff>
    </xdr:from>
    <xdr:to>
      <xdr:col>102</xdr:col>
      <xdr:colOff>165100</xdr:colOff>
      <xdr:row>39</xdr:row>
      <xdr:rowOff>79248</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19494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70375</xdr:rowOff>
    </xdr:from>
    <xdr:ext cx="378565"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9356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148844</xdr:rowOff>
    </xdr:from>
    <xdr:to>
      <xdr:col>98</xdr:col>
      <xdr:colOff>38100</xdr:colOff>
      <xdr:row>39</xdr:row>
      <xdr:rowOff>78994</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8605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70121</xdr:rowOff>
    </xdr:from>
    <xdr:ext cx="378565"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467017" y="675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13780</xdr:rowOff>
    </xdr:from>
    <xdr:to>
      <xdr:col>116</xdr:col>
      <xdr:colOff>63500</xdr:colOff>
      <xdr:row>59</xdr:row>
      <xdr:rowOff>13970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21323300" y="10129330"/>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13970</xdr:rowOff>
    </xdr:from>
    <xdr:to>
      <xdr:col>111</xdr:col>
      <xdr:colOff>177800</xdr:colOff>
      <xdr:row>59</xdr:row>
      <xdr:rowOff>14122</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flipV="1">
          <a:off x="20434300" y="1012952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14122</xdr:rowOff>
    </xdr:from>
    <xdr:to>
      <xdr:col>107</xdr:col>
      <xdr:colOff>50800</xdr:colOff>
      <xdr:row>59</xdr:row>
      <xdr:rowOff>14236</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flipV="1">
          <a:off x="19545300" y="1012967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14160</xdr:rowOff>
    </xdr:from>
    <xdr:to>
      <xdr:col>102</xdr:col>
      <xdr:colOff>114300</xdr:colOff>
      <xdr:row>59</xdr:row>
      <xdr:rowOff>14236</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a:off x="18656300" y="1012971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134430</xdr:rowOff>
    </xdr:from>
    <xdr:to>
      <xdr:col>116</xdr:col>
      <xdr:colOff>114300</xdr:colOff>
      <xdr:row>59</xdr:row>
      <xdr:rowOff>64580</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2110700" y="100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61727</xdr:rowOff>
    </xdr:from>
    <xdr:ext cx="378565" cy="259045"/>
    <xdr:sp macro="" textlink="">
      <xdr:nvSpPr>
        <xdr:cNvPr id="816" name="貸付金該当値テキスト">
          <a:extLst>
            <a:ext uri="{FF2B5EF4-FFF2-40B4-BE49-F238E27FC236}">
              <a16:creationId xmlns="" xmlns:a16="http://schemas.microsoft.com/office/drawing/2014/main" id="{00000000-0008-0000-0600-000030030000}"/>
            </a:ext>
          </a:extLst>
        </xdr:cNvPr>
        <xdr:cNvSpPr txBox="1"/>
      </xdr:nvSpPr>
      <xdr:spPr>
        <a:xfrm>
          <a:off x="22212300" y="1000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134620</xdr:rowOff>
    </xdr:from>
    <xdr:to>
      <xdr:col>112</xdr:col>
      <xdr:colOff>38100</xdr:colOff>
      <xdr:row>59</xdr:row>
      <xdr:rowOff>64770</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1272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55897</xdr:rowOff>
    </xdr:from>
    <xdr:ext cx="378565"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134017" y="1017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134772</xdr:rowOff>
    </xdr:from>
    <xdr:to>
      <xdr:col>107</xdr:col>
      <xdr:colOff>101600</xdr:colOff>
      <xdr:row>59</xdr:row>
      <xdr:rowOff>64922</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0383500" y="100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56049</xdr:rowOff>
    </xdr:from>
    <xdr:ext cx="378565"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245017" y="1017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134886</xdr:rowOff>
    </xdr:from>
    <xdr:to>
      <xdr:col>102</xdr:col>
      <xdr:colOff>165100</xdr:colOff>
      <xdr:row>59</xdr:row>
      <xdr:rowOff>65036</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9494500" y="10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56163</xdr:rowOff>
    </xdr:from>
    <xdr:ext cx="378565"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356017" y="10171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134810</xdr:rowOff>
    </xdr:from>
    <xdr:to>
      <xdr:col>98</xdr:col>
      <xdr:colOff>38100</xdr:colOff>
      <xdr:row>59</xdr:row>
      <xdr:rowOff>64960</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8605500" y="100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56087</xdr:rowOff>
    </xdr:from>
    <xdr:ext cx="378565"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467017" y="10171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68867</xdr:rowOff>
    </xdr:from>
    <xdr:to>
      <xdr:col>116</xdr:col>
      <xdr:colOff>63500</xdr:colOff>
      <xdr:row>76</xdr:row>
      <xdr:rowOff>141398</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1323300" y="13099067"/>
          <a:ext cx="838200" cy="7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141398</xdr:rowOff>
    </xdr:from>
    <xdr:to>
      <xdr:col>111</xdr:col>
      <xdr:colOff>177800</xdr:colOff>
      <xdr:row>76</xdr:row>
      <xdr:rowOff>164520</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20434300" y="13171598"/>
          <a:ext cx="889000" cy="2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164520</xdr:rowOff>
    </xdr:from>
    <xdr:to>
      <xdr:col>107</xdr:col>
      <xdr:colOff>50800</xdr:colOff>
      <xdr:row>77</xdr:row>
      <xdr:rowOff>48881</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19545300" y="13194720"/>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48881</xdr:rowOff>
    </xdr:from>
    <xdr:to>
      <xdr:col>102</xdr:col>
      <xdr:colOff>114300</xdr:colOff>
      <xdr:row>77</xdr:row>
      <xdr:rowOff>98127</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18656300" y="13250531"/>
          <a:ext cx="889000" cy="4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18067</xdr:rowOff>
    </xdr:from>
    <xdr:to>
      <xdr:col>116</xdr:col>
      <xdr:colOff>114300</xdr:colOff>
      <xdr:row>76</xdr:row>
      <xdr:rowOff>119667</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2110700" y="130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167944</xdr:rowOff>
    </xdr:from>
    <xdr:ext cx="534377" cy="259045"/>
    <xdr:sp macro="" textlink="">
      <xdr:nvSpPr>
        <xdr:cNvPr id="876" name="繰出金該当値テキスト">
          <a:extLst>
            <a:ext uri="{FF2B5EF4-FFF2-40B4-BE49-F238E27FC236}">
              <a16:creationId xmlns="" xmlns:a16="http://schemas.microsoft.com/office/drawing/2014/main" id="{00000000-0008-0000-0600-00006C030000}"/>
            </a:ext>
          </a:extLst>
        </xdr:cNvPr>
        <xdr:cNvSpPr txBox="1"/>
      </xdr:nvSpPr>
      <xdr:spPr>
        <a:xfrm>
          <a:off x="22212300" y="130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90598</xdr:rowOff>
    </xdr:from>
    <xdr:to>
      <xdr:col>112</xdr:col>
      <xdr:colOff>38100</xdr:colOff>
      <xdr:row>77</xdr:row>
      <xdr:rowOff>20748</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1272500" y="131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11875</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1056111" y="1321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113720</xdr:rowOff>
    </xdr:from>
    <xdr:to>
      <xdr:col>107</xdr:col>
      <xdr:colOff>101600</xdr:colOff>
      <xdr:row>77</xdr:row>
      <xdr:rowOff>43870</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0383500" y="131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34997</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67111" y="1323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169531</xdr:rowOff>
    </xdr:from>
    <xdr:to>
      <xdr:col>102</xdr:col>
      <xdr:colOff>165100</xdr:colOff>
      <xdr:row>77</xdr:row>
      <xdr:rowOff>99681</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9494500" y="131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90808</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78111" y="132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47327</xdr:rowOff>
    </xdr:from>
    <xdr:to>
      <xdr:col>98</xdr:col>
      <xdr:colOff>38100</xdr:colOff>
      <xdr:row>77</xdr:row>
      <xdr:rowOff>148927</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8605500" y="132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140054</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89111" y="133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令和５年度の扶助費は住民１人あたり</a:t>
          </a:r>
          <a:r>
            <a:rPr kumimoji="1" lang="en-US" altLang="ja-JP" sz="1300">
              <a:latin typeface="ＭＳ Ｐゴシック" panose="020B0600070205080204" pitchFamily="50" charset="-128"/>
              <a:ea typeface="ＭＳ Ｐゴシック" panose="020B0600070205080204" pitchFamily="50" charset="-128"/>
            </a:rPr>
            <a:t>135,557</a:t>
          </a:r>
          <a:r>
            <a:rPr kumimoji="1" lang="ja-JP" altLang="en-US" sz="1300">
              <a:latin typeface="ＭＳ Ｐゴシック" panose="020B0600070205080204" pitchFamily="50" charset="-128"/>
              <a:ea typeface="ＭＳ Ｐゴシック" panose="020B0600070205080204" pitchFamily="50" charset="-128"/>
            </a:rPr>
            <a:t>円で、令和４年度と比較し</a:t>
          </a:r>
          <a:r>
            <a:rPr kumimoji="1" lang="en-US" altLang="ja-JP" sz="1300">
              <a:latin typeface="ＭＳ Ｐゴシック" panose="020B0600070205080204" pitchFamily="50" charset="-128"/>
              <a:ea typeface="ＭＳ Ｐゴシック" panose="020B0600070205080204" pitchFamily="50" charset="-128"/>
            </a:rPr>
            <a:t>14,908</a:t>
          </a:r>
          <a:r>
            <a:rPr kumimoji="1" lang="ja-JP" altLang="en-US" sz="1300">
              <a:latin typeface="ＭＳ Ｐゴシック" panose="020B0600070205080204" pitchFamily="50" charset="-128"/>
              <a:ea typeface="ＭＳ Ｐゴシック" panose="020B0600070205080204" pitchFamily="50" charset="-128"/>
            </a:rPr>
            <a:t>円増加している。これは、生活保護費や障害児通所支援事業費、施設型給付事業費等の各事業が増額しているためである。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は住民１人あたり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43,936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円で、令和４年度と比較し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22,411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円増加している。ミリカローデン那珂川リニューアル事業費の増等により、更新整備が大きく増加していることが要因である。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災害復旧事業費は住民１人あたり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円で、令和４年度と比較し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日からの大雨により被災した公共施設等を復旧するための公共土木施設災害復旧費や農林水産業施設災害復旧費の増が要因となっている。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少子高齢化に伴う社会保障費の増額や、公共施設の老朽化に伴う更新、長寿命化対策等に要する費用の増額等が見込まれるため、これまで以上に必要性、緊急性を精査し、健全な財政運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福岡県那珂川市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49,663
49,291
74.95
22,140,162
21,678,559
277,283
10,703,731
13,559,258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77521</xdr:rowOff>
    </xdr:from>
    <xdr:to>
      <xdr:col>24</xdr:col>
      <xdr:colOff>63500</xdr:colOff>
      <xdr:row>35</xdr:row>
      <xdr:rowOff>143815</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flipV="1">
          <a:off x="3797300" y="6078271"/>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143815</xdr:rowOff>
    </xdr:from>
    <xdr:to>
      <xdr:col>19</xdr:col>
      <xdr:colOff>177800</xdr:colOff>
      <xdr:row>35</xdr:row>
      <xdr:rowOff>164846</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flipV="1">
          <a:off x="2908300" y="614456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164846</xdr:rowOff>
    </xdr:from>
    <xdr:to>
      <xdr:col>15</xdr:col>
      <xdr:colOff>50800</xdr:colOff>
      <xdr:row>36</xdr:row>
      <xdr:rowOff>17170</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019300" y="6165596"/>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150673</xdr:rowOff>
    </xdr:from>
    <xdr:to>
      <xdr:col>10</xdr:col>
      <xdr:colOff>114300</xdr:colOff>
      <xdr:row>36</xdr:row>
      <xdr:rowOff>17170</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a:off x="1130300" y="6151423"/>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26721</xdr:rowOff>
    </xdr:from>
    <xdr:to>
      <xdr:col>24</xdr:col>
      <xdr:colOff>114300</xdr:colOff>
      <xdr:row>35</xdr:row>
      <xdr:rowOff>128321</xdr:rowOff>
    </xdr:to>
    <xdr:sp macro="" textlink="">
      <xdr:nvSpPr>
        <xdr:cNvPr id="78" name="楕円 77">
          <a:extLst>
            <a:ext uri="{FF2B5EF4-FFF2-40B4-BE49-F238E27FC236}">
              <a16:creationId xmlns="" xmlns:a16="http://schemas.microsoft.com/office/drawing/2014/main" id="{00000000-0008-0000-0700-00004E000000}"/>
            </a:ext>
          </a:extLst>
        </xdr:cNvPr>
        <xdr:cNvSpPr/>
      </xdr:nvSpPr>
      <xdr:spPr>
        <a:xfrm>
          <a:off x="4584700" y="60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5148</xdr:rowOff>
    </xdr:from>
    <xdr:ext cx="469744" cy="259045"/>
    <xdr:sp macro="" textlink="">
      <xdr:nvSpPr>
        <xdr:cNvPr id="79" name="議会費該当値テキスト">
          <a:extLst>
            <a:ext uri="{FF2B5EF4-FFF2-40B4-BE49-F238E27FC236}">
              <a16:creationId xmlns="" xmlns:a16="http://schemas.microsoft.com/office/drawing/2014/main" id="{00000000-0008-0000-0700-00004F000000}"/>
            </a:ext>
          </a:extLst>
        </xdr:cNvPr>
        <xdr:cNvSpPr txBox="1"/>
      </xdr:nvSpPr>
      <xdr:spPr>
        <a:xfrm>
          <a:off x="4686300"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93015</xdr:rowOff>
    </xdr:from>
    <xdr:to>
      <xdr:col>20</xdr:col>
      <xdr:colOff>38100</xdr:colOff>
      <xdr:row>36</xdr:row>
      <xdr:rowOff>23165</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3746500" y="60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114046</xdr:rowOff>
    </xdr:from>
    <xdr:to>
      <xdr:col>15</xdr:col>
      <xdr:colOff>101600</xdr:colOff>
      <xdr:row>36</xdr:row>
      <xdr:rowOff>44196</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2857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35323</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2673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137820</xdr:rowOff>
    </xdr:from>
    <xdr:to>
      <xdr:col>10</xdr:col>
      <xdr:colOff>165100</xdr:colOff>
      <xdr:row>36</xdr:row>
      <xdr:rowOff>67970</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1968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59097</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1784428" y="62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99873</xdr:rowOff>
    </xdr:from>
    <xdr:to>
      <xdr:col>6</xdr:col>
      <xdr:colOff>38100</xdr:colOff>
      <xdr:row>36</xdr:row>
      <xdr:rowOff>30023</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079500" y="61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21150</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895428" y="619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69086</xdr:rowOff>
    </xdr:from>
    <xdr:to>
      <xdr:col>24</xdr:col>
      <xdr:colOff>63500</xdr:colOff>
      <xdr:row>56</xdr:row>
      <xdr:rowOff>70152</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670286"/>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70152</xdr:rowOff>
    </xdr:from>
    <xdr:to>
      <xdr:col>19</xdr:col>
      <xdr:colOff>177800</xdr:colOff>
      <xdr:row>56</xdr:row>
      <xdr:rowOff>148006</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9671352"/>
          <a:ext cx="8890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135128</xdr:rowOff>
    </xdr:from>
    <xdr:to>
      <xdr:col>15</xdr:col>
      <xdr:colOff>50800</xdr:colOff>
      <xdr:row>56</xdr:row>
      <xdr:rowOff>148006</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9050528"/>
          <a:ext cx="889000" cy="69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135128</xdr:rowOff>
    </xdr:from>
    <xdr:to>
      <xdr:col>10</xdr:col>
      <xdr:colOff>114300</xdr:colOff>
      <xdr:row>56</xdr:row>
      <xdr:rowOff>43817</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9050528"/>
          <a:ext cx="889000" cy="59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18286</xdr:rowOff>
    </xdr:from>
    <xdr:to>
      <xdr:col>24</xdr:col>
      <xdr:colOff>114300</xdr:colOff>
      <xdr:row>56</xdr:row>
      <xdr:rowOff>119886</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6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41163</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47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19352</xdr:rowOff>
    </xdr:from>
    <xdr:to>
      <xdr:col>20</xdr:col>
      <xdr:colOff>38100</xdr:colOff>
      <xdr:row>56</xdr:row>
      <xdr:rowOff>120952</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62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112079</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7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97206</xdr:rowOff>
    </xdr:from>
    <xdr:to>
      <xdr:col>15</xdr:col>
      <xdr:colOff>101600</xdr:colOff>
      <xdr:row>57</xdr:row>
      <xdr:rowOff>27356</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6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18483</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7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84328</xdr:rowOff>
    </xdr:from>
    <xdr:to>
      <xdr:col>10</xdr:col>
      <xdr:colOff>165100</xdr:colOff>
      <xdr:row>53</xdr:row>
      <xdr:rowOff>14478</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89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5605</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19795" y="90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164467</xdr:rowOff>
    </xdr:from>
    <xdr:to>
      <xdr:col>6</xdr:col>
      <xdr:colOff>38100</xdr:colOff>
      <xdr:row>56</xdr:row>
      <xdr:rowOff>94617</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5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111144</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36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122689</xdr:rowOff>
    </xdr:from>
    <xdr:to>
      <xdr:col>24</xdr:col>
      <xdr:colOff>63500</xdr:colOff>
      <xdr:row>76</xdr:row>
      <xdr:rowOff>94408</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2981439"/>
          <a:ext cx="838200" cy="14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52708</xdr:rowOff>
    </xdr:from>
    <xdr:to>
      <xdr:col>19</xdr:col>
      <xdr:colOff>177800</xdr:colOff>
      <xdr:row>76</xdr:row>
      <xdr:rowOff>94408</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2908300" y="12911458"/>
          <a:ext cx="889000" cy="2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52708</xdr:rowOff>
    </xdr:from>
    <xdr:to>
      <xdr:col>15</xdr:col>
      <xdr:colOff>50800</xdr:colOff>
      <xdr:row>76</xdr:row>
      <xdr:rowOff>101048</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2911458"/>
          <a:ext cx="889000" cy="2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101048</xdr:rowOff>
    </xdr:from>
    <xdr:to>
      <xdr:col>10</xdr:col>
      <xdr:colOff>114300</xdr:colOff>
      <xdr:row>77</xdr:row>
      <xdr:rowOff>111916</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131248"/>
          <a:ext cx="889000" cy="18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71889</xdr:rowOff>
    </xdr:from>
    <xdr:to>
      <xdr:col>24</xdr:col>
      <xdr:colOff>114300</xdr:colOff>
      <xdr:row>76</xdr:row>
      <xdr:rowOff>2039</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29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94766</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278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43608</xdr:rowOff>
    </xdr:from>
    <xdr:to>
      <xdr:col>20</xdr:col>
      <xdr:colOff>38100</xdr:colOff>
      <xdr:row>76</xdr:row>
      <xdr:rowOff>145208</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0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136335</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316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1908</xdr:rowOff>
    </xdr:from>
    <xdr:to>
      <xdr:col>15</xdr:col>
      <xdr:colOff>101600</xdr:colOff>
      <xdr:row>75</xdr:row>
      <xdr:rowOff>103508</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28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120035</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263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50248</xdr:rowOff>
    </xdr:from>
    <xdr:to>
      <xdr:col>10</xdr:col>
      <xdr:colOff>165100</xdr:colOff>
      <xdr:row>76</xdr:row>
      <xdr:rowOff>151848</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0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168374</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28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61116</xdr:rowOff>
    </xdr:from>
    <xdr:to>
      <xdr:col>6</xdr:col>
      <xdr:colOff>38100</xdr:colOff>
      <xdr:row>77</xdr:row>
      <xdr:rowOff>162716</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26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7793</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03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149747</xdr:rowOff>
    </xdr:from>
    <xdr:to>
      <xdr:col>24</xdr:col>
      <xdr:colOff>63500</xdr:colOff>
      <xdr:row>99</xdr:row>
      <xdr:rowOff>28350</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3797300" y="16951847"/>
          <a:ext cx="838200" cy="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149747</xdr:rowOff>
    </xdr:from>
    <xdr:to>
      <xdr:col>19</xdr:col>
      <xdr:colOff>177800</xdr:colOff>
      <xdr:row>99</xdr:row>
      <xdr:rowOff>53518</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908300" y="16951847"/>
          <a:ext cx="889000" cy="7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53518</xdr:rowOff>
    </xdr:from>
    <xdr:to>
      <xdr:col>15</xdr:col>
      <xdr:colOff>50800</xdr:colOff>
      <xdr:row>99</xdr:row>
      <xdr:rowOff>155746</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2019300" y="17027068"/>
          <a:ext cx="889000" cy="1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155746</xdr:rowOff>
    </xdr:from>
    <xdr:to>
      <xdr:col>10</xdr:col>
      <xdr:colOff>114300</xdr:colOff>
      <xdr:row>99</xdr:row>
      <xdr:rowOff>170343</xdr:rowOff>
    </xdr:to>
    <xdr:cxnSp macro="">
      <xdr:nvCxnSpPr>
        <xdr:cNvPr id="247" name="直線コネクタ 246">
          <a:extLst>
            <a:ext uri="{FF2B5EF4-FFF2-40B4-BE49-F238E27FC236}">
              <a16:creationId xmlns="" xmlns:a16="http://schemas.microsoft.com/office/drawing/2014/main" id="{00000000-0008-0000-0700-0000F7000000}"/>
            </a:ext>
          </a:extLst>
        </xdr:cNvPr>
        <xdr:cNvCxnSpPr/>
      </xdr:nvCxnSpPr>
      <xdr:spPr>
        <a:xfrm flipV="1">
          <a:off x="1130300" y="17129296"/>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149000</xdr:rowOff>
    </xdr:from>
    <xdr:to>
      <xdr:col>24</xdr:col>
      <xdr:colOff>114300</xdr:colOff>
      <xdr:row>99</xdr:row>
      <xdr:rowOff>79150</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4584700" y="169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127427</xdr:rowOff>
    </xdr:from>
    <xdr:ext cx="534377" cy="259045"/>
    <xdr:sp macro="" textlink="">
      <xdr:nvSpPr>
        <xdr:cNvPr id="258" name="衛生費該当値テキスト">
          <a:extLst>
            <a:ext uri="{FF2B5EF4-FFF2-40B4-BE49-F238E27FC236}">
              <a16:creationId xmlns="" xmlns:a16="http://schemas.microsoft.com/office/drawing/2014/main" id="{00000000-0008-0000-0700-000002010000}"/>
            </a:ext>
          </a:extLst>
        </xdr:cNvPr>
        <xdr:cNvSpPr txBox="1"/>
      </xdr:nvSpPr>
      <xdr:spPr>
        <a:xfrm>
          <a:off x="4686300" y="16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98947</xdr:rowOff>
    </xdr:from>
    <xdr:to>
      <xdr:col>20</xdr:col>
      <xdr:colOff>38100</xdr:colOff>
      <xdr:row>99</xdr:row>
      <xdr:rowOff>29097</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3746500" y="169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20224</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3530111" y="169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2718</xdr:rowOff>
    </xdr:from>
    <xdr:to>
      <xdr:col>15</xdr:col>
      <xdr:colOff>101600</xdr:colOff>
      <xdr:row>99</xdr:row>
      <xdr:rowOff>104318</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2857500" y="1697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95445</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2641111" y="1706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104946</xdr:rowOff>
    </xdr:from>
    <xdr:to>
      <xdr:col>10</xdr:col>
      <xdr:colOff>165100</xdr:colOff>
      <xdr:row>100</xdr:row>
      <xdr:rowOff>35096</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968500" y="1707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26223</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1752111" y="171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119543</xdr:rowOff>
    </xdr:from>
    <xdr:to>
      <xdr:col>6</xdr:col>
      <xdr:colOff>38100</xdr:colOff>
      <xdr:row>100</xdr:row>
      <xdr:rowOff>49693</xdr:rowOff>
    </xdr:to>
    <xdr:sp macro="" textlink="">
      <xdr:nvSpPr>
        <xdr:cNvPr id="265" name="楕円 264">
          <a:extLst>
            <a:ext uri="{FF2B5EF4-FFF2-40B4-BE49-F238E27FC236}">
              <a16:creationId xmlns="" xmlns:a16="http://schemas.microsoft.com/office/drawing/2014/main" id="{00000000-0008-0000-0700-000009010000}"/>
            </a:ext>
          </a:extLst>
        </xdr:cNvPr>
        <xdr:cNvSpPr/>
      </xdr:nvSpPr>
      <xdr:spPr>
        <a:xfrm>
          <a:off x="1079500" y="1709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40820</xdr:rowOff>
    </xdr:from>
    <xdr:ext cx="534377" cy="259045"/>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863111" y="1718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94960</xdr:rowOff>
    </xdr:from>
    <xdr:to>
      <xdr:col>55</xdr:col>
      <xdr:colOff>0</xdr:colOff>
      <xdr:row>38</xdr:row>
      <xdr:rowOff>99532</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9639300" y="6610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96593</xdr:rowOff>
    </xdr:from>
    <xdr:to>
      <xdr:col>50</xdr:col>
      <xdr:colOff>114300</xdr:colOff>
      <xdr:row>38</xdr:row>
      <xdr:rowOff>99532</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a:off x="8750300" y="661169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96593</xdr:rowOff>
    </xdr:from>
    <xdr:to>
      <xdr:col>45</xdr:col>
      <xdr:colOff>177800</xdr:colOff>
      <xdr:row>38</xdr:row>
      <xdr:rowOff>108676</xdr:rowOff>
    </xdr:to>
    <xdr:cxnSp macro="">
      <xdr:nvCxnSpPr>
        <xdr:cNvPr id="303" name="直線コネクタ 302">
          <a:extLst>
            <a:ext uri="{FF2B5EF4-FFF2-40B4-BE49-F238E27FC236}">
              <a16:creationId xmlns="" xmlns:a16="http://schemas.microsoft.com/office/drawing/2014/main" id="{00000000-0008-0000-0700-00002F010000}"/>
            </a:ext>
          </a:extLst>
        </xdr:cNvPr>
        <xdr:cNvCxnSpPr/>
      </xdr:nvCxnSpPr>
      <xdr:spPr>
        <a:xfrm flipV="1">
          <a:off x="7861300" y="6611693"/>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108023</xdr:rowOff>
    </xdr:from>
    <xdr:to>
      <xdr:col>41</xdr:col>
      <xdr:colOff>50800</xdr:colOff>
      <xdr:row>38</xdr:row>
      <xdr:rowOff>108676</xdr:rowOff>
    </xdr:to>
    <xdr:cxnSp macro="">
      <xdr:nvCxnSpPr>
        <xdr:cNvPr id="306" name="直線コネクタ 305">
          <a:extLst>
            <a:ext uri="{FF2B5EF4-FFF2-40B4-BE49-F238E27FC236}">
              <a16:creationId xmlns="" xmlns:a16="http://schemas.microsoft.com/office/drawing/2014/main" id="{00000000-0008-0000-0700-000032010000}"/>
            </a:ext>
          </a:extLst>
        </xdr:cNvPr>
        <xdr:cNvCxnSpPr/>
      </xdr:nvCxnSpPr>
      <xdr:spPr>
        <a:xfrm>
          <a:off x="6972300" y="662312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44160</xdr:rowOff>
    </xdr:from>
    <xdr:to>
      <xdr:col>55</xdr:col>
      <xdr:colOff>50800</xdr:colOff>
      <xdr:row>38</xdr:row>
      <xdr:rowOff>145760</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10426700" y="65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22587</xdr:rowOff>
    </xdr:from>
    <xdr:ext cx="378565" cy="259045"/>
    <xdr:sp macro="" textlink="">
      <xdr:nvSpPr>
        <xdr:cNvPr id="317" name="労働費該当値テキスト">
          <a:extLst>
            <a:ext uri="{FF2B5EF4-FFF2-40B4-BE49-F238E27FC236}">
              <a16:creationId xmlns="" xmlns:a16="http://schemas.microsoft.com/office/drawing/2014/main" id="{00000000-0008-0000-0700-00003D010000}"/>
            </a:ext>
          </a:extLst>
        </xdr:cNvPr>
        <xdr:cNvSpPr txBox="1"/>
      </xdr:nvSpPr>
      <xdr:spPr>
        <a:xfrm>
          <a:off x="10528300" y="653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48732</xdr:rowOff>
    </xdr:from>
    <xdr:to>
      <xdr:col>50</xdr:col>
      <xdr:colOff>165100</xdr:colOff>
      <xdr:row>38</xdr:row>
      <xdr:rowOff>150332</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9588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141459</xdr:rowOff>
    </xdr:from>
    <xdr:ext cx="378565"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9450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45793</xdr:rowOff>
    </xdr:from>
    <xdr:to>
      <xdr:col>46</xdr:col>
      <xdr:colOff>38100</xdr:colOff>
      <xdr:row>38</xdr:row>
      <xdr:rowOff>147393</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8699500" y="65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138520</xdr:rowOff>
    </xdr:from>
    <xdr:ext cx="378565"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8561017" y="6653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57876</xdr:rowOff>
    </xdr:from>
    <xdr:to>
      <xdr:col>41</xdr:col>
      <xdr:colOff>101600</xdr:colOff>
      <xdr:row>38</xdr:row>
      <xdr:rowOff>159476</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7810500" y="65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150603</xdr:rowOff>
    </xdr:from>
    <xdr:ext cx="378565"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7672017" y="666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57223</xdr:rowOff>
    </xdr:from>
    <xdr:to>
      <xdr:col>36</xdr:col>
      <xdr:colOff>165100</xdr:colOff>
      <xdr:row>38</xdr:row>
      <xdr:rowOff>158823</xdr:rowOff>
    </xdr:to>
    <xdr:sp macro="" textlink="">
      <xdr:nvSpPr>
        <xdr:cNvPr id="324" name="楕円 323">
          <a:extLst>
            <a:ext uri="{FF2B5EF4-FFF2-40B4-BE49-F238E27FC236}">
              <a16:creationId xmlns="" xmlns:a16="http://schemas.microsoft.com/office/drawing/2014/main" id="{00000000-0008-0000-0700-000044010000}"/>
            </a:ext>
          </a:extLst>
        </xdr:cNvPr>
        <xdr:cNvSpPr/>
      </xdr:nvSpPr>
      <xdr:spPr>
        <a:xfrm>
          <a:off x="6921500" y="65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149950</xdr:rowOff>
    </xdr:from>
    <xdr:ext cx="378565" cy="259045"/>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783017" y="6665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30658</xdr:rowOff>
    </xdr:from>
    <xdr:to>
      <xdr:col>55</xdr:col>
      <xdr:colOff>0</xdr:colOff>
      <xdr:row>58</xdr:row>
      <xdr:rowOff>52604</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9639300" y="9974758"/>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52604</xdr:rowOff>
    </xdr:from>
    <xdr:to>
      <xdr:col>50</xdr:col>
      <xdr:colOff>114300</xdr:colOff>
      <xdr:row>58</xdr:row>
      <xdr:rowOff>71006</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8750300" y="999670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559</xdr:rowOff>
    </xdr:from>
    <xdr:to>
      <xdr:col>45</xdr:col>
      <xdr:colOff>177800</xdr:colOff>
      <xdr:row>58</xdr:row>
      <xdr:rowOff>71006</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a:off x="7861300" y="9944659"/>
          <a:ext cx="889000" cy="7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559</xdr:rowOff>
    </xdr:from>
    <xdr:to>
      <xdr:col>41</xdr:col>
      <xdr:colOff>50800</xdr:colOff>
      <xdr:row>58</xdr:row>
      <xdr:rowOff>29439</xdr:rowOff>
    </xdr:to>
    <xdr:cxnSp macro="">
      <xdr:nvCxnSpPr>
        <xdr:cNvPr id="363" name="直線コネクタ 362">
          <a:extLst>
            <a:ext uri="{FF2B5EF4-FFF2-40B4-BE49-F238E27FC236}">
              <a16:creationId xmlns="" xmlns:a16="http://schemas.microsoft.com/office/drawing/2014/main" id="{00000000-0008-0000-0700-00006B010000}"/>
            </a:ext>
          </a:extLst>
        </xdr:cNvPr>
        <xdr:cNvCxnSpPr/>
      </xdr:nvCxnSpPr>
      <xdr:spPr>
        <a:xfrm flipV="1">
          <a:off x="6972300" y="9944659"/>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151308</xdr:rowOff>
    </xdr:from>
    <xdr:to>
      <xdr:col>55</xdr:col>
      <xdr:colOff>50800</xdr:colOff>
      <xdr:row>58</xdr:row>
      <xdr:rowOff>81458</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10426700" y="99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129735</xdr:rowOff>
    </xdr:from>
    <xdr:ext cx="469744" cy="259045"/>
    <xdr:sp macro="" textlink="">
      <xdr:nvSpPr>
        <xdr:cNvPr id="374" name="農林水産業費該当値テキスト">
          <a:extLst>
            <a:ext uri="{FF2B5EF4-FFF2-40B4-BE49-F238E27FC236}">
              <a16:creationId xmlns="" xmlns:a16="http://schemas.microsoft.com/office/drawing/2014/main" id="{00000000-0008-0000-0700-000076010000}"/>
            </a:ext>
          </a:extLst>
        </xdr:cNvPr>
        <xdr:cNvSpPr txBox="1"/>
      </xdr:nvSpPr>
      <xdr:spPr>
        <a:xfrm>
          <a:off x="10528300" y="9902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1804</xdr:rowOff>
    </xdr:from>
    <xdr:to>
      <xdr:col>50</xdr:col>
      <xdr:colOff>165100</xdr:colOff>
      <xdr:row>58</xdr:row>
      <xdr:rowOff>103404</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9588500" y="994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94531</xdr:rowOff>
    </xdr:from>
    <xdr:ext cx="469744"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9404428" y="1003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20206</xdr:rowOff>
    </xdr:from>
    <xdr:to>
      <xdr:col>46</xdr:col>
      <xdr:colOff>38100</xdr:colOff>
      <xdr:row>58</xdr:row>
      <xdr:rowOff>121806</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8699500" y="99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112933</xdr:rowOff>
    </xdr:from>
    <xdr:ext cx="469744"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8515428" y="1005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121209</xdr:rowOff>
    </xdr:from>
    <xdr:to>
      <xdr:col>41</xdr:col>
      <xdr:colOff>101600</xdr:colOff>
      <xdr:row>58</xdr:row>
      <xdr:rowOff>51359</xdr:rowOff>
    </xdr:to>
    <xdr:sp macro="" textlink="">
      <xdr:nvSpPr>
        <xdr:cNvPr id="379" name="楕円 378">
          <a:extLst>
            <a:ext uri="{FF2B5EF4-FFF2-40B4-BE49-F238E27FC236}">
              <a16:creationId xmlns="" xmlns:a16="http://schemas.microsoft.com/office/drawing/2014/main" id="{00000000-0008-0000-0700-00007B010000}"/>
            </a:ext>
          </a:extLst>
        </xdr:cNvPr>
        <xdr:cNvSpPr/>
      </xdr:nvSpPr>
      <xdr:spPr>
        <a:xfrm>
          <a:off x="7810500" y="98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42486</xdr:rowOff>
    </xdr:from>
    <xdr:ext cx="469744"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7626428" y="99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150089</xdr:rowOff>
    </xdr:from>
    <xdr:to>
      <xdr:col>36</xdr:col>
      <xdr:colOff>165100</xdr:colOff>
      <xdr:row>58</xdr:row>
      <xdr:rowOff>80239</xdr:rowOff>
    </xdr:to>
    <xdr:sp macro="" textlink="">
      <xdr:nvSpPr>
        <xdr:cNvPr id="381" name="楕円 380">
          <a:extLst>
            <a:ext uri="{FF2B5EF4-FFF2-40B4-BE49-F238E27FC236}">
              <a16:creationId xmlns="" xmlns:a16="http://schemas.microsoft.com/office/drawing/2014/main" id="{00000000-0008-0000-0700-00007D010000}"/>
            </a:ext>
          </a:extLst>
        </xdr:cNvPr>
        <xdr:cNvSpPr/>
      </xdr:nvSpPr>
      <xdr:spPr>
        <a:xfrm>
          <a:off x="6921500" y="99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71366</xdr:rowOff>
    </xdr:from>
    <xdr:ext cx="469744"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737428" y="1001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121151</xdr:rowOff>
    </xdr:from>
    <xdr:to>
      <xdr:col>55</xdr:col>
      <xdr:colOff>0</xdr:colOff>
      <xdr:row>78</xdr:row>
      <xdr:rowOff>156942</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a:off x="9639300" y="13494251"/>
          <a:ext cx="838200" cy="3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115860</xdr:rowOff>
    </xdr:from>
    <xdr:to>
      <xdr:col>50</xdr:col>
      <xdr:colOff>114300</xdr:colOff>
      <xdr:row>78</xdr:row>
      <xdr:rowOff>121151</xdr:rowOff>
    </xdr:to>
    <xdr:cxnSp macro="">
      <xdr:nvCxnSpPr>
        <xdr:cNvPr id="416" name="直線コネクタ 415">
          <a:extLst>
            <a:ext uri="{FF2B5EF4-FFF2-40B4-BE49-F238E27FC236}">
              <a16:creationId xmlns="" xmlns:a16="http://schemas.microsoft.com/office/drawing/2014/main" id="{00000000-0008-0000-0700-0000A0010000}"/>
            </a:ext>
          </a:extLst>
        </xdr:cNvPr>
        <xdr:cNvCxnSpPr/>
      </xdr:nvCxnSpPr>
      <xdr:spPr>
        <a:xfrm>
          <a:off x="8750300" y="13488960"/>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25138</xdr:rowOff>
    </xdr:from>
    <xdr:to>
      <xdr:col>45</xdr:col>
      <xdr:colOff>177800</xdr:colOff>
      <xdr:row>78</xdr:row>
      <xdr:rowOff>115860</xdr:rowOff>
    </xdr:to>
    <xdr:cxnSp macro="">
      <xdr:nvCxnSpPr>
        <xdr:cNvPr id="419" name="直線コネクタ 418">
          <a:extLst>
            <a:ext uri="{FF2B5EF4-FFF2-40B4-BE49-F238E27FC236}">
              <a16:creationId xmlns="" xmlns:a16="http://schemas.microsoft.com/office/drawing/2014/main" id="{00000000-0008-0000-0700-0000A3010000}"/>
            </a:ext>
          </a:extLst>
        </xdr:cNvPr>
        <xdr:cNvCxnSpPr/>
      </xdr:nvCxnSpPr>
      <xdr:spPr>
        <a:xfrm>
          <a:off x="7861300" y="13398238"/>
          <a:ext cx="889000" cy="9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25138</xdr:rowOff>
    </xdr:from>
    <xdr:to>
      <xdr:col>41</xdr:col>
      <xdr:colOff>50800</xdr:colOff>
      <xdr:row>78</xdr:row>
      <xdr:rowOff>89016</xdr:rowOff>
    </xdr:to>
    <xdr:cxnSp macro="">
      <xdr:nvCxnSpPr>
        <xdr:cNvPr id="422" name="直線コネクタ 421">
          <a:extLst>
            <a:ext uri="{FF2B5EF4-FFF2-40B4-BE49-F238E27FC236}">
              <a16:creationId xmlns="" xmlns:a16="http://schemas.microsoft.com/office/drawing/2014/main" id="{00000000-0008-0000-0700-0000A6010000}"/>
            </a:ext>
          </a:extLst>
        </xdr:cNvPr>
        <xdr:cNvCxnSpPr/>
      </xdr:nvCxnSpPr>
      <xdr:spPr>
        <a:xfrm flipV="1">
          <a:off x="6972300" y="13398238"/>
          <a:ext cx="889000" cy="6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106142</xdr:rowOff>
    </xdr:from>
    <xdr:to>
      <xdr:col>55</xdr:col>
      <xdr:colOff>50800</xdr:colOff>
      <xdr:row>79</xdr:row>
      <xdr:rowOff>36292</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10426700" y="134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21069</xdr:rowOff>
    </xdr:from>
    <xdr:ext cx="469744" cy="259045"/>
    <xdr:sp macro="" textlink="">
      <xdr:nvSpPr>
        <xdr:cNvPr id="433" name="商工費該当値テキスト">
          <a:extLst>
            <a:ext uri="{FF2B5EF4-FFF2-40B4-BE49-F238E27FC236}">
              <a16:creationId xmlns="" xmlns:a16="http://schemas.microsoft.com/office/drawing/2014/main" id="{00000000-0008-0000-0700-0000B1010000}"/>
            </a:ext>
          </a:extLst>
        </xdr:cNvPr>
        <xdr:cNvSpPr txBox="1"/>
      </xdr:nvSpPr>
      <xdr:spPr>
        <a:xfrm>
          <a:off x="10528300" y="1339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70351</xdr:rowOff>
    </xdr:from>
    <xdr:to>
      <xdr:col>50</xdr:col>
      <xdr:colOff>165100</xdr:colOff>
      <xdr:row>79</xdr:row>
      <xdr:rowOff>501</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9588500" y="134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163078</xdr:rowOff>
    </xdr:from>
    <xdr:ext cx="469744"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9404428" y="1353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65060</xdr:rowOff>
    </xdr:from>
    <xdr:to>
      <xdr:col>46</xdr:col>
      <xdr:colOff>38100</xdr:colOff>
      <xdr:row>78</xdr:row>
      <xdr:rowOff>166660</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8699500" y="134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157787</xdr:rowOff>
    </xdr:from>
    <xdr:ext cx="469744"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8515428" y="1353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145788</xdr:rowOff>
    </xdr:from>
    <xdr:to>
      <xdr:col>41</xdr:col>
      <xdr:colOff>101600</xdr:colOff>
      <xdr:row>78</xdr:row>
      <xdr:rowOff>75938</xdr:rowOff>
    </xdr:to>
    <xdr:sp macro="" textlink="">
      <xdr:nvSpPr>
        <xdr:cNvPr id="438" name="楕円 437">
          <a:extLst>
            <a:ext uri="{FF2B5EF4-FFF2-40B4-BE49-F238E27FC236}">
              <a16:creationId xmlns="" xmlns:a16="http://schemas.microsoft.com/office/drawing/2014/main" id="{00000000-0008-0000-0700-0000B6010000}"/>
            </a:ext>
          </a:extLst>
        </xdr:cNvPr>
        <xdr:cNvSpPr/>
      </xdr:nvSpPr>
      <xdr:spPr>
        <a:xfrm>
          <a:off x="7810500" y="1334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67065</xdr:rowOff>
    </xdr:from>
    <xdr:ext cx="469744" cy="25904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7626428" y="1344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38216</xdr:rowOff>
    </xdr:from>
    <xdr:to>
      <xdr:col>36</xdr:col>
      <xdr:colOff>165100</xdr:colOff>
      <xdr:row>78</xdr:row>
      <xdr:rowOff>139816</xdr:rowOff>
    </xdr:to>
    <xdr:sp macro="" textlink="">
      <xdr:nvSpPr>
        <xdr:cNvPr id="440" name="楕円 439">
          <a:extLst>
            <a:ext uri="{FF2B5EF4-FFF2-40B4-BE49-F238E27FC236}">
              <a16:creationId xmlns="" xmlns:a16="http://schemas.microsoft.com/office/drawing/2014/main" id="{00000000-0008-0000-0700-0000B8010000}"/>
            </a:ext>
          </a:extLst>
        </xdr:cNvPr>
        <xdr:cNvSpPr/>
      </xdr:nvSpPr>
      <xdr:spPr>
        <a:xfrm>
          <a:off x="6921500" y="134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130943</xdr:rowOff>
    </xdr:from>
    <xdr:ext cx="469744"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737428" y="1350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126764</xdr:rowOff>
    </xdr:from>
    <xdr:to>
      <xdr:col>54</xdr:col>
      <xdr:colOff>189865</xdr:colOff>
      <xdr:row>97</xdr:row>
      <xdr:rowOff>25285</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10475595" y="15385814"/>
          <a:ext cx="1270" cy="127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29112</xdr:rowOff>
    </xdr:from>
    <xdr:ext cx="534377" cy="259045"/>
    <xdr:sp macro="" textlink="">
      <xdr:nvSpPr>
        <xdr:cNvPr id="466" name="土木費最小値テキスト">
          <a:extLst>
            <a:ext uri="{FF2B5EF4-FFF2-40B4-BE49-F238E27FC236}">
              <a16:creationId xmlns="" xmlns:a16="http://schemas.microsoft.com/office/drawing/2014/main" id="{00000000-0008-0000-0700-0000D2010000}"/>
            </a:ext>
          </a:extLst>
        </xdr:cNvPr>
        <xdr:cNvSpPr txBox="1"/>
      </xdr:nvSpPr>
      <xdr:spPr>
        <a:xfrm>
          <a:off x="10528300" y="1665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25285</xdr:rowOff>
    </xdr:from>
    <xdr:to>
      <xdr:col>55</xdr:col>
      <xdr:colOff>88900</xdr:colOff>
      <xdr:row>97</xdr:row>
      <xdr:rowOff>25285</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10388600" y="1665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73441</xdr:rowOff>
    </xdr:from>
    <xdr:ext cx="534377" cy="259045"/>
    <xdr:sp macro="" textlink="">
      <xdr:nvSpPr>
        <xdr:cNvPr id="468" name="土木費最大値テキスト">
          <a:extLst>
            <a:ext uri="{FF2B5EF4-FFF2-40B4-BE49-F238E27FC236}">
              <a16:creationId xmlns="" xmlns:a16="http://schemas.microsoft.com/office/drawing/2014/main" id="{00000000-0008-0000-0700-0000D4010000}"/>
            </a:ext>
          </a:extLst>
        </xdr:cNvPr>
        <xdr:cNvSpPr txBox="1"/>
      </xdr:nvSpPr>
      <xdr:spPr>
        <a:xfrm>
          <a:off x="10528300" y="1516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126764</xdr:rowOff>
    </xdr:from>
    <xdr:to>
      <xdr:col>55</xdr:col>
      <xdr:colOff>88900</xdr:colOff>
      <xdr:row>89</xdr:row>
      <xdr:rowOff>126764</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a:off x="10388600" y="1538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138424</xdr:rowOff>
    </xdr:from>
    <xdr:to>
      <xdr:col>55</xdr:col>
      <xdr:colOff>0</xdr:colOff>
      <xdr:row>97</xdr:row>
      <xdr:rowOff>64585</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flipV="1">
          <a:off x="9639300" y="16597624"/>
          <a:ext cx="8382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97889</xdr:rowOff>
    </xdr:from>
    <xdr:ext cx="534377" cy="259045"/>
    <xdr:sp macro="" textlink="">
      <xdr:nvSpPr>
        <xdr:cNvPr id="471" name="土木費平均値テキスト">
          <a:extLst>
            <a:ext uri="{FF2B5EF4-FFF2-40B4-BE49-F238E27FC236}">
              <a16:creationId xmlns="" xmlns:a16="http://schemas.microsoft.com/office/drawing/2014/main" id="{00000000-0008-0000-0700-0000D7010000}"/>
            </a:ext>
          </a:extLst>
        </xdr:cNvPr>
        <xdr:cNvSpPr txBox="1"/>
      </xdr:nvSpPr>
      <xdr:spPr>
        <a:xfrm>
          <a:off x="10528300" y="16042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75012</xdr:rowOff>
    </xdr:from>
    <xdr:to>
      <xdr:col>55</xdr:col>
      <xdr:colOff>50800</xdr:colOff>
      <xdr:row>95</xdr:row>
      <xdr:rowOff>5162</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10426700" y="161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64585</xdr:rowOff>
    </xdr:from>
    <xdr:to>
      <xdr:col>50</xdr:col>
      <xdr:colOff>114300</xdr:colOff>
      <xdr:row>97</xdr:row>
      <xdr:rowOff>120155</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flipV="1">
          <a:off x="8750300" y="16695235"/>
          <a:ext cx="889000" cy="5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72289</xdr:rowOff>
    </xdr:from>
    <xdr:to>
      <xdr:col>50</xdr:col>
      <xdr:colOff>165100</xdr:colOff>
      <xdr:row>95</xdr:row>
      <xdr:rowOff>2439</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9588500" y="1618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18966</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596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2750</xdr:rowOff>
    </xdr:from>
    <xdr:to>
      <xdr:col>45</xdr:col>
      <xdr:colOff>177800</xdr:colOff>
      <xdr:row>97</xdr:row>
      <xdr:rowOff>120155</xdr:rowOff>
    </xdr:to>
    <xdr:cxnSp macro="">
      <xdr:nvCxnSpPr>
        <xdr:cNvPr id="476" name="直線コネクタ 475">
          <a:extLst>
            <a:ext uri="{FF2B5EF4-FFF2-40B4-BE49-F238E27FC236}">
              <a16:creationId xmlns="" xmlns:a16="http://schemas.microsoft.com/office/drawing/2014/main" id="{00000000-0008-0000-0700-0000DC010000}"/>
            </a:ext>
          </a:extLst>
        </xdr:cNvPr>
        <xdr:cNvCxnSpPr/>
      </xdr:nvCxnSpPr>
      <xdr:spPr>
        <a:xfrm>
          <a:off x="7861300" y="16633400"/>
          <a:ext cx="889000" cy="11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81871</xdr:rowOff>
    </xdr:from>
    <xdr:to>
      <xdr:col>46</xdr:col>
      <xdr:colOff>38100</xdr:colOff>
      <xdr:row>95</xdr:row>
      <xdr:rowOff>12021</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8699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28548</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483111" y="159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165246</xdr:rowOff>
    </xdr:from>
    <xdr:to>
      <xdr:col>41</xdr:col>
      <xdr:colOff>50800</xdr:colOff>
      <xdr:row>97</xdr:row>
      <xdr:rowOff>2750</xdr:rowOff>
    </xdr:to>
    <xdr:cxnSp macro="">
      <xdr:nvCxnSpPr>
        <xdr:cNvPr id="479" name="直線コネクタ 478">
          <a:extLst>
            <a:ext uri="{FF2B5EF4-FFF2-40B4-BE49-F238E27FC236}">
              <a16:creationId xmlns="" xmlns:a16="http://schemas.microsoft.com/office/drawing/2014/main" id="{00000000-0008-0000-0700-0000DF010000}"/>
            </a:ext>
          </a:extLst>
        </xdr:cNvPr>
        <xdr:cNvCxnSpPr/>
      </xdr:nvCxnSpPr>
      <xdr:spPr>
        <a:xfrm>
          <a:off x="6972300" y="16281546"/>
          <a:ext cx="889000" cy="3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111227</xdr:rowOff>
    </xdr:from>
    <xdr:to>
      <xdr:col>41</xdr:col>
      <xdr:colOff>101600</xdr:colOff>
      <xdr:row>95</xdr:row>
      <xdr:rowOff>41377</xdr:rowOff>
    </xdr:to>
    <xdr:sp macro="" textlink="">
      <xdr:nvSpPr>
        <xdr:cNvPr id="480" name="フローチャート: 判断 479">
          <a:extLst>
            <a:ext uri="{FF2B5EF4-FFF2-40B4-BE49-F238E27FC236}">
              <a16:creationId xmlns="" xmlns:a16="http://schemas.microsoft.com/office/drawing/2014/main" id="{00000000-0008-0000-0700-0000E0010000}"/>
            </a:ext>
          </a:extLst>
        </xdr:cNvPr>
        <xdr:cNvSpPr/>
      </xdr:nvSpPr>
      <xdr:spPr>
        <a:xfrm>
          <a:off x="7810500" y="1622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57904</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00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123247</xdr:rowOff>
    </xdr:from>
    <xdr:to>
      <xdr:col>36</xdr:col>
      <xdr:colOff>165100</xdr:colOff>
      <xdr:row>95</xdr:row>
      <xdr:rowOff>53397</xdr:rowOff>
    </xdr:to>
    <xdr:sp macro="" textlink="">
      <xdr:nvSpPr>
        <xdr:cNvPr id="482" name="フローチャート: 判断 481">
          <a:extLst>
            <a:ext uri="{FF2B5EF4-FFF2-40B4-BE49-F238E27FC236}">
              <a16:creationId xmlns="" xmlns:a16="http://schemas.microsoft.com/office/drawing/2014/main" id="{00000000-0008-0000-0700-0000E2010000}"/>
            </a:ext>
          </a:extLst>
        </xdr:cNvPr>
        <xdr:cNvSpPr/>
      </xdr:nvSpPr>
      <xdr:spPr>
        <a:xfrm>
          <a:off x="6921500" y="1623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44524</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87624</xdr:rowOff>
    </xdr:from>
    <xdr:to>
      <xdr:col>55</xdr:col>
      <xdr:colOff>50800</xdr:colOff>
      <xdr:row>97</xdr:row>
      <xdr:rowOff>17774</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10426700" y="165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2551</xdr:rowOff>
    </xdr:from>
    <xdr:ext cx="534377" cy="259045"/>
    <xdr:sp macro="" textlink="">
      <xdr:nvSpPr>
        <xdr:cNvPr id="490" name="土木費該当値テキスト">
          <a:extLst>
            <a:ext uri="{FF2B5EF4-FFF2-40B4-BE49-F238E27FC236}">
              <a16:creationId xmlns="" xmlns:a16="http://schemas.microsoft.com/office/drawing/2014/main" id="{00000000-0008-0000-0700-0000EA010000}"/>
            </a:ext>
          </a:extLst>
        </xdr:cNvPr>
        <xdr:cNvSpPr txBox="1"/>
      </xdr:nvSpPr>
      <xdr:spPr>
        <a:xfrm>
          <a:off x="10528300" y="16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13785</xdr:rowOff>
    </xdr:from>
    <xdr:to>
      <xdr:col>50</xdr:col>
      <xdr:colOff>165100</xdr:colOff>
      <xdr:row>97</xdr:row>
      <xdr:rowOff>115385</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9588500" y="166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106512</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9372111" y="1673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69355</xdr:rowOff>
    </xdr:from>
    <xdr:to>
      <xdr:col>46</xdr:col>
      <xdr:colOff>38100</xdr:colOff>
      <xdr:row>97</xdr:row>
      <xdr:rowOff>170955</xdr:rowOff>
    </xdr:to>
    <xdr:sp macro="" textlink="">
      <xdr:nvSpPr>
        <xdr:cNvPr id="493" name="楕円 492">
          <a:extLst>
            <a:ext uri="{FF2B5EF4-FFF2-40B4-BE49-F238E27FC236}">
              <a16:creationId xmlns="" xmlns:a16="http://schemas.microsoft.com/office/drawing/2014/main" id="{00000000-0008-0000-0700-0000ED010000}"/>
            </a:ext>
          </a:extLst>
        </xdr:cNvPr>
        <xdr:cNvSpPr/>
      </xdr:nvSpPr>
      <xdr:spPr>
        <a:xfrm>
          <a:off x="8699500" y="167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162082</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8483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123400</xdr:rowOff>
    </xdr:from>
    <xdr:to>
      <xdr:col>41</xdr:col>
      <xdr:colOff>101600</xdr:colOff>
      <xdr:row>97</xdr:row>
      <xdr:rowOff>53550</xdr:rowOff>
    </xdr:to>
    <xdr:sp macro="" textlink="">
      <xdr:nvSpPr>
        <xdr:cNvPr id="495" name="楕円 494">
          <a:extLst>
            <a:ext uri="{FF2B5EF4-FFF2-40B4-BE49-F238E27FC236}">
              <a16:creationId xmlns="" xmlns:a16="http://schemas.microsoft.com/office/drawing/2014/main" id="{00000000-0008-0000-0700-0000EF010000}"/>
            </a:ext>
          </a:extLst>
        </xdr:cNvPr>
        <xdr:cNvSpPr/>
      </xdr:nvSpPr>
      <xdr:spPr>
        <a:xfrm>
          <a:off x="7810500" y="165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44677</xdr:rowOff>
    </xdr:from>
    <xdr:ext cx="534377"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7594111" y="1667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114446</xdr:rowOff>
    </xdr:from>
    <xdr:to>
      <xdr:col>36</xdr:col>
      <xdr:colOff>165100</xdr:colOff>
      <xdr:row>95</xdr:row>
      <xdr:rowOff>44596</xdr:rowOff>
    </xdr:to>
    <xdr:sp macro="" textlink="">
      <xdr:nvSpPr>
        <xdr:cNvPr id="497" name="楕円 496">
          <a:extLst>
            <a:ext uri="{FF2B5EF4-FFF2-40B4-BE49-F238E27FC236}">
              <a16:creationId xmlns="" xmlns:a16="http://schemas.microsoft.com/office/drawing/2014/main" id="{00000000-0008-0000-0700-0000F1010000}"/>
            </a:ext>
          </a:extLst>
        </xdr:cNvPr>
        <xdr:cNvSpPr/>
      </xdr:nvSpPr>
      <xdr:spPr>
        <a:xfrm>
          <a:off x="6921500" y="162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61123</xdr:rowOff>
    </xdr:from>
    <xdr:ext cx="534377"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6705111" y="160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4" name="消防費最小値テキスト">
          <a:extLst>
            <a:ext uri="{FF2B5EF4-FFF2-40B4-BE49-F238E27FC236}">
              <a16:creationId xmlns="" xmlns:a16="http://schemas.microsoft.com/office/drawing/2014/main" id="{00000000-0008-0000-0700-00000C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6" name="消防費最大値テキスト">
          <a:extLst>
            <a:ext uri="{FF2B5EF4-FFF2-40B4-BE49-F238E27FC236}">
              <a16:creationId xmlns="" xmlns:a16="http://schemas.microsoft.com/office/drawing/2014/main" id="{00000000-0008-0000-0700-00000E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167208</xdr:rowOff>
    </xdr:from>
    <xdr:to>
      <xdr:col>85</xdr:col>
      <xdr:colOff>127000</xdr:colOff>
      <xdr:row>38</xdr:row>
      <xdr:rowOff>36754</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flipV="1">
          <a:off x="15481300" y="6510858"/>
          <a:ext cx="8382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9" name="消防費平均値テキスト">
          <a:extLst>
            <a:ext uri="{FF2B5EF4-FFF2-40B4-BE49-F238E27FC236}">
              <a16:creationId xmlns="" xmlns:a16="http://schemas.microsoft.com/office/drawing/2014/main" id="{00000000-0008-0000-0700-000011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111316</xdr:rowOff>
    </xdr:from>
    <xdr:to>
      <xdr:col>81</xdr:col>
      <xdr:colOff>50800</xdr:colOff>
      <xdr:row>38</xdr:row>
      <xdr:rowOff>36754</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a:off x="14592300" y="6454966"/>
          <a:ext cx="889000" cy="9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111316</xdr:rowOff>
    </xdr:from>
    <xdr:to>
      <xdr:col>76</xdr:col>
      <xdr:colOff>114300</xdr:colOff>
      <xdr:row>38</xdr:row>
      <xdr:rowOff>11912</xdr:rowOff>
    </xdr:to>
    <xdr:cxnSp macro="">
      <xdr:nvCxnSpPr>
        <xdr:cNvPr id="534" name="直線コネクタ 533">
          <a:extLst>
            <a:ext uri="{FF2B5EF4-FFF2-40B4-BE49-F238E27FC236}">
              <a16:creationId xmlns="" xmlns:a16="http://schemas.microsoft.com/office/drawing/2014/main" id="{00000000-0008-0000-0700-000016020000}"/>
            </a:ext>
          </a:extLst>
        </xdr:cNvPr>
        <xdr:cNvCxnSpPr/>
      </xdr:nvCxnSpPr>
      <xdr:spPr>
        <a:xfrm flipV="1">
          <a:off x="13703300" y="6454966"/>
          <a:ext cx="889000" cy="7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5" name="フローチャート: 判断 534">
          <a:extLst>
            <a:ext uri="{FF2B5EF4-FFF2-40B4-BE49-F238E27FC236}">
              <a16:creationId xmlns="" xmlns:a16="http://schemas.microsoft.com/office/drawing/2014/main" id="{00000000-0008-0000-0700-000017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11912</xdr:rowOff>
    </xdr:from>
    <xdr:to>
      <xdr:col>71</xdr:col>
      <xdr:colOff>177800</xdr:colOff>
      <xdr:row>38</xdr:row>
      <xdr:rowOff>29248</xdr:rowOff>
    </xdr:to>
    <xdr:cxnSp macro="">
      <xdr:nvCxnSpPr>
        <xdr:cNvPr id="537" name="直線コネクタ 536">
          <a:extLst>
            <a:ext uri="{FF2B5EF4-FFF2-40B4-BE49-F238E27FC236}">
              <a16:creationId xmlns="" xmlns:a16="http://schemas.microsoft.com/office/drawing/2014/main" id="{00000000-0008-0000-0700-000019020000}"/>
            </a:ext>
          </a:extLst>
        </xdr:cNvPr>
        <xdr:cNvCxnSpPr/>
      </xdr:nvCxnSpPr>
      <xdr:spPr>
        <a:xfrm flipV="1">
          <a:off x="12814300" y="6527012"/>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8" name="フローチャート: 判断 537">
          <a:extLst>
            <a:ext uri="{FF2B5EF4-FFF2-40B4-BE49-F238E27FC236}">
              <a16:creationId xmlns="" xmlns:a16="http://schemas.microsoft.com/office/drawing/2014/main" id="{00000000-0008-0000-0700-00001A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40" name="フローチャート: 判断 539">
          <a:extLst>
            <a:ext uri="{FF2B5EF4-FFF2-40B4-BE49-F238E27FC236}">
              <a16:creationId xmlns="" xmlns:a16="http://schemas.microsoft.com/office/drawing/2014/main" id="{00000000-0008-0000-0700-00001C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116408</xdr:rowOff>
    </xdr:from>
    <xdr:to>
      <xdr:col>85</xdr:col>
      <xdr:colOff>177800</xdr:colOff>
      <xdr:row>38</xdr:row>
      <xdr:rowOff>46558</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6268700" y="64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94835</xdr:rowOff>
    </xdr:from>
    <xdr:ext cx="534377" cy="259045"/>
    <xdr:sp macro="" textlink="">
      <xdr:nvSpPr>
        <xdr:cNvPr id="548" name="消防費該当値テキスト">
          <a:extLst>
            <a:ext uri="{FF2B5EF4-FFF2-40B4-BE49-F238E27FC236}">
              <a16:creationId xmlns="" xmlns:a16="http://schemas.microsoft.com/office/drawing/2014/main" id="{00000000-0008-0000-0700-000024020000}"/>
            </a:ext>
          </a:extLst>
        </xdr:cNvPr>
        <xdr:cNvSpPr txBox="1"/>
      </xdr:nvSpPr>
      <xdr:spPr>
        <a:xfrm>
          <a:off x="16370300" y="64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157404</xdr:rowOff>
    </xdr:from>
    <xdr:to>
      <xdr:col>81</xdr:col>
      <xdr:colOff>101600</xdr:colOff>
      <xdr:row>38</xdr:row>
      <xdr:rowOff>87554</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5430500" y="65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78681</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5214111" y="659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60516</xdr:rowOff>
    </xdr:from>
    <xdr:to>
      <xdr:col>76</xdr:col>
      <xdr:colOff>165100</xdr:colOff>
      <xdr:row>37</xdr:row>
      <xdr:rowOff>162116</xdr:rowOff>
    </xdr:to>
    <xdr:sp macro="" textlink="">
      <xdr:nvSpPr>
        <xdr:cNvPr id="551" name="楕円 550">
          <a:extLst>
            <a:ext uri="{FF2B5EF4-FFF2-40B4-BE49-F238E27FC236}">
              <a16:creationId xmlns="" xmlns:a16="http://schemas.microsoft.com/office/drawing/2014/main" id="{00000000-0008-0000-0700-000027020000}"/>
            </a:ext>
          </a:extLst>
        </xdr:cNvPr>
        <xdr:cNvSpPr/>
      </xdr:nvSpPr>
      <xdr:spPr>
        <a:xfrm>
          <a:off x="14541500" y="64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7193</xdr:rowOff>
    </xdr:from>
    <xdr:ext cx="534377"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4325111" y="617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132562</xdr:rowOff>
    </xdr:from>
    <xdr:to>
      <xdr:col>72</xdr:col>
      <xdr:colOff>38100</xdr:colOff>
      <xdr:row>38</xdr:row>
      <xdr:rowOff>62712</xdr:rowOff>
    </xdr:to>
    <xdr:sp macro="" textlink="">
      <xdr:nvSpPr>
        <xdr:cNvPr id="553" name="楕円 552">
          <a:extLst>
            <a:ext uri="{FF2B5EF4-FFF2-40B4-BE49-F238E27FC236}">
              <a16:creationId xmlns="" xmlns:a16="http://schemas.microsoft.com/office/drawing/2014/main" id="{00000000-0008-0000-0700-000029020000}"/>
            </a:ext>
          </a:extLst>
        </xdr:cNvPr>
        <xdr:cNvSpPr/>
      </xdr:nvSpPr>
      <xdr:spPr>
        <a:xfrm>
          <a:off x="13652500" y="6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79239</xdr:rowOff>
    </xdr:from>
    <xdr:ext cx="534377"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3436111" y="62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149898</xdr:rowOff>
    </xdr:from>
    <xdr:to>
      <xdr:col>67</xdr:col>
      <xdr:colOff>101600</xdr:colOff>
      <xdr:row>38</xdr:row>
      <xdr:rowOff>80048</xdr:rowOff>
    </xdr:to>
    <xdr:sp macro="" textlink="">
      <xdr:nvSpPr>
        <xdr:cNvPr id="555" name="楕円 554">
          <a:extLst>
            <a:ext uri="{FF2B5EF4-FFF2-40B4-BE49-F238E27FC236}">
              <a16:creationId xmlns="" xmlns:a16="http://schemas.microsoft.com/office/drawing/2014/main" id="{00000000-0008-0000-0700-00002B020000}"/>
            </a:ext>
          </a:extLst>
        </xdr:cNvPr>
        <xdr:cNvSpPr/>
      </xdr:nvSpPr>
      <xdr:spPr>
        <a:xfrm>
          <a:off x="12763500" y="64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71175</xdr:rowOff>
    </xdr:from>
    <xdr:ext cx="534377"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2547111" y="65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4" name="教育費最小値テキスト">
          <a:extLst>
            <a:ext uri="{FF2B5EF4-FFF2-40B4-BE49-F238E27FC236}">
              <a16:creationId xmlns="" xmlns:a16="http://schemas.microsoft.com/office/drawing/2014/main" id="{00000000-0008-0000-0700-000048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6" name="教育費最大値テキスト">
          <a:extLst>
            <a:ext uri="{FF2B5EF4-FFF2-40B4-BE49-F238E27FC236}">
              <a16:creationId xmlns="" xmlns:a16="http://schemas.microsoft.com/office/drawing/2014/main" id="{00000000-0008-0000-0700-00004A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6948</xdr:rowOff>
    </xdr:from>
    <xdr:to>
      <xdr:col>85</xdr:col>
      <xdr:colOff>127000</xdr:colOff>
      <xdr:row>56</xdr:row>
      <xdr:rowOff>157759</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flipV="1">
          <a:off x="15481300" y="9608148"/>
          <a:ext cx="838200" cy="15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9" name="教育費平均値テキスト">
          <a:extLst>
            <a:ext uri="{FF2B5EF4-FFF2-40B4-BE49-F238E27FC236}">
              <a16:creationId xmlns="" xmlns:a16="http://schemas.microsoft.com/office/drawing/2014/main" id="{00000000-0008-0000-0700-00004D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90" name="フローチャート: 判断 589">
          <a:extLst>
            <a:ext uri="{FF2B5EF4-FFF2-40B4-BE49-F238E27FC236}">
              <a16:creationId xmlns="" xmlns:a16="http://schemas.microsoft.com/office/drawing/2014/main" id="{00000000-0008-0000-0700-00004E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140892</xdr:rowOff>
    </xdr:from>
    <xdr:to>
      <xdr:col>81</xdr:col>
      <xdr:colOff>50800</xdr:colOff>
      <xdr:row>56</xdr:row>
      <xdr:rowOff>157759</xdr:rowOff>
    </xdr:to>
    <xdr:cxnSp macro="">
      <xdr:nvCxnSpPr>
        <xdr:cNvPr id="591" name="直線コネクタ 590">
          <a:extLst>
            <a:ext uri="{FF2B5EF4-FFF2-40B4-BE49-F238E27FC236}">
              <a16:creationId xmlns="" xmlns:a16="http://schemas.microsoft.com/office/drawing/2014/main" id="{00000000-0008-0000-0700-00004F020000}"/>
            </a:ext>
          </a:extLst>
        </xdr:cNvPr>
        <xdr:cNvCxnSpPr/>
      </xdr:nvCxnSpPr>
      <xdr:spPr>
        <a:xfrm>
          <a:off x="14592300" y="9399192"/>
          <a:ext cx="889000" cy="35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2" name="フローチャート: 判断 591">
          <a:extLst>
            <a:ext uri="{FF2B5EF4-FFF2-40B4-BE49-F238E27FC236}">
              <a16:creationId xmlns="" xmlns:a16="http://schemas.microsoft.com/office/drawing/2014/main" id="{00000000-0008-0000-0700-000050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140892</xdr:rowOff>
    </xdr:from>
    <xdr:to>
      <xdr:col>76</xdr:col>
      <xdr:colOff>114300</xdr:colOff>
      <xdr:row>55</xdr:row>
      <xdr:rowOff>8027</xdr:rowOff>
    </xdr:to>
    <xdr:cxnSp macro="">
      <xdr:nvCxnSpPr>
        <xdr:cNvPr id="594" name="直線コネクタ 593">
          <a:extLst>
            <a:ext uri="{FF2B5EF4-FFF2-40B4-BE49-F238E27FC236}">
              <a16:creationId xmlns="" xmlns:a16="http://schemas.microsoft.com/office/drawing/2014/main" id="{00000000-0008-0000-0700-000052020000}"/>
            </a:ext>
          </a:extLst>
        </xdr:cNvPr>
        <xdr:cNvCxnSpPr/>
      </xdr:nvCxnSpPr>
      <xdr:spPr>
        <a:xfrm flipV="1">
          <a:off x="13703300" y="9399192"/>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5" name="フローチャート: 判断 594">
          <a:extLst>
            <a:ext uri="{FF2B5EF4-FFF2-40B4-BE49-F238E27FC236}">
              <a16:creationId xmlns="" xmlns:a16="http://schemas.microsoft.com/office/drawing/2014/main" id="{00000000-0008-0000-0700-000053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8027</xdr:rowOff>
    </xdr:from>
    <xdr:to>
      <xdr:col>71</xdr:col>
      <xdr:colOff>177800</xdr:colOff>
      <xdr:row>57</xdr:row>
      <xdr:rowOff>32846</xdr:rowOff>
    </xdr:to>
    <xdr:cxnSp macro="">
      <xdr:nvCxnSpPr>
        <xdr:cNvPr id="597" name="直線コネクタ 596">
          <a:extLst>
            <a:ext uri="{FF2B5EF4-FFF2-40B4-BE49-F238E27FC236}">
              <a16:creationId xmlns="" xmlns:a16="http://schemas.microsoft.com/office/drawing/2014/main" id="{00000000-0008-0000-0700-000055020000}"/>
            </a:ext>
          </a:extLst>
        </xdr:cNvPr>
        <xdr:cNvCxnSpPr/>
      </xdr:nvCxnSpPr>
      <xdr:spPr>
        <a:xfrm flipV="1">
          <a:off x="12814300" y="9437777"/>
          <a:ext cx="889000" cy="36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8" name="フローチャート: 判断 597">
          <a:extLst>
            <a:ext uri="{FF2B5EF4-FFF2-40B4-BE49-F238E27FC236}">
              <a16:creationId xmlns="" xmlns:a16="http://schemas.microsoft.com/office/drawing/2014/main" id="{00000000-0008-0000-0700-000056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600" name="フローチャート: 判断 599">
          <a:extLst>
            <a:ext uri="{FF2B5EF4-FFF2-40B4-BE49-F238E27FC236}">
              <a16:creationId xmlns="" xmlns:a16="http://schemas.microsoft.com/office/drawing/2014/main" id="{00000000-0008-0000-0700-000058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127598</xdr:rowOff>
    </xdr:from>
    <xdr:to>
      <xdr:col>85</xdr:col>
      <xdr:colOff>177800</xdr:colOff>
      <xdr:row>56</xdr:row>
      <xdr:rowOff>57748</xdr:rowOff>
    </xdr:to>
    <xdr:sp macro="" textlink="">
      <xdr:nvSpPr>
        <xdr:cNvPr id="607" name="楕円 606">
          <a:extLst>
            <a:ext uri="{FF2B5EF4-FFF2-40B4-BE49-F238E27FC236}">
              <a16:creationId xmlns="" xmlns:a16="http://schemas.microsoft.com/office/drawing/2014/main" id="{00000000-0008-0000-0700-00005F020000}"/>
            </a:ext>
          </a:extLst>
        </xdr:cNvPr>
        <xdr:cNvSpPr/>
      </xdr:nvSpPr>
      <xdr:spPr>
        <a:xfrm>
          <a:off x="16268700" y="95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150475</xdr:rowOff>
    </xdr:from>
    <xdr:ext cx="534377" cy="259045"/>
    <xdr:sp macro="" textlink="">
      <xdr:nvSpPr>
        <xdr:cNvPr id="608" name="教育費該当値テキスト">
          <a:extLst>
            <a:ext uri="{FF2B5EF4-FFF2-40B4-BE49-F238E27FC236}">
              <a16:creationId xmlns="" xmlns:a16="http://schemas.microsoft.com/office/drawing/2014/main" id="{00000000-0008-0000-0700-000060020000}"/>
            </a:ext>
          </a:extLst>
        </xdr:cNvPr>
        <xdr:cNvSpPr txBox="1"/>
      </xdr:nvSpPr>
      <xdr:spPr>
        <a:xfrm>
          <a:off x="16370300" y="940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106959</xdr:rowOff>
    </xdr:from>
    <xdr:to>
      <xdr:col>81</xdr:col>
      <xdr:colOff>101600</xdr:colOff>
      <xdr:row>57</xdr:row>
      <xdr:rowOff>37109</xdr:rowOff>
    </xdr:to>
    <xdr:sp macro="" textlink="">
      <xdr:nvSpPr>
        <xdr:cNvPr id="609" name="楕円 608">
          <a:extLst>
            <a:ext uri="{FF2B5EF4-FFF2-40B4-BE49-F238E27FC236}">
              <a16:creationId xmlns="" xmlns:a16="http://schemas.microsoft.com/office/drawing/2014/main" id="{00000000-0008-0000-0700-000061020000}"/>
            </a:ext>
          </a:extLst>
        </xdr:cNvPr>
        <xdr:cNvSpPr/>
      </xdr:nvSpPr>
      <xdr:spPr>
        <a:xfrm>
          <a:off x="15430500" y="97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28236</xdr:rowOff>
    </xdr:from>
    <xdr:ext cx="534377"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5214111" y="98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90092</xdr:rowOff>
    </xdr:from>
    <xdr:to>
      <xdr:col>76</xdr:col>
      <xdr:colOff>165100</xdr:colOff>
      <xdr:row>55</xdr:row>
      <xdr:rowOff>20242</xdr:rowOff>
    </xdr:to>
    <xdr:sp macro="" textlink="">
      <xdr:nvSpPr>
        <xdr:cNvPr id="611" name="楕円 610">
          <a:extLst>
            <a:ext uri="{FF2B5EF4-FFF2-40B4-BE49-F238E27FC236}">
              <a16:creationId xmlns="" xmlns:a16="http://schemas.microsoft.com/office/drawing/2014/main" id="{00000000-0008-0000-0700-000063020000}"/>
            </a:ext>
          </a:extLst>
        </xdr:cNvPr>
        <xdr:cNvSpPr/>
      </xdr:nvSpPr>
      <xdr:spPr>
        <a:xfrm>
          <a:off x="14541500" y="93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36769</xdr:rowOff>
    </xdr:from>
    <xdr:ext cx="534377"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4325111" y="91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128677</xdr:rowOff>
    </xdr:from>
    <xdr:to>
      <xdr:col>72</xdr:col>
      <xdr:colOff>38100</xdr:colOff>
      <xdr:row>55</xdr:row>
      <xdr:rowOff>58827</xdr:rowOff>
    </xdr:to>
    <xdr:sp macro="" textlink="">
      <xdr:nvSpPr>
        <xdr:cNvPr id="613" name="楕円 612">
          <a:extLst>
            <a:ext uri="{FF2B5EF4-FFF2-40B4-BE49-F238E27FC236}">
              <a16:creationId xmlns="" xmlns:a16="http://schemas.microsoft.com/office/drawing/2014/main" id="{00000000-0008-0000-0700-000065020000}"/>
            </a:ext>
          </a:extLst>
        </xdr:cNvPr>
        <xdr:cNvSpPr/>
      </xdr:nvSpPr>
      <xdr:spPr>
        <a:xfrm>
          <a:off x="13652500" y="93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75354</xdr:rowOff>
    </xdr:from>
    <xdr:ext cx="534377"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3436111" y="916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153496</xdr:rowOff>
    </xdr:from>
    <xdr:to>
      <xdr:col>67</xdr:col>
      <xdr:colOff>101600</xdr:colOff>
      <xdr:row>57</xdr:row>
      <xdr:rowOff>83646</xdr:rowOff>
    </xdr:to>
    <xdr:sp macro="" textlink="">
      <xdr:nvSpPr>
        <xdr:cNvPr id="615" name="楕円 614">
          <a:extLst>
            <a:ext uri="{FF2B5EF4-FFF2-40B4-BE49-F238E27FC236}">
              <a16:creationId xmlns="" xmlns:a16="http://schemas.microsoft.com/office/drawing/2014/main" id="{00000000-0008-0000-0700-000067020000}"/>
            </a:ext>
          </a:extLst>
        </xdr:cNvPr>
        <xdr:cNvSpPr/>
      </xdr:nvSpPr>
      <xdr:spPr>
        <a:xfrm>
          <a:off x="12763500" y="975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74773</xdr:rowOff>
    </xdr:from>
    <xdr:ext cx="534377"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547111" y="98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9" name="災害復旧費最小値テキスト">
          <a:extLst>
            <a:ext uri="{FF2B5EF4-FFF2-40B4-BE49-F238E27FC236}">
              <a16:creationId xmlns="" xmlns:a16="http://schemas.microsoft.com/office/drawing/2014/main" id="{00000000-0008-0000-0700-00007F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1" name="災害復旧費最大値テキスト">
          <a:extLst>
            <a:ext uri="{FF2B5EF4-FFF2-40B4-BE49-F238E27FC236}">
              <a16:creationId xmlns="" xmlns:a16="http://schemas.microsoft.com/office/drawing/2014/main" id="{00000000-0008-0000-0700-000081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121138</xdr:rowOff>
    </xdr:from>
    <xdr:to>
      <xdr:col>85</xdr:col>
      <xdr:colOff>127000</xdr:colOff>
      <xdr:row>78</xdr:row>
      <xdr:rowOff>56809</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flipV="1">
          <a:off x="15481300" y="13151338"/>
          <a:ext cx="838200" cy="27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4" name="災害復旧費平均値テキスト">
          <a:extLst>
            <a:ext uri="{FF2B5EF4-FFF2-40B4-BE49-F238E27FC236}">
              <a16:creationId xmlns="" xmlns:a16="http://schemas.microsoft.com/office/drawing/2014/main" id="{00000000-0008-0000-0700-000084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34269</xdr:rowOff>
    </xdr:from>
    <xdr:to>
      <xdr:col>81</xdr:col>
      <xdr:colOff>50800</xdr:colOff>
      <xdr:row>78</xdr:row>
      <xdr:rowOff>56809</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a:off x="14592300" y="13407369"/>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34269</xdr:rowOff>
    </xdr:from>
    <xdr:to>
      <xdr:col>76</xdr:col>
      <xdr:colOff>114300</xdr:colOff>
      <xdr:row>78</xdr:row>
      <xdr:rowOff>80218</xdr:rowOff>
    </xdr:to>
    <xdr:cxnSp macro="">
      <xdr:nvCxnSpPr>
        <xdr:cNvPr id="649" name="直線コネクタ 648">
          <a:extLst>
            <a:ext uri="{FF2B5EF4-FFF2-40B4-BE49-F238E27FC236}">
              <a16:creationId xmlns="" xmlns:a16="http://schemas.microsoft.com/office/drawing/2014/main" id="{00000000-0008-0000-0700-000089020000}"/>
            </a:ext>
          </a:extLst>
        </xdr:cNvPr>
        <xdr:cNvCxnSpPr/>
      </xdr:nvCxnSpPr>
      <xdr:spPr>
        <a:xfrm flipV="1">
          <a:off x="13703300" y="13407369"/>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50" name="フローチャート: 判断 649">
          <a:extLst>
            <a:ext uri="{FF2B5EF4-FFF2-40B4-BE49-F238E27FC236}">
              <a16:creationId xmlns="" xmlns:a16="http://schemas.microsoft.com/office/drawing/2014/main" id="{00000000-0008-0000-0700-00008A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132387</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357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156753</xdr:rowOff>
    </xdr:from>
    <xdr:to>
      <xdr:col>71</xdr:col>
      <xdr:colOff>177800</xdr:colOff>
      <xdr:row>78</xdr:row>
      <xdr:rowOff>80218</xdr:rowOff>
    </xdr:to>
    <xdr:cxnSp macro="">
      <xdr:nvCxnSpPr>
        <xdr:cNvPr id="652" name="直線コネクタ 651">
          <a:extLst>
            <a:ext uri="{FF2B5EF4-FFF2-40B4-BE49-F238E27FC236}">
              <a16:creationId xmlns="" xmlns:a16="http://schemas.microsoft.com/office/drawing/2014/main" id="{00000000-0008-0000-0700-00008C020000}"/>
            </a:ext>
          </a:extLst>
        </xdr:cNvPr>
        <xdr:cNvCxnSpPr/>
      </xdr:nvCxnSpPr>
      <xdr:spPr>
        <a:xfrm>
          <a:off x="12814300" y="13358403"/>
          <a:ext cx="889000" cy="9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3" name="フローチャート: 判断 652">
          <a:extLst>
            <a:ext uri="{FF2B5EF4-FFF2-40B4-BE49-F238E27FC236}">
              <a16:creationId xmlns="" xmlns:a16="http://schemas.microsoft.com/office/drawing/2014/main" id="{00000000-0008-0000-0700-00008D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3514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5" name="フローチャート: 判断 654">
          <a:extLst>
            <a:ext uri="{FF2B5EF4-FFF2-40B4-BE49-F238E27FC236}">
              <a16:creationId xmlns="" xmlns:a16="http://schemas.microsoft.com/office/drawing/2014/main" id="{00000000-0008-0000-0700-00008F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70338</xdr:rowOff>
    </xdr:from>
    <xdr:to>
      <xdr:col>85</xdr:col>
      <xdr:colOff>177800</xdr:colOff>
      <xdr:row>77</xdr:row>
      <xdr:rowOff>488</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6268700" y="131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93215</xdr:rowOff>
    </xdr:from>
    <xdr:ext cx="469744" cy="259045"/>
    <xdr:sp macro="" textlink="">
      <xdr:nvSpPr>
        <xdr:cNvPr id="663" name="災害復旧費該当値テキスト">
          <a:extLst>
            <a:ext uri="{FF2B5EF4-FFF2-40B4-BE49-F238E27FC236}">
              <a16:creationId xmlns="" xmlns:a16="http://schemas.microsoft.com/office/drawing/2014/main" id="{00000000-0008-0000-0700-000097020000}"/>
            </a:ext>
          </a:extLst>
        </xdr:cNvPr>
        <xdr:cNvSpPr txBox="1"/>
      </xdr:nvSpPr>
      <xdr:spPr>
        <a:xfrm>
          <a:off x="16370300" y="1295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6009</xdr:rowOff>
    </xdr:from>
    <xdr:to>
      <xdr:col>81</xdr:col>
      <xdr:colOff>101600</xdr:colOff>
      <xdr:row>78</xdr:row>
      <xdr:rowOff>107609</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5430500" y="133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124136</xdr:rowOff>
    </xdr:from>
    <xdr:ext cx="469744"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5246428" y="1315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154919</xdr:rowOff>
    </xdr:from>
    <xdr:to>
      <xdr:col>76</xdr:col>
      <xdr:colOff>165100</xdr:colOff>
      <xdr:row>78</xdr:row>
      <xdr:rowOff>85069</xdr:rowOff>
    </xdr:to>
    <xdr:sp macro="" textlink="">
      <xdr:nvSpPr>
        <xdr:cNvPr id="666" name="楕円 665">
          <a:extLst>
            <a:ext uri="{FF2B5EF4-FFF2-40B4-BE49-F238E27FC236}">
              <a16:creationId xmlns="" xmlns:a16="http://schemas.microsoft.com/office/drawing/2014/main" id="{00000000-0008-0000-0700-00009A020000}"/>
            </a:ext>
          </a:extLst>
        </xdr:cNvPr>
        <xdr:cNvSpPr/>
      </xdr:nvSpPr>
      <xdr:spPr>
        <a:xfrm>
          <a:off x="14541500" y="133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101596</xdr:rowOff>
    </xdr:from>
    <xdr:ext cx="469744"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4357428" y="1313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29418</xdr:rowOff>
    </xdr:from>
    <xdr:to>
      <xdr:col>72</xdr:col>
      <xdr:colOff>38100</xdr:colOff>
      <xdr:row>78</xdr:row>
      <xdr:rowOff>131018</xdr:rowOff>
    </xdr:to>
    <xdr:sp macro="" textlink="">
      <xdr:nvSpPr>
        <xdr:cNvPr id="668" name="楕円 667">
          <a:extLst>
            <a:ext uri="{FF2B5EF4-FFF2-40B4-BE49-F238E27FC236}">
              <a16:creationId xmlns="" xmlns:a16="http://schemas.microsoft.com/office/drawing/2014/main" id="{00000000-0008-0000-0700-00009C020000}"/>
            </a:ext>
          </a:extLst>
        </xdr:cNvPr>
        <xdr:cNvSpPr/>
      </xdr:nvSpPr>
      <xdr:spPr>
        <a:xfrm>
          <a:off x="13652500" y="134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147545</xdr:rowOff>
    </xdr:from>
    <xdr:ext cx="469744"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3468428" y="1317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105953</xdr:rowOff>
    </xdr:from>
    <xdr:to>
      <xdr:col>67</xdr:col>
      <xdr:colOff>101600</xdr:colOff>
      <xdr:row>78</xdr:row>
      <xdr:rowOff>36103</xdr:rowOff>
    </xdr:to>
    <xdr:sp macro="" textlink="">
      <xdr:nvSpPr>
        <xdr:cNvPr id="670" name="楕円 669">
          <a:extLst>
            <a:ext uri="{FF2B5EF4-FFF2-40B4-BE49-F238E27FC236}">
              <a16:creationId xmlns="" xmlns:a16="http://schemas.microsoft.com/office/drawing/2014/main" id="{00000000-0008-0000-0700-00009E020000}"/>
            </a:ext>
          </a:extLst>
        </xdr:cNvPr>
        <xdr:cNvSpPr/>
      </xdr:nvSpPr>
      <xdr:spPr>
        <a:xfrm>
          <a:off x="12763500" y="133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52630</xdr:rowOff>
    </xdr:from>
    <xdr:ext cx="469744"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579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6" name="公債費最小値テキスト">
          <a:extLst>
            <a:ext uri="{FF2B5EF4-FFF2-40B4-BE49-F238E27FC236}">
              <a16:creationId xmlns="" xmlns:a16="http://schemas.microsoft.com/office/drawing/2014/main" id="{00000000-0008-0000-0700-0000B8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8" name="公債費最大値テキスト">
          <a:extLst>
            <a:ext uri="{FF2B5EF4-FFF2-40B4-BE49-F238E27FC236}">
              <a16:creationId xmlns="" xmlns:a16="http://schemas.microsoft.com/office/drawing/2014/main" id="{00000000-0008-0000-0700-0000BA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39281</xdr:rowOff>
    </xdr:from>
    <xdr:to>
      <xdr:col>85</xdr:col>
      <xdr:colOff>127000</xdr:colOff>
      <xdr:row>97</xdr:row>
      <xdr:rowOff>44856</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a:off x="15481300" y="16669931"/>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1" name="公債費平均値テキスト">
          <a:extLst>
            <a:ext uri="{FF2B5EF4-FFF2-40B4-BE49-F238E27FC236}">
              <a16:creationId xmlns="" xmlns:a16="http://schemas.microsoft.com/office/drawing/2014/main" id="{00000000-0008-0000-0700-0000BD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74422</xdr:rowOff>
    </xdr:from>
    <xdr:to>
      <xdr:col>81</xdr:col>
      <xdr:colOff>50800</xdr:colOff>
      <xdr:row>97</xdr:row>
      <xdr:rowOff>39281</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a:off x="14592300" y="16533622"/>
          <a:ext cx="889000" cy="1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12370</xdr:rowOff>
    </xdr:from>
    <xdr:to>
      <xdr:col>76</xdr:col>
      <xdr:colOff>114300</xdr:colOff>
      <xdr:row>96</xdr:row>
      <xdr:rowOff>74422</xdr:rowOff>
    </xdr:to>
    <xdr:cxnSp macro="">
      <xdr:nvCxnSpPr>
        <xdr:cNvPr id="706" name="直線コネクタ 705">
          <a:extLst>
            <a:ext uri="{FF2B5EF4-FFF2-40B4-BE49-F238E27FC236}">
              <a16:creationId xmlns="" xmlns:a16="http://schemas.microsoft.com/office/drawing/2014/main" id="{00000000-0008-0000-0700-0000C2020000}"/>
            </a:ext>
          </a:extLst>
        </xdr:cNvPr>
        <xdr:cNvCxnSpPr/>
      </xdr:nvCxnSpPr>
      <xdr:spPr>
        <a:xfrm>
          <a:off x="13703300" y="16471570"/>
          <a:ext cx="889000" cy="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7" name="フローチャート: 判断 706">
          <a:extLst>
            <a:ext uri="{FF2B5EF4-FFF2-40B4-BE49-F238E27FC236}">
              <a16:creationId xmlns="" xmlns:a16="http://schemas.microsoft.com/office/drawing/2014/main" id="{00000000-0008-0000-0700-0000C3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12370</xdr:rowOff>
    </xdr:from>
    <xdr:to>
      <xdr:col>71</xdr:col>
      <xdr:colOff>177800</xdr:colOff>
      <xdr:row>97</xdr:row>
      <xdr:rowOff>62294</xdr:rowOff>
    </xdr:to>
    <xdr:cxnSp macro="">
      <xdr:nvCxnSpPr>
        <xdr:cNvPr id="709" name="直線コネクタ 708">
          <a:extLst>
            <a:ext uri="{FF2B5EF4-FFF2-40B4-BE49-F238E27FC236}">
              <a16:creationId xmlns="" xmlns:a16="http://schemas.microsoft.com/office/drawing/2014/main" id="{00000000-0008-0000-0700-0000C5020000}"/>
            </a:ext>
          </a:extLst>
        </xdr:cNvPr>
        <xdr:cNvCxnSpPr/>
      </xdr:nvCxnSpPr>
      <xdr:spPr>
        <a:xfrm flipV="1">
          <a:off x="12814300" y="16471570"/>
          <a:ext cx="889000" cy="2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10" name="フローチャート: 判断 709">
          <a:extLst>
            <a:ext uri="{FF2B5EF4-FFF2-40B4-BE49-F238E27FC236}">
              <a16:creationId xmlns="" xmlns:a16="http://schemas.microsoft.com/office/drawing/2014/main" id="{00000000-0008-0000-0700-0000C6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2" name="フローチャート: 判断 711">
          <a:extLst>
            <a:ext uri="{FF2B5EF4-FFF2-40B4-BE49-F238E27FC236}">
              <a16:creationId xmlns="" xmlns:a16="http://schemas.microsoft.com/office/drawing/2014/main" id="{00000000-0008-0000-0700-0000C8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165506</xdr:rowOff>
    </xdr:from>
    <xdr:to>
      <xdr:col>85</xdr:col>
      <xdr:colOff>177800</xdr:colOff>
      <xdr:row>97</xdr:row>
      <xdr:rowOff>95656</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6268700" y="166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143933</xdr:rowOff>
    </xdr:from>
    <xdr:ext cx="534377" cy="259045"/>
    <xdr:sp macro="" textlink="">
      <xdr:nvSpPr>
        <xdr:cNvPr id="720" name="公債費該当値テキスト">
          <a:extLst>
            <a:ext uri="{FF2B5EF4-FFF2-40B4-BE49-F238E27FC236}">
              <a16:creationId xmlns="" xmlns:a16="http://schemas.microsoft.com/office/drawing/2014/main" id="{00000000-0008-0000-0700-0000D0020000}"/>
            </a:ext>
          </a:extLst>
        </xdr:cNvPr>
        <xdr:cNvSpPr txBox="1"/>
      </xdr:nvSpPr>
      <xdr:spPr>
        <a:xfrm>
          <a:off x="16370300" y="166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159931</xdr:rowOff>
    </xdr:from>
    <xdr:to>
      <xdr:col>81</xdr:col>
      <xdr:colOff>101600</xdr:colOff>
      <xdr:row>97</xdr:row>
      <xdr:rowOff>90081</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5430500" y="166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81208</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5214111" y="167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23622</xdr:rowOff>
    </xdr:from>
    <xdr:to>
      <xdr:col>76</xdr:col>
      <xdr:colOff>165100</xdr:colOff>
      <xdr:row>96</xdr:row>
      <xdr:rowOff>125222</xdr:rowOff>
    </xdr:to>
    <xdr:sp macro="" textlink="">
      <xdr:nvSpPr>
        <xdr:cNvPr id="723" name="楕円 722">
          <a:extLst>
            <a:ext uri="{FF2B5EF4-FFF2-40B4-BE49-F238E27FC236}">
              <a16:creationId xmlns="" xmlns:a16="http://schemas.microsoft.com/office/drawing/2014/main" id="{00000000-0008-0000-0700-0000D3020000}"/>
            </a:ext>
          </a:extLst>
        </xdr:cNvPr>
        <xdr:cNvSpPr/>
      </xdr:nvSpPr>
      <xdr:spPr>
        <a:xfrm>
          <a:off x="14541500" y="164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141749</xdr:rowOff>
    </xdr:from>
    <xdr:ext cx="534377"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4325111" y="16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133020</xdr:rowOff>
    </xdr:from>
    <xdr:to>
      <xdr:col>72</xdr:col>
      <xdr:colOff>38100</xdr:colOff>
      <xdr:row>96</xdr:row>
      <xdr:rowOff>63170</xdr:rowOff>
    </xdr:to>
    <xdr:sp macro="" textlink="">
      <xdr:nvSpPr>
        <xdr:cNvPr id="725" name="楕円 724">
          <a:extLst>
            <a:ext uri="{FF2B5EF4-FFF2-40B4-BE49-F238E27FC236}">
              <a16:creationId xmlns="" xmlns:a16="http://schemas.microsoft.com/office/drawing/2014/main" id="{00000000-0008-0000-0700-0000D5020000}"/>
            </a:ext>
          </a:extLst>
        </xdr:cNvPr>
        <xdr:cNvSpPr/>
      </xdr:nvSpPr>
      <xdr:spPr>
        <a:xfrm>
          <a:off x="13652500" y="164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79697</xdr:rowOff>
    </xdr:from>
    <xdr:ext cx="534377"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3436111" y="161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11494</xdr:rowOff>
    </xdr:from>
    <xdr:to>
      <xdr:col>67</xdr:col>
      <xdr:colOff>101600</xdr:colOff>
      <xdr:row>97</xdr:row>
      <xdr:rowOff>113094</xdr:rowOff>
    </xdr:to>
    <xdr:sp macro="" textlink="">
      <xdr:nvSpPr>
        <xdr:cNvPr id="727" name="楕円 726">
          <a:extLst>
            <a:ext uri="{FF2B5EF4-FFF2-40B4-BE49-F238E27FC236}">
              <a16:creationId xmlns="" xmlns:a16="http://schemas.microsoft.com/office/drawing/2014/main" id="{00000000-0008-0000-0700-0000D7020000}"/>
            </a:ext>
          </a:extLst>
        </xdr:cNvPr>
        <xdr:cNvSpPr/>
      </xdr:nvSpPr>
      <xdr:spPr>
        <a:xfrm>
          <a:off x="12763500" y="166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104221</xdr:rowOff>
    </xdr:from>
    <xdr:ext cx="534377"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2547111" y="167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1" name="諸支出金最小値テキスト">
          <a:extLst>
            <a:ext uri="{FF2B5EF4-FFF2-40B4-BE49-F238E27FC236}">
              <a16:creationId xmlns="" xmlns:a16="http://schemas.microsoft.com/office/drawing/2014/main" id="{00000000-0008-0000-0700-0000EF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3" name="諸支出金最大値テキスト">
          <a:extLst>
            <a:ext uri="{FF2B5EF4-FFF2-40B4-BE49-F238E27FC236}">
              <a16:creationId xmlns="" xmlns:a16="http://schemas.microsoft.com/office/drawing/2014/main" id="{00000000-0008-0000-0700-0000F1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6" name="諸支出金平均値テキスト">
          <a:extLst>
            <a:ext uri="{FF2B5EF4-FFF2-40B4-BE49-F238E27FC236}">
              <a16:creationId xmlns="" xmlns:a16="http://schemas.microsoft.com/office/drawing/2014/main" id="{00000000-0008-0000-0700-0000F4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5" name="フローチャート: 判断 764">
          <a:extLst>
            <a:ext uri="{FF2B5EF4-FFF2-40B4-BE49-F238E27FC236}">
              <a16:creationId xmlns="" xmlns:a16="http://schemas.microsoft.com/office/drawing/2014/main" id="{00000000-0008-0000-0700-0000FD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7" name="フローチャート: 判断 766">
          <a:extLst>
            <a:ext uri="{FF2B5EF4-FFF2-40B4-BE49-F238E27FC236}">
              <a16:creationId xmlns="" xmlns:a16="http://schemas.microsoft.com/office/drawing/2014/main" id="{00000000-0008-0000-0700-0000FF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5" name="諸支出金該当値テキスト">
          <a:extLst>
            <a:ext uri="{FF2B5EF4-FFF2-40B4-BE49-F238E27FC236}">
              <a16:creationId xmlns="" xmlns:a16="http://schemas.microsoft.com/office/drawing/2014/main" id="{00000000-0008-0000-0700-000007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令和５年度の民生費は住民１人あたり</a:t>
          </a:r>
          <a:r>
            <a:rPr kumimoji="1" lang="en-US" altLang="ja-JP" sz="1300">
              <a:latin typeface="ＭＳ Ｐゴシック" panose="020B0600070205080204" pitchFamily="50" charset="-128"/>
              <a:ea typeface="ＭＳ Ｐゴシック" panose="020B0600070205080204" pitchFamily="50" charset="-128"/>
            </a:rPr>
            <a:t>193,786</a:t>
          </a:r>
          <a:r>
            <a:rPr kumimoji="1" lang="ja-JP" altLang="en-US" sz="1300">
              <a:latin typeface="ＭＳ Ｐゴシック" panose="020B0600070205080204" pitchFamily="50" charset="-128"/>
              <a:ea typeface="ＭＳ Ｐゴシック" panose="020B0600070205080204" pitchFamily="50" charset="-128"/>
            </a:rPr>
            <a:t>円であり、令和４年度と比較し</a:t>
          </a:r>
          <a:r>
            <a:rPr kumimoji="1" lang="en-US" altLang="ja-JP" sz="1300">
              <a:latin typeface="ＭＳ Ｐゴシック" panose="020B0600070205080204" pitchFamily="50" charset="-128"/>
              <a:ea typeface="ＭＳ Ｐゴシック" panose="020B0600070205080204" pitchFamily="50" charset="-128"/>
            </a:rPr>
            <a:t>15,031</a:t>
          </a:r>
          <a:r>
            <a:rPr kumimoji="1" lang="ja-JP" altLang="en-US" sz="1300">
              <a:latin typeface="ＭＳ Ｐゴシック" panose="020B0600070205080204" pitchFamily="50" charset="-128"/>
              <a:ea typeface="ＭＳ Ｐゴシック" panose="020B0600070205080204" pitchFamily="50" charset="-128"/>
            </a:rPr>
            <a:t>円の増となっている。これは、住民税非課税世帯への給付金関連経費や生活保護費が増加したためである。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衛生費は住民１人あたり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36,479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円であり、令和４年度と比較し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新型コロナウイルスワクチンの接種者数が減少したことから、新型コロナウイルスワクチン接種業務委託料及び新型コロナウイルスワクチン接種事務業務委託料が減となっ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教育費は住民１人あたり</a:t>
          </a:r>
          <a:r>
            <a:rPr kumimoji="1" lang="en-US" altLang="ja-JP" sz="1300">
              <a:latin typeface="ＭＳ Ｐゴシック" panose="020B0600070205080204" pitchFamily="50" charset="-128"/>
              <a:ea typeface="ＭＳ Ｐゴシック" panose="020B0600070205080204" pitchFamily="50" charset="-128"/>
            </a:rPr>
            <a:t>57,130</a:t>
          </a:r>
          <a:r>
            <a:rPr kumimoji="1" lang="ja-JP" altLang="en-US" sz="1300">
              <a:latin typeface="ＭＳ Ｐゴシック" panose="020B0600070205080204" pitchFamily="50" charset="-128"/>
              <a:ea typeface="ＭＳ Ｐゴシック" panose="020B0600070205080204" pitchFamily="50" charset="-128"/>
            </a:rPr>
            <a:t>円であり、令和４年度と比較し</a:t>
          </a:r>
          <a:r>
            <a:rPr kumimoji="1" lang="en-US" altLang="ja-JP" sz="1300">
              <a:latin typeface="ＭＳ Ｐゴシック" panose="020B0600070205080204" pitchFamily="50" charset="-128"/>
              <a:ea typeface="ＭＳ Ｐゴシック" panose="020B0600070205080204" pitchFamily="50" charset="-128"/>
            </a:rPr>
            <a:t>9,236</a:t>
          </a:r>
          <a:r>
            <a:rPr kumimoji="1" lang="ja-JP" altLang="en-US" sz="1300">
              <a:latin typeface="ＭＳ Ｐゴシック" panose="020B0600070205080204" pitchFamily="50" charset="-128"/>
              <a:ea typeface="ＭＳ Ｐゴシック" panose="020B0600070205080204" pitchFamily="50" charset="-128"/>
            </a:rPr>
            <a:t>円の増となっている。令和５年度は国の支援策である電力・ガス・食料品等価格高騰重点支援交付金を活用した給食費補助の実施や、片縄小学校給食室増改築事業を実施した結果、増額となったものである。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少子高齢化に伴う社会保障費の増額や、公共施設の老朽化に伴う更新、長寿命化対策等に要する費用の増額等が見込まれるため、これまで以上に必要性、緊急性を精査し、健全な財政運営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財政調整基金残高の標準財政規模比については、令和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16.57</a:t>
          </a:r>
          <a:r>
            <a:rPr kumimoji="1" lang="ja-JP" altLang="en-US" sz="1300">
              <a:latin typeface="ＭＳ ゴシック" pitchFamily="49" charset="-128"/>
              <a:ea typeface="ＭＳ ゴシック" pitchFamily="49" charset="-128"/>
            </a:rPr>
            <a:t>％と令和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年度と比較して</a:t>
          </a:r>
          <a:r>
            <a:rPr kumimoji="1" lang="en-US" altLang="ja-JP" sz="1300">
              <a:latin typeface="ＭＳ ゴシック" pitchFamily="49" charset="-128"/>
              <a:ea typeface="ＭＳ ゴシック" pitchFamily="49" charset="-128"/>
            </a:rPr>
            <a:t>2.32</a:t>
          </a:r>
          <a:r>
            <a:rPr kumimoji="1" lang="ja-JP" altLang="en-US" sz="1300">
              <a:latin typeface="ＭＳ ゴシック" pitchFamily="49" charset="-128"/>
              <a:ea typeface="ＭＳ ゴシック" pitchFamily="49" charset="-128"/>
            </a:rPr>
            <a:t>％の減少となっている。当該基金残高は</a:t>
          </a:r>
          <a:r>
            <a:rPr kumimoji="1" lang="en-US" altLang="ja-JP" sz="1300">
              <a:latin typeface="ＭＳ ゴシック" pitchFamily="49" charset="-128"/>
              <a:ea typeface="ＭＳ ゴシック" pitchFamily="49" charset="-128"/>
            </a:rPr>
            <a:t>1,774</a:t>
          </a:r>
          <a:r>
            <a:rPr kumimoji="1" lang="ja-JP" altLang="en-US" sz="1300">
              <a:latin typeface="ＭＳ ゴシック" pitchFamily="49" charset="-128"/>
              <a:ea typeface="ＭＳ ゴシック" pitchFamily="49" charset="-128"/>
            </a:rPr>
            <a:t>百万円と令和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年度の</a:t>
          </a:r>
          <a:r>
            <a:rPr kumimoji="1" lang="en-US" altLang="ja-JP" sz="1300">
              <a:latin typeface="ＭＳ ゴシック" pitchFamily="49" charset="-128"/>
              <a:ea typeface="ＭＳ ゴシック" pitchFamily="49" charset="-128"/>
            </a:rPr>
            <a:t>1,982</a:t>
          </a:r>
          <a:r>
            <a:rPr kumimoji="1" lang="ja-JP" altLang="en-US" sz="1300">
              <a:latin typeface="ＭＳ ゴシック" pitchFamily="49" charset="-128"/>
              <a:ea typeface="ＭＳ ゴシック" pitchFamily="49" charset="-128"/>
            </a:rPr>
            <a:t>百万円と比較して</a:t>
          </a:r>
          <a:r>
            <a:rPr kumimoji="1" lang="en-US" altLang="ja-JP" sz="1300">
              <a:latin typeface="ＭＳ ゴシック" pitchFamily="49" charset="-128"/>
              <a:ea typeface="ＭＳ ゴシック" pitchFamily="49" charset="-128"/>
            </a:rPr>
            <a:t>208</a:t>
          </a:r>
          <a:r>
            <a:rPr kumimoji="1" lang="ja-JP" altLang="en-US" sz="1300">
              <a:latin typeface="ＭＳ ゴシック" pitchFamily="49" charset="-128"/>
              <a:ea typeface="ＭＳ ゴシック" pitchFamily="49" charset="-128"/>
            </a:rPr>
            <a:t>百万円の減額となっており、取崩額が積立額より大きくなったことによるものである。なお、実質収支額は令和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年度と比較して</a:t>
          </a:r>
          <a:r>
            <a:rPr kumimoji="1" lang="en-US" altLang="ja-JP" sz="1300">
              <a:latin typeface="ＭＳ ゴシック" pitchFamily="49" charset="-128"/>
              <a:ea typeface="ＭＳ ゴシック" pitchFamily="49" charset="-128"/>
            </a:rPr>
            <a:t>2.92</a:t>
          </a:r>
          <a:r>
            <a:rPr kumimoji="1" lang="ja-JP" altLang="en-US" sz="1300">
              <a:latin typeface="ＭＳ ゴシック" pitchFamily="49" charset="-128"/>
              <a:ea typeface="ＭＳ ゴシック" pitchFamily="49" charset="-128"/>
            </a:rPr>
            <a:t>ポイント減少している。</a:t>
          </a:r>
        </a:p>
        <a:p>
          <a:r>
            <a:rPr kumimoji="1" lang="ja-JP" altLang="en-US" sz="1300">
              <a:latin typeface="ＭＳ ゴシック" pitchFamily="49" charset="-128"/>
              <a:ea typeface="ＭＳ ゴシック" pitchFamily="49" charset="-128"/>
            </a:rPr>
            <a:t>　今後は税収増の取り組みと、継続して歳出額の抑制を図り健全な財政運営に努める。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一般会計及び特別会計は全て黒字で推移しているが、黒字額が減少しているため、全体的な比率は令和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年度と比較して減少している。</a:t>
          </a:r>
        </a:p>
        <a:p>
          <a:r>
            <a:rPr kumimoji="1" lang="ja-JP" altLang="en-US" sz="1400">
              <a:latin typeface="ＭＳ ゴシック" pitchFamily="49" charset="-128"/>
              <a:ea typeface="ＭＳ ゴシック" pitchFamily="49" charset="-128"/>
            </a:rPr>
            <a:t>　各特別会計については今後も、市内の高齢化率が高まるとさらに黒字額が減額となることが予測される。そのため、今後も選択と集中による健全な財政運営を行っていく必要がある。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元利償還金は、令和元年度から増額傾向であったが、令和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百万の減額となった。過去の借入案件の完済や償還額に対して新規借入額が減少したことなどが要因である。</a:t>
          </a:r>
        </a:p>
        <a:p>
          <a:r>
            <a:rPr kumimoji="1" lang="ja-JP" altLang="en-US" sz="1400">
              <a:latin typeface="ＭＳ ゴシック" pitchFamily="49" charset="-128"/>
              <a:ea typeface="ＭＳ ゴシック" pitchFamily="49" charset="-128"/>
            </a:rPr>
            <a:t>　今後も、公共施設の更新や長寿命化等に伴う事業の増加が見込まれるため、より事業の必要性、緊急性を精査し、地方債の発行を最小限に止めることで、健全な財政運営が行えるように努める。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福岡県那珂川市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年度の一般会計等に係る地方債の現在高は</a:t>
          </a:r>
          <a:r>
            <a:rPr kumimoji="1" lang="en-US" altLang="ja-JP" sz="1400">
              <a:latin typeface="ＭＳ ゴシック" pitchFamily="49" charset="-128"/>
              <a:ea typeface="ＭＳ ゴシック" pitchFamily="49" charset="-128"/>
            </a:rPr>
            <a:t>13,559</a:t>
          </a:r>
          <a:r>
            <a:rPr kumimoji="1" lang="ja-JP" altLang="en-US" sz="1400">
              <a:latin typeface="ＭＳ ゴシック" pitchFamily="49" charset="-128"/>
              <a:ea typeface="ＭＳ ゴシック" pitchFamily="49" charset="-128"/>
            </a:rPr>
            <a:t>百万円であり、令和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13,327</a:t>
          </a:r>
          <a:r>
            <a:rPr kumimoji="1" lang="ja-JP" altLang="en-US" sz="1400">
              <a:latin typeface="ＭＳ ゴシック" pitchFamily="49" charset="-128"/>
              <a:ea typeface="ＭＳ ゴシック" pitchFamily="49" charset="-128"/>
            </a:rPr>
            <a:t>百万円と比較して</a:t>
          </a:r>
          <a:r>
            <a:rPr kumimoji="1" lang="en-US" altLang="ja-JP" sz="1400">
              <a:latin typeface="ＭＳ ゴシック" pitchFamily="49" charset="-128"/>
              <a:ea typeface="ＭＳ ゴシック" pitchFamily="49" charset="-128"/>
            </a:rPr>
            <a:t>232</a:t>
          </a:r>
          <a:r>
            <a:rPr kumimoji="1" lang="ja-JP" altLang="en-US" sz="1400">
              <a:latin typeface="ＭＳ ゴシック" pitchFamily="49" charset="-128"/>
              <a:ea typeface="ＭＳ ゴシック" pitchFamily="49" charset="-128"/>
            </a:rPr>
            <a:t>百万円の増額となっている。これは、発行額が起債の償還額を上回ったためである。</a:t>
          </a:r>
        </a:p>
        <a:p>
          <a:r>
            <a:rPr kumimoji="1" lang="ja-JP" altLang="en-US" sz="1400">
              <a:latin typeface="ＭＳ ゴシック" pitchFamily="49" charset="-128"/>
              <a:ea typeface="ＭＳ ゴシック" pitchFamily="49" charset="-128"/>
            </a:rPr>
            <a:t>　また、充当可能財源のうち充当可能基金については、令和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7,546</a:t>
          </a:r>
          <a:r>
            <a:rPr kumimoji="1" lang="ja-JP" altLang="en-US" sz="1400">
              <a:latin typeface="ＭＳ ゴシック" pitchFamily="49" charset="-128"/>
              <a:ea typeface="ＭＳ ゴシック" pitchFamily="49" charset="-128"/>
            </a:rPr>
            <a:t>百万円と、令和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7,464</a:t>
          </a:r>
          <a:r>
            <a:rPr kumimoji="1" lang="ja-JP" altLang="en-US" sz="1400">
              <a:latin typeface="ＭＳ ゴシック" pitchFamily="49" charset="-128"/>
              <a:ea typeface="ＭＳ ゴシック" pitchFamily="49" charset="-128"/>
            </a:rPr>
            <a:t>百万円と比較し、</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百万円の増額となっている。これは、予算編成上の財源調整としての取り崩しが発生せず、積立額が取崩額を上回ったためである。　</a:t>
          </a:r>
        </a:p>
        <a:p>
          <a:r>
            <a:rPr kumimoji="1" lang="ja-JP" altLang="en-US" sz="1400">
              <a:latin typeface="ＭＳ ゴシック" pitchFamily="49" charset="-128"/>
              <a:ea typeface="ＭＳ ゴシック" pitchFamily="49" charset="-128"/>
            </a:rPr>
            <a:t>　しかしながら、今後実施予定である事業費の財源として、地方債の発行額が増加していく見込みであるため、必要最小限に止め計画的な財政運営を行っていくことで、健全な財政状況を維持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福岡県那珂川市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年度の基金全体残高は、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これは、災害復旧費の増加や決算剰余金の状況を考慮し前年度に比べて基金への積立額が減額となったことが要因である。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・運用益並びに計画的な原資の積立も行っていく。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・退職準備積立金：特別職職員並びに一般職職員の退職手当に充てる。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・公共施設等整備基金：公共施設の計画的な整備に要する事業費に充てる。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・ふるさと応援基金：子育て支援に関する事業費、子どもの教育環境の充実に関する事業費、自然と歴史に触れあう場の整備に関する事業費、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協働のまちづくりの推進に関する事業費等に充てる。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・社会体育施設整備基金：社会体育施設の用地取得及び整備資金に充てる。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・土地開発基金：公用若しくは公共用に供する土地又は公共の利益のために取得する必要のある土地の取得資金に充てる。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年度の当該残高は、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これは、ふるさと応援寄附金の増額により積立額が、事業費の財源として取崩を行った金額を上回ったためである。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・退職準備積立基金：令和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年度の当該残高は、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これは、当該年度中に退職した職員分の手当額の財源として取崩を行った金額より積立額が上回ったためである。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・退職準備積立基金：退職手当負担見込額を確保できるよう、計画的に積立を行う。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これは、災害復旧費の増加等に係る財源調整として取崩を行ったためである。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・財政調整基金の残高は、近年突発的に発生する災害対応や予測不能な社会環境への対応に備え原資の積み立ても行う。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年度の減債基金残高は、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年度同様、公債費の増加傾向をふまえて取崩を行ったためである。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22140162</v>
      </c>
      <c r="BO4" s="371"/>
      <c r="BP4" s="371"/>
      <c r="BQ4" s="371"/>
      <c r="BR4" s="371"/>
      <c r="BS4" s="371"/>
      <c r="BT4" s="371"/>
      <c r="BU4" s="372"/>
      <c r="BV4" s="370">
        <v>20903030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2.6</v>
      </c>
      <c r="CU4" s="377"/>
      <c r="CV4" s="377"/>
      <c r="CW4" s="377"/>
      <c r="CX4" s="377"/>
      <c r="CY4" s="377"/>
      <c r="CZ4" s="377"/>
      <c r="DA4" s="378"/>
      <c r="DB4" s="376">
        <v>5.5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21678559</v>
      </c>
      <c r="BO5" s="408"/>
      <c r="BP5" s="408"/>
      <c r="BQ5" s="408"/>
      <c r="BR5" s="408"/>
      <c r="BS5" s="408"/>
      <c r="BT5" s="408"/>
      <c r="BU5" s="409"/>
      <c r="BV5" s="407">
        <v>20258051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93.1</v>
      </c>
      <c r="CU5" s="405"/>
      <c r="CV5" s="405"/>
      <c r="CW5" s="405"/>
      <c r="CX5" s="405"/>
      <c r="CY5" s="405"/>
      <c r="CZ5" s="405"/>
      <c r="DA5" s="406"/>
      <c r="DB5" s="404">
        <v>90.9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461603</v>
      </c>
      <c r="BO6" s="408"/>
      <c r="BP6" s="408"/>
      <c r="BQ6" s="408"/>
      <c r="BR6" s="408"/>
      <c r="BS6" s="408"/>
      <c r="BT6" s="408"/>
      <c r="BU6" s="409"/>
      <c r="BV6" s="407">
        <v>644979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93.6</v>
      </c>
      <c r="CU6" s="445"/>
      <c r="CV6" s="445"/>
      <c r="CW6" s="445"/>
      <c r="CX6" s="445"/>
      <c r="CY6" s="445"/>
      <c r="CZ6" s="445"/>
      <c r="DA6" s="446"/>
      <c r="DB6" s="444">
        <v>92.9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184320</v>
      </c>
      <c r="BO7" s="408"/>
      <c r="BP7" s="408"/>
      <c r="BQ7" s="408"/>
      <c r="BR7" s="408"/>
      <c r="BS7" s="408"/>
      <c r="BT7" s="408"/>
      <c r="BU7" s="409"/>
      <c r="BV7" s="407">
        <v>66710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10703731</v>
      </c>
      <c r="CU7" s="408"/>
      <c r="CV7" s="408"/>
      <c r="CW7" s="408"/>
      <c r="CX7" s="408"/>
      <c r="CY7" s="408"/>
      <c r="CZ7" s="408"/>
      <c r="DA7" s="409"/>
      <c r="DB7" s="407">
        <v>10493690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277283</v>
      </c>
      <c r="BO8" s="408"/>
      <c r="BP8" s="408"/>
      <c r="BQ8" s="408"/>
      <c r="BR8" s="408"/>
      <c r="BS8" s="408"/>
      <c r="BT8" s="408"/>
      <c r="BU8" s="409"/>
      <c r="BV8" s="407">
        <v>578269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0.69</v>
      </c>
      <c r="CU8" s="448"/>
      <c r="CV8" s="448"/>
      <c r="CW8" s="448"/>
      <c r="CX8" s="448"/>
      <c r="CY8" s="448"/>
      <c r="CZ8" s="448"/>
      <c r="DA8" s="449"/>
      <c r="DB8" s="447">
        <v>0.7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50112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-300987</v>
      </c>
      <c r="BO9" s="408"/>
      <c r="BP9" s="408"/>
      <c r="BQ9" s="408"/>
      <c r="BR9" s="408"/>
      <c r="BS9" s="408"/>
      <c r="BT9" s="408"/>
      <c r="BU9" s="409"/>
      <c r="BV9" s="407">
        <v>-80308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v>
      </c>
      <c r="CU9" s="405"/>
      <c r="CV9" s="405"/>
      <c r="CW9" s="405"/>
      <c r="CX9" s="405"/>
      <c r="CY9" s="405"/>
      <c r="CZ9" s="405"/>
      <c r="DA9" s="406"/>
      <c r="DB9" s="404">
        <v>10.4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50004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1664</v>
      </c>
      <c r="BO10" s="408"/>
      <c r="BP10" s="408"/>
      <c r="BQ10" s="408"/>
      <c r="BR10" s="408"/>
      <c r="BS10" s="408"/>
      <c r="BT10" s="408"/>
      <c r="BU10" s="409"/>
      <c r="BV10" s="407">
        <v>281300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14300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49663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210000</v>
      </c>
      <c r="BO12" s="408"/>
      <c r="BP12" s="408"/>
      <c r="BQ12" s="408"/>
      <c r="BR12" s="408"/>
      <c r="BS12" s="408"/>
      <c r="BT12" s="408"/>
      <c r="BU12" s="409"/>
      <c r="BV12" s="407">
        <v>50000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49291</v>
      </c>
      <c r="S13" s="492"/>
      <c r="T13" s="492"/>
      <c r="U13" s="492"/>
      <c r="V13" s="493"/>
      <c r="W13" s="423" t="s">
        <v>131</v>
      </c>
      <c r="X13" s="424"/>
      <c r="Y13" s="424"/>
      <c r="Z13" s="424"/>
      <c r="AA13" s="424"/>
      <c r="AB13" s="414"/>
      <c r="AC13" s="458">
        <v>340</v>
      </c>
      <c r="AD13" s="459"/>
      <c r="AE13" s="459"/>
      <c r="AF13" s="459"/>
      <c r="AG13" s="501"/>
      <c r="AH13" s="458">
        <v>388</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-495023</v>
      </c>
      <c r="BO13" s="408"/>
      <c r="BP13" s="408"/>
      <c r="BQ13" s="408"/>
      <c r="BR13" s="408"/>
      <c r="BS13" s="408"/>
      <c r="BT13" s="408"/>
      <c r="BU13" s="409"/>
      <c r="BV13" s="407">
        <v>150992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7.3</v>
      </c>
      <c r="CU13" s="405"/>
      <c r="CV13" s="405"/>
      <c r="CW13" s="405"/>
      <c r="CX13" s="405"/>
      <c r="CY13" s="405"/>
      <c r="CZ13" s="405"/>
      <c r="DA13" s="406"/>
      <c r="DB13" s="404">
        <v>7.5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49994</v>
      </c>
      <c r="S14" s="492"/>
      <c r="T14" s="492"/>
      <c r="U14" s="492"/>
      <c r="V14" s="493"/>
      <c r="W14" s="397"/>
      <c r="X14" s="398"/>
      <c r="Y14" s="398"/>
      <c r="Z14" s="398"/>
      <c r="AA14" s="398"/>
      <c r="AB14" s="387"/>
      <c r="AC14" s="494">
        <v>1.5</v>
      </c>
      <c r="AD14" s="495"/>
      <c r="AE14" s="495"/>
      <c r="AF14" s="495"/>
      <c r="AG14" s="496"/>
      <c r="AH14" s="494">
        <v>1.8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49662</v>
      </c>
      <c r="S15" s="492"/>
      <c r="T15" s="492"/>
      <c r="U15" s="492"/>
      <c r="V15" s="493"/>
      <c r="W15" s="423" t="s">
        <v>137</v>
      </c>
      <c r="X15" s="424"/>
      <c r="Y15" s="424"/>
      <c r="Z15" s="424"/>
      <c r="AA15" s="424"/>
      <c r="AB15" s="414"/>
      <c r="AC15" s="458">
        <v>4720</v>
      </c>
      <c r="AD15" s="459"/>
      <c r="AE15" s="459"/>
      <c r="AF15" s="459"/>
      <c r="AG15" s="501"/>
      <c r="AH15" s="458">
        <v>4997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6180958</v>
      </c>
      <c r="BO15" s="371"/>
      <c r="BP15" s="371"/>
      <c r="BQ15" s="371"/>
      <c r="BR15" s="371"/>
      <c r="BS15" s="371"/>
      <c r="BT15" s="371"/>
      <c r="BU15" s="372"/>
      <c r="BV15" s="370">
        <v>5982498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21.3</v>
      </c>
      <c r="AD16" s="495"/>
      <c r="AE16" s="495"/>
      <c r="AF16" s="495"/>
      <c r="AG16" s="496"/>
      <c r="AH16" s="494">
        <v>22.6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8953744</v>
      </c>
      <c r="BO16" s="408"/>
      <c r="BP16" s="408"/>
      <c r="BQ16" s="408"/>
      <c r="BR16" s="408"/>
      <c r="BS16" s="408"/>
      <c r="BT16" s="408"/>
      <c r="BU16" s="409"/>
      <c r="BV16" s="407">
        <v>8681939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17073</v>
      </c>
      <c r="AD17" s="459"/>
      <c r="AE17" s="459"/>
      <c r="AF17" s="459"/>
      <c r="AG17" s="501"/>
      <c r="AH17" s="458">
        <v>16685</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7824671</v>
      </c>
      <c r="BO17" s="408"/>
      <c r="BP17" s="408"/>
      <c r="BQ17" s="408"/>
      <c r="BR17" s="408"/>
      <c r="BS17" s="408"/>
      <c r="BT17" s="408"/>
      <c r="BU17" s="409"/>
      <c r="BV17" s="407">
        <v>7557647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74.95</v>
      </c>
      <c r="M18" s="531"/>
      <c r="N18" s="531"/>
      <c r="O18" s="531"/>
      <c r="P18" s="531"/>
      <c r="Q18" s="531"/>
      <c r="R18" s="532"/>
      <c r="S18" s="532"/>
      <c r="T18" s="532"/>
      <c r="U18" s="532"/>
      <c r="V18" s="533"/>
      <c r="W18" s="425"/>
      <c r="X18" s="426"/>
      <c r="Y18" s="426"/>
      <c r="Z18" s="426"/>
      <c r="AA18" s="426"/>
      <c r="AB18" s="417"/>
      <c r="AC18" s="534">
        <v>77.099999999999994</v>
      </c>
      <c r="AD18" s="535"/>
      <c r="AE18" s="535"/>
      <c r="AF18" s="535"/>
      <c r="AG18" s="536"/>
      <c r="AH18" s="534">
        <v>75.599999999999994</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10229181</v>
      </c>
      <c r="BO18" s="408"/>
      <c r="BP18" s="408"/>
      <c r="BQ18" s="408"/>
      <c r="BR18" s="408"/>
      <c r="BS18" s="408"/>
      <c r="BT18" s="408"/>
      <c r="BU18" s="409"/>
      <c r="BV18" s="407">
        <v>10023491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669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13380416</v>
      </c>
      <c r="BO19" s="408"/>
      <c r="BP19" s="408"/>
      <c r="BQ19" s="408"/>
      <c r="BR19" s="408"/>
      <c r="BS19" s="408"/>
      <c r="BT19" s="408"/>
      <c r="BU19" s="409"/>
      <c r="BV19" s="407">
        <v>13179527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19078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13559258</v>
      </c>
      <c r="BO22" s="371"/>
      <c r="BP22" s="371"/>
      <c r="BQ22" s="371"/>
      <c r="BR22" s="371"/>
      <c r="BS22" s="371"/>
      <c r="BT22" s="371"/>
      <c r="BU22" s="372"/>
      <c r="BV22" s="370">
        <v>13327459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12110152</v>
      </c>
      <c r="BO23" s="408"/>
      <c r="BP23" s="408"/>
      <c r="BQ23" s="408"/>
      <c r="BR23" s="408"/>
      <c r="BS23" s="408"/>
      <c r="BT23" s="408"/>
      <c r="BU23" s="409"/>
      <c r="BV23" s="407">
        <v>11787120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8480</v>
      </c>
      <c r="R24" s="459"/>
      <c r="S24" s="459"/>
      <c r="T24" s="459"/>
      <c r="U24" s="459"/>
      <c r="V24" s="501"/>
      <c r="W24" s="553"/>
      <c r="X24" s="554"/>
      <c r="Y24" s="555"/>
      <c r="Z24" s="457" t="s">
        <v>161</v>
      </c>
      <c r="AA24" s="437"/>
      <c r="AB24" s="437"/>
      <c r="AC24" s="437"/>
      <c r="AD24" s="437"/>
      <c r="AE24" s="437"/>
      <c r="AF24" s="437"/>
      <c r="AG24" s="438"/>
      <c r="AH24" s="458">
        <v>250</v>
      </c>
      <c r="AI24" s="459"/>
      <c r="AJ24" s="459"/>
      <c r="AK24" s="459"/>
      <c r="AL24" s="501"/>
      <c r="AM24" s="458">
        <v>756750</v>
      </c>
      <c r="AN24" s="459"/>
      <c r="AO24" s="459"/>
      <c r="AP24" s="459"/>
      <c r="AQ24" s="459"/>
      <c r="AR24" s="501"/>
      <c r="AS24" s="458">
        <v>3027</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8181152</v>
      </c>
      <c r="BO24" s="408"/>
      <c r="BP24" s="408"/>
      <c r="BQ24" s="408"/>
      <c r="BR24" s="408"/>
      <c r="BS24" s="408"/>
      <c r="BT24" s="408"/>
      <c r="BU24" s="409"/>
      <c r="BV24" s="407">
        <v>7380398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6920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4735567</v>
      </c>
      <c r="BO25" s="371"/>
      <c r="BP25" s="371"/>
      <c r="BQ25" s="371"/>
      <c r="BR25" s="371"/>
      <c r="BS25" s="371"/>
      <c r="BT25" s="371"/>
      <c r="BU25" s="372"/>
      <c r="BV25" s="370">
        <v>5531322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6320</v>
      </c>
      <c r="R26" s="459"/>
      <c r="S26" s="459"/>
      <c r="T26" s="459"/>
      <c r="U26" s="459"/>
      <c r="V26" s="501"/>
      <c r="W26" s="553"/>
      <c r="X26" s="554"/>
      <c r="Y26" s="555"/>
      <c r="Z26" s="457" t="s">
        <v>167</v>
      </c>
      <c r="AA26" s="559"/>
      <c r="AB26" s="559"/>
      <c r="AC26" s="559"/>
      <c r="AD26" s="559"/>
      <c r="AE26" s="559"/>
      <c r="AF26" s="559"/>
      <c r="AG26" s="560"/>
      <c r="AH26" s="458">
        <v>5</v>
      </c>
      <c r="AI26" s="459"/>
      <c r="AJ26" s="459"/>
      <c r="AK26" s="459"/>
      <c r="AL26" s="501"/>
      <c r="AM26" s="458">
        <v>18350</v>
      </c>
      <c r="AN26" s="459"/>
      <c r="AO26" s="459"/>
      <c r="AP26" s="459"/>
      <c r="AQ26" s="459"/>
      <c r="AR26" s="501"/>
      <c r="AS26" s="458">
        <v>3670</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4040</v>
      </c>
      <c r="R27" s="459"/>
      <c r="S27" s="459"/>
      <c r="T27" s="459"/>
      <c r="U27" s="459"/>
      <c r="V27" s="501"/>
      <c r="W27" s="553"/>
      <c r="X27" s="554"/>
      <c r="Y27" s="555"/>
      <c r="Z27" s="457" t="s">
        <v>170</v>
      </c>
      <c r="AA27" s="437"/>
      <c r="AB27" s="437"/>
      <c r="AC27" s="437"/>
      <c r="AD27" s="437"/>
      <c r="AE27" s="437"/>
      <c r="AF27" s="437"/>
      <c r="AG27" s="438"/>
      <c r="AH27" s="458">
        <v>7</v>
      </c>
      <c r="AI27" s="459"/>
      <c r="AJ27" s="459"/>
      <c r="AK27" s="459"/>
      <c r="AL27" s="501"/>
      <c r="AM27" s="458">
        <v>23737</v>
      </c>
      <c r="AN27" s="459"/>
      <c r="AO27" s="459"/>
      <c r="AP27" s="459"/>
      <c r="AQ27" s="459"/>
      <c r="AR27" s="501"/>
      <c r="AS27" s="458">
        <v>3391</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3540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1774033</v>
      </c>
      <c r="BO28" s="371"/>
      <c r="BP28" s="371"/>
      <c r="BQ28" s="371"/>
      <c r="BR28" s="371"/>
      <c r="BS28" s="371"/>
      <c r="BT28" s="371"/>
      <c r="BU28" s="372"/>
      <c r="BV28" s="370">
        <v>1982369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15</v>
      </c>
      <c r="M29" s="459"/>
      <c r="N29" s="459"/>
      <c r="O29" s="459"/>
      <c r="P29" s="501"/>
      <c r="Q29" s="458">
        <v>3320</v>
      </c>
      <c r="R29" s="459"/>
      <c r="S29" s="459"/>
      <c r="T29" s="459"/>
      <c r="U29" s="459"/>
      <c r="V29" s="501"/>
      <c r="W29" s="556"/>
      <c r="X29" s="557"/>
      <c r="Y29" s="558"/>
      <c r="Z29" s="457" t="s">
        <v>176</v>
      </c>
      <c r="AA29" s="437"/>
      <c r="AB29" s="437"/>
      <c r="AC29" s="437"/>
      <c r="AD29" s="437"/>
      <c r="AE29" s="437"/>
      <c r="AF29" s="437"/>
      <c r="AG29" s="438"/>
      <c r="AH29" s="458">
        <v>257</v>
      </c>
      <c r="AI29" s="459"/>
      <c r="AJ29" s="459"/>
      <c r="AK29" s="459"/>
      <c r="AL29" s="501"/>
      <c r="AM29" s="458">
        <v>780487</v>
      </c>
      <c r="AN29" s="459"/>
      <c r="AO29" s="459"/>
      <c r="AP29" s="459"/>
      <c r="AQ29" s="459"/>
      <c r="AR29" s="501"/>
      <c r="AS29" s="458">
        <v>3037</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1016129</v>
      </c>
      <c r="BO29" s="408"/>
      <c r="BP29" s="408"/>
      <c r="BQ29" s="408"/>
      <c r="BR29" s="408"/>
      <c r="BS29" s="408"/>
      <c r="BT29" s="408"/>
      <c r="BU29" s="409"/>
      <c r="BV29" s="407">
        <v>1183965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4762374</v>
      </c>
      <c r="BO30" s="527"/>
      <c r="BP30" s="527"/>
      <c r="BQ30" s="527"/>
      <c r="BR30" s="527"/>
      <c r="BS30" s="527"/>
      <c r="BT30" s="527"/>
      <c r="BU30" s="528"/>
      <c r="BV30" s="526">
        <v>4552097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那珂川市下水道事業会計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春日・大野城・那珂川消防組合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（公財）那珂川市教育文化振興財団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公共用地先行取得事業特別会計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介護保険事業特別会計（保険事業勘定）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筑紫自治振興組合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（公財）那珂川市土地開発公社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春日那珂川水道企業団</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福岡地区水道企業団</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福岡都市圏南部環境事業組合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福岡県市町村消防団員等公務災害補償組合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筑紫自治振興組合（筑紫公平委員会特別会計）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福岡県自治振興組合（一般会計）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福岡県自治振興組合（公文書館事業特別会計）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福岡都市圏広域行政事業組合（一般会計）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Ao2Fo7FuDXYPFQ3ktbO9br9ownXsMMPCzP3ynncpCu+M6X/VFLWKFp+/XFKgjPf9NNcQ6Pg6swkDpF/Lyee9eg==" saltValue="JHqur4ZQkm+JJ0nYNG2s9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6583582</v>
      </c>
      <c r="S5" s="613"/>
      <c r="T5" s="613"/>
      <c r="U5" s="613"/>
      <c r="V5" s="613"/>
      <c r="W5" s="613"/>
      <c r="X5" s="613"/>
      <c r="Y5" s="614"/>
      <c r="Z5" s="615">
        <v>29.7</v>
      </c>
      <c r="AA5" s="615"/>
      <c r="AB5" s="615"/>
      <c r="AC5" s="615"/>
      <c r="AD5" s="616">
        <v>6583582</v>
      </c>
      <c r="AE5" s="616"/>
      <c r="AF5" s="616"/>
      <c r="AG5" s="616"/>
      <c r="AH5" s="616"/>
      <c r="AI5" s="616"/>
      <c r="AJ5" s="616"/>
      <c r="AK5" s="616"/>
      <c r="AL5" s="617">
        <v>60.2</v>
      </c>
      <c r="AM5" s="618"/>
      <c r="AN5" s="618"/>
      <c r="AO5" s="619"/>
      <c r="AP5" s="609" t="s">
        <v>215</v>
      </c>
      <c r="AQ5" s="610"/>
      <c r="AR5" s="610"/>
      <c r="AS5" s="610"/>
      <c r="AT5" s="610"/>
      <c r="AU5" s="610"/>
      <c r="AV5" s="610"/>
      <c r="AW5" s="610"/>
      <c r="AX5" s="610"/>
      <c r="AY5" s="610"/>
      <c r="AZ5" s="610"/>
      <c r="BA5" s="610"/>
      <c r="BB5" s="610"/>
      <c r="BC5" s="610"/>
      <c r="BD5" s="610"/>
      <c r="BE5" s="610"/>
      <c r="BF5" s="611"/>
      <c r="BG5" s="623">
        <v>6579375</v>
      </c>
      <c r="BH5" s="624"/>
      <c r="BI5" s="624"/>
      <c r="BJ5" s="624"/>
      <c r="BK5" s="624"/>
      <c r="BL5" s="624"/>
      <c r="BM5" s="624"/>
      <c r="BN5" s="625"/>
      <c r="BO5" s="626">
        <v>99.9</v>
      </c>
      <c r="BP5" s="626"/>
      <c r="BQ5" s="626"/>
      <c r="BR5" s="626"/>
      <c r="BS5" s="627">
        <v>274329</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136428</v>
      </c>
      <c r="S6" s="624"/>
      <c r="T6" s="624"/>
      <c r="U6" s="624"/>
      <c r="V6" s="624"/>
      <c r="W6" s="624"/>
      <c r="X6" s="624"/>
      <c r="Y6" s="625"/>
      <c r="Z6" s="626">
        <v>0.6</v>
      </c>
      <c r="AA6" s="626"/>
      <c r="AB6" s="626"/>
      <c r="AC6" s="626"/>
      <c r="AD6" s="627">
        <v>136428</v>
      </c>
      <c r="AE6" s="627"/>
      <c r="AF6" s="627"/>
      <c r="AG6" s="627"/>
      <c r="AH6" s="627"/>
      <c r="AI6" s="627"/>
      <c r="AJ6" s="627"/>
      <c r="AK6" s="627"/>
      <c r="AL6" s="628">
        <v>1.2</v>
      </c>
      <c r="AM6" s="629"/>
      <c r="AN6" s="629"/>
      <c r="AO6" s="630"/>
      <c r="AP6" s="620" t="s">
        <v>220</v>
      </c>
      <c r="AQ6" s="621"/>
      <c r="AR6" s="621"/>
      <c r="AS6" s="621"/>
      <c r="AT6" s="621"/>
      <c r="AU6" s="621"/>
      <c r="AV6" s="621"/>
      <c r="AW6" s="621"/>
      <c r="AX6" s="621"/>
      <c r="AY6" s="621"/>
      <c r="AZ6" s="621"/>
      <c r="BA6" s="621"/>
      <c r="BB6" s="621"/>
      <c r="BC6" s="621"/>
      <c r="BD6" s="621"/>
      <c r="BE6" s="621"/>
      <c r="BF6" s="622"/>
      <c r="BG6" s="623">
        <v>6579375</v>
      </c>
      <c r="BH6" s="624"/>
      <c r="BI6" s="624"/>
      <c r="BJ6" s="624"/>
      <c r="BK6" s="624"/>
      <c r="BL6" s="624"/>
      <c r="BM6" s="624"/>
      <c r="BN6" s="625"/>
      <c r="BO6" s="626">
        <v>99.9</v>
      </c>
      <c r="BP6" s="626"/>
      <c r="BQ6" s="626"/>
      <c r="BR6" s="626"/>
      <c r="BS6" s="627">
        <v>274329</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161970</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161970</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1594</v>
      </c>
      <c r="S7" s="624"/>
      <c r="T7" s="624"/>
      <c r="U7" s="624"/>
      <c r="V7" s="624"/>
      <c r="W7" s="624"/>
      <c r="X7" s="624"/>
      <c r="Y7" s="625"/>
      <c r="Z7" s="626">
        <v>0</v>
      </c>
      <c r="AA7" s="626"/>
      <c r="AB7" s="626"/>
      <c r="AC7" s="626"/>
      <c r="AD7" s="627">
        <v>1594</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2772883</v>
      </c>
      <c r="BH7" s="624"/>
      <c r="BI7" s="624"/>
      <c r="BJ7" s="624"/>
      <c r="BK7" s="624"/>
      <c r="BL7" s="624"/>
      <c r="BM7" s="624"/>
      <c r="BN7" s="625"/>
      <c r="BO7" s="626">
        <v>42.1</v>
      </c>
      <c r="BP7" s="626"/>
      <c r="BQ7" s="626"/>
      <c r="BR7" s="626"/>
      <c r="BS7" s="627">
        <v>62698</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3191684</v>
      </c>
      <c r="CS7" s="624"/>
      <c r="CT7" s="624"/>
      <c r="CU7" s="624"/>
      <c r="CV7" s="624"/>
      <c r="CW7" s="624"/>
      <c r="CX7" s="624"/>
      <c r="CY7" s="625"/>
      <c r="CZ7" s="626">
        <v>14.7</v>
      </c>
      <c r="DA7" s="626"/>
      <c r="DB7" s="626"/>
      <c r="DC7" s="626"/>
      <c r="DD7" s="632">
        <v>753268</v>
      </c>
      <c r="DE7" s="624"/>
      <c r="DF7" s="624"/>
      <c r="DG7" s="624"/>
      <c r="DH7" s="624"/>
      <c r="DI7" s="624"/>
      <c r="DJ7" s="624"/>
      <c r="DK7" s="624"/>
      <c r="DL7" s="624"/>
      <c r="DM7" s="624"/>
      <c r="DN7" s="624"/>
      <c r="DO7" s="624"/>
      <c r="DP7" s="625"/>
      <c r="DQ7" s="632">
        <v>1641517</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32886</v>
      </c>
      <c r="S8" s="624"/>
      <c r="T8" s="624"/>
      <c r="U8" s="624"/>
      <c r="V8" s="624"/>
      <c r="W8" s="624"/>
      <c r="X8" s="624"/>
      <c r="Y8" s="625"/>
      <c r="Z8" s="626">
        <v>0.1</v>
      </c>
      <c r="AA8" s="626"/>
      <c r="AB8" s="626"/>
      <c r="AC8" s="626"/>
      <c r="AD8" s="627">
        <v>32886</v>
      </c>
      <c r="AE8" s="627"/>
      <c r="AF8" s="627"/>
      <c r="AG8" s="627"/>
      <c r="AH8" s="627"/>
      <c r="AI8" s="627"/>
      <c r="AJ8" s="627"/>
      <c r="AK8" s="627"/>
      <c r="AL8" s="628">
        <v>0.3</v>
      </c>
      <c r="AM8" s="629"/>
      <c r="AN8" s="629"/>
      <c r="AO8" s="630"/>
      <c r="AP8" s="620" t="s">
        <v>226</v>
      </c>
      <c r="AQ8" s="621"/>
      <c r="AR8" s="621"/>
      <c r="AS8" s="621"/>
      <c r="AT8" s="621"/>
      <c r="AU8" s="621"/>
      <c r="AV8" s="621"/>
      <c r="AW8" s="621"/>
      <c r="AX8" s="621"/>
      <c r="AY8" s="621"/>
      <c r="AZ8" s="621"/>
      <c r="BA8" s="621"/>
      <c r="BB8" s="621"/>
      <c r="BC8" s="621"/>
      <c r="BD8" s="621"/>
      <c r="BE8" s="621"/>
      <c r="BF8" s="622"/>
      <c r="BG8" s="623">
        <v>83138</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9623975</v>
      </c>
      <c r="CS8" s="624"/>
      <c r="CT8" s="624"/>
      <c r="CU8" s="624"/>
      <c r="CV8" s="624"/>
      <c r="CW8" s="624"/>
      <c r="CX8" s="624"/>
      <c r="CY8" s="625"/>
      <c r="CZ8" s="626">
        <v>44.4</v>
      </c>
      <c r="DA8" s="626"/>
      <c r="DB8" s="626"/>
      <c r="DC8" s="626"/>
      <c r="DD8" s="632">
        <v>3339</v>
      </c>
      <c r="DE8" s="624"/>
      <c r="DF8" s="624"/>
      <c r="DG8" s="624"/>
      <c r="DH8" s="624"/>
      <c r="DI8" s="624"/>
      <c r="DJ8" s="624"/>
      <c r="DK8" s="624"/>
      <c r="DL8" s="624"/>
      <c r="DM8" s="624"/>
      <c r="DN8" s="624"/>
      <c r="DO8" s="624"/>
      <c r="DP8" s="625"/>
      <c r="DQ8" s="632">
        <v>4674996</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40732</v>
      </c>
      <c r="S9" s="624"/>
      <c r="T9" s="624"/>
      <c r="U9" s="624"/>
      <c r="V9" s="624"/>
      <c r="W9" s="624"/>
      <c r="X9" s="624"/>
      <c r="Y9" s="625"/>
      <c r="Z9" s="626">
        <v>0.2</v>
      </c>
      <c r="AA9" s="626"/>
      <c r="AB9" s="626"/>
      <c r="AC9" s="626"/>
      <c r="AD9" s="627">
        <v>40732</v>
      </c>
      <c r="AE9" s="627"/>
      <c r="AF9" s="627"/>
      <c r="AG9" s="627"/>
      <c r="AH9" s="627"/>
      <c r="AI9" s="627"/>
      <c r="AJ9" s="627"/>
      <c r="AK9" s="627"/>
      <c r="AL9" s="628">
        <v>0.4</v>
      </c>
      <c r="AM9" s="629"/>
      <c r="AN9" s="629"/>
      <c r="AO9" s="630"/>
      <c r="AP9" s="620" t="s">
        <v>229</v>
      </c>
      <c r="AQ9" s="621"/>
      <c r="AR9" s="621"/>
      <c r="AS9" s="621"/>
      <c r="AT9" s="621"/>
      <c r="AU9" s="621"/>
      <c r="AV9" s="621"/>
      <c r="AW9" s="621"/>
      <c r="AX9" s="621"/>
      <c r="AY9" s="621"/>
      <c r="AZ9" s="621"/>
      <c r="BA9" s="621"/>
      <c r="BB9" s="621"/>
      <c r="BC9" s="621"/>
      <c r="BD9" s="621"/>
      <c r="BE9" s="621"/>
      <c r="BF9" s="622"/>
      <c r="BG9" s="623">
        <v>2405804</v>
      </c>
      <c r="BH9" s="624"/>
      <c r="BI9" s="624"/>
      <c r="BJ9" s="624"/>
      <c r="BK9" s="624"/>
      <c r="BL9" s="624"/>
      <c r="BM9" s="624"/>
      <c r="BN9" s="625"/>
      <c r="BO9" s="626">
        <v>36.5</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1811661</v>
      </c>
      <c r="CS9" s="624"/>
      <c r="CT9" s="624"/>
      <c r="CU9" s="624"/>
      <c r="CV9" s="624"/>
      <c r="CW9" s="624"/>
      <c r="CX9" s="624"/>
      <c r="CY9" s="625"/>
      <c r="CZ9" s="626">
        <v>8.4</v>
      </c>
      <c r="DA9" s="626"/>
      <c r="DB9" s="626"/>
      <c r="DC9" s="626"/>
      <c r="DD9" s="632" t="s">
        <v>122</v>
      </c>
      <c r="DE9" s="624"/>
      <c r="DF9" s="624"/>
      <c r="DG9" s="624"/>
      <c r="DH9" s="624"/>
      <c r="DI9" s="624"/>
      <c r="DJ9" s="624"/>
      <c r="DK9" s="624"/>
      <c r="DL9" s="624"/>
      <c r="DM9" s="624"/>
      <c r="DN9" s="624"/>
      <c r="DO9" s="624"/>
      <c r="DP9" s="625"/>
      <c r="DQ9" s="632">
        <v>1365390</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153468</v>
      </c>
      <c r="BH10" s="624"/>
      <c r="BI10" s="624"/>
      <c r="BJ10" s="624"/>
      <c r="BK10" s="624"/>
      <c r="BL10" s="624"/>
      <c r="BM10" s="624"/>
      <c r="BN10" s="625"/>
      <c r="BO10" s="626">
        <v>2.2999999999999998</v>
      </c>
      <c r="BP10" s="626"/>
      <c r="BQ10" s="626"/>
      <c r="BR10" s="626"/>
      <c r="BS10" s="627">
        <v>25530</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26663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16151</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1138957</v>
      </c>
      <c r="S11" s="624"/>
      <c r="T11" s="624"/>
      <c r="U11" s="624"/>
      <c r="V11" s="624"/>
      <c r="W11" s="624"/>
      <c r="X11" s="624"/>
      <c r="Y11" s="625"/>
      <c r="Z11" s="628">
        <v>5.0999999999999996</v>
      </c>
      <c r="AA11" s="629"/>
      <c r="AB11" s="629"/>
      <c r="AC11" s="635"/>
      <c r="AD11" s="632">
        <v>1138957</v>
      </c>
      <c r="AE11" s="624"/>
      <c r="AF11" s="624"/>
      <c r="AG11" s="624"/>
      <c r="AH11" s="624"/>
      <c r="AI11" s="624"/>
      <c r="AJ11" s="624"/>
      <c r="AK11" s="625"/>
      <c r="AL11" s="628">
        <v>10.4</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130473</v>
      </c>
      <c r="BH11" s="624"/>
      <c r="BI11" s="624"/>
      <c r="BJ11" s="624"/>
      <c r="BK11" s="624"/>
      <c r="BL11" s="624"/>
      <c r="BM11" s="624"/>
      <c r="BN11" s="625"/>
      <c r="BO11" s="626">
        <v>2</v>
      </c>
      <c r="BP11" s="626"/>
      <c r="BQ11" s="626"/>
      <c r="BR11" s="626"/>
      <c r="BS11" s="627">
        <v>37168</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241455</v>
      </c>
      <c r="CS11" s="624"/>
      <c r="CT11" s="624"/>
      <c r="CU11" s="624"/>
      <c r="CV11" s="624"/>
      <c r="CW11" s="624"/>
      <c r="CX11" s="624"/>
      <c r="CY11" s="625"/>
      <c r="CZ11" s="626">
        <v>1.1000000000000001</v>
      </c>
      <c r="DA11" s="626"/>
      <c r="DB11" s="626"/>
      <c r="DC11" s="626"/>
      <c r="DD11" s="632">
        <v>84440</v>
      </c>
      <c r="DE11" s="624"/>
      <c r="DF11" s="624"/>
      <c r="DG11" s="624"/>
      <c r="DH11" s="624"/>
      <c r="DI11" s="624"/>
      <c r="DJ11" s="624"/>
      <c r="DK11" s="624"/>
      <c r="DL11" s="624"/>
      <c r="DM11" s="624"/>
      <c r="DN11" s="624"/>
      <c r="DO11" s="624"/>
      <c r="DP11" s="625"/>
      <c r="DQ11" s="632">
        <v>128912</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v>44340</v>
      </c>
      <c r="S12" s="624"/>
      <c r="T12" s="624"/>
      <c r="U12" s="624"/>
      <c r="V12" s="624"/>
      <c r="W12" s="624"/>
      <c r="X12" s="624"/>
      <c r="Y12" s="625"/>
      <c r="Z12" s="626">
        <v>0.2</v>
      </c>
      <c r="AA12" s="626"/>
      <c r="AB12" s="626"/>
      <c r="AC12" s="626"/>
      <c r="AD12" s="627">
        <v>44340</v>
      </c>
      <c r="AE12" s="627"/>
      <c r="AF12" s="627"/>
      <c r="AG12" s="627"/>
      <c r="AH12" s="627"/>
      <c r="AI12" s="627"/>
      <c r="AJ12" s="627"/>
      <c r="AK12" s="627"/>
      <c r="AL12" s="628">
        <v>0.4</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3260790</v>
      </c>
      <c r="BH12" s="624"/>
      <c r="BI12" s="624"/>
      <c r="BJ12" s="624"/>
      <c r="BK12" s="624"/>
      <c r="BL12" s="624"/>
      <c r="BM12" s="624"/>
      <c r="BN12" s="625"/>
      <c r="BO12" s="626">
        <v>49.5</v>
      </c>
      <c r="BP12" s="626"/>
      <c r="BQ12" s="626"/>
      <c r="BR12" s="626"/>
      <c r="BS12" s="627">
        <v>211631</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172427</v>
      </c>
      <c r="CS12" s="624"/>
      <c r="CT12" s="624"/>
      <c r="CU12" s="624"/>
      <c r="CV12" s="624"/>
      <c r="CW12" s="624"/>
      <c r="CX12" s="624"/>
      <c r="CY12" s="625"/>
      <c r="CZ12" s="626">
        <v>0.8</v>
      </c>
      <c r="DA12" s="626"/>
      <c r="DB12" s="626"/>
      <c r="DC12" s="626"/>
      <c r="DD12" s="632">
        <v>3670</v>
      </c>
      <c r="DE12" s="624"/>
      <c r="DF12" s="624"/>
      <c r="DG12" s="624"/>
      <c r="DH12" s="624"/>
      <c r="DI12" s="624"/>
      <c r="DJ12" s="624"/>
      <c r="DK12" s="624"/>
      <c r="DL12" s="624"/>
      <c r="DM12" s="624"/>
      <c r="DN12" s="624"/>
      <c r="DO12" s="624"/>
      <c r="DP12" s="625"/>
      <c r="DQ12" s="632">
        <v>130896</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3165472</v>
      </c>
      <c r="BH13" s="624"/>
      <c r="BI13" s="624"/>
      <c r="BJ13" s="624"/>
      <c r="BK13" s="624"/>
      <c r="BL13" s="624"/>
      <c r="BM13" s="624"/>
      <c r="BN13" s="625"/>
      <c r="BO13" s="626">
        <v>48.1</v>
      </c>
      <c r="BP13" s="626"/>
      <c r="BQ13" s="626"/>
      <c r="BR13" s="626"/>
      <c r="BS13" s="627">
        <v>211631</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1095933</v>
      </c>
      <c r="CS13" s="624"/>
      <c r="CT13" s="624"/>
      <c r="CU13" s="624"/>
      <c r="CV13" s="624"/>
      <c r="CW13" s="624"/>
      <c r="CX13" s="624"/>
      <c r="CY13" s="625"/>
      <c r="CZ13" s="626">
        <v>5.0999999999999996</v>
      </c>
      <c r="DA13" s="626"/>
      <c r="DB13" s="626"/>
      <c r="DC13" s="626"/>
      <c r="DD13" s="632">
        <v>733396</v>
      </c>
      <c r="DE13" s="624"/>
      <c r="DF13" s="624"/>
      <c r="DG13" s="624"/>
      <c r="DH13" s="624"/>
      <c r="DI13" s="624"/>
      <c r="DJ13" s="624"/>
      <c r="DK13" s="624"/>
      <c r="DL13" s="624"/>
      <c r="DM13" s="624"/>
      <c r="DN13" s="624"/>
      <c r="DO13" s="624"/>
      <c r="DP13" s="625"/>
      <c r="DQ13" s="632">
        <v>469703</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1250</v>
      </c>
      <c r="S14" s="624"/>
      <c r="T14" s="624"/>
      <c r="U14" s="624"/>
      <c r="V14" s="624"/>
      <c r="W14" s="624"/>
      <c r="X14" s="624"/>
      <c r="Y14" s="625"/>
      <c r="Z14" s="626">
        <v>0</v>
      </c>
      <c r="AA14" s="626"/>
      <c r="AB14" s="626"/>
      <c r="AC14" s="626"/>
      <c r="AD14" s="627">
        <v>1250</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133871</v>
      </c>
      <c r="BH14" s="624"/>
      <c r="BI14" s="624"/>
      <c r="BJ14" s="624"/>
      <c r="BK14" s="624"/>
      <c r="BL14" s="624"/>
      <c r="BM14" s="624"/>
      <c r="BN14" s="625"/>
      <c r="BO14" s="626">
        <v>2</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783601</v>
      </c>
      <c r="CS14" s="624"/>
      <c r="CT14" s="624"/>
      <c r="CU14" s="624"/>
      <c r="CV14" s="624"/>
      <c r="CW14" s="624"/>
      <c r="CX14" s="624"/>
      <c r="CY14" s="625"/>
      <c r="CZ14" s="626">
        <v>3.6</v>
      </c>
      <c r="DA14" s="626"/>
      <c r="DB14" s="626"/>
      <c r="DC14" s="626"/>
      <c r="DD14" s="632">
        <v>3190</v>
      </c>
      <c r="DE14" s="624"/>
      <c r="DF14" s="624"/>
      <c r="DG14" s="624"/>
      <c r="DH14" s="624"/>
      <c r="DI14" s="624"/>
      <c r="DJ14" s="624"/>
      <c r="DK14" s="624"/>
      <c r="DL14" s="624"/>
      <c r="DM14" s="624"/>
      <c r="DN14" s="624"/>
      <c r="DO14" s="624"/>
      <c r="DP14" s="625"/>
      <c r="DQ14" s="632">
        <v>772174</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411831</v>
      </c>
      <c r="BH15" s="624"/>
      <c r="BI15" s="624"/>
      <c r="BJ15" s="624"/>
      <c r="BK15" s="624"/>
      <c r="BL15" s="624"/>
      <c r="BM15" s="624"/>
      <c r="BN15" s="625"/>
      <c r="BO15" s="626">
        <v>6.3</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2837251</v>
      </c>
      <c r="CS15" s="624"/>
      <c r="CT15" s="624"/>
      <c r="CU15" s="624"/>
      <c r="CV15" s="624"/>
      <c r="CW15" s="624"/>
      <c r="CX15" s="624"/>
      <c r="CY15" s="625"/>
      <c r="CZ15" s="626">
        <v>13.1</v>
      </c>
      <c r="DA15" s="626"/>
      <c r="DB15" s="626"/>
      <c r="DC15" s="626"/>
      <c r="DD15" s="632">
        <v>600701</v>
      </c>
      <c r="DE15" s="624"/>
      <c r="DF15" s="624"/>
      <c r="DG15" s="624"/>
      <c r="DH15" s="624"/>
      <c r="DI15" s="624"/>
      <c r="DJ15" s="624"/>
      <c r="DK15" s="624"/>
      <c r="DL15" s="624"/>
      <c r="DM15" s="624"/>
      <c r="DN15" s="624"/>
      <c r="DO15" s="624"/>
      <c r="DP15" s="625"/>
      <c r="DQ15" s="632">
        <v>1979328</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22253</v>
      </c>
      <c r="S16" s="624"/>
      <c r="T16" s="624"/>
      <c r="U16" s="624"/>
      <c r="V16" s="624"/>
      <c r="W16" s="624"/>
      <c r="X16" s="624"/>
      <c r="Y16" s="625"/>
      <c r="Z16" s="626">
        <v>0.1</v>
      </c>
      <c r="AA16" s="626"/>
      <c r="AB16" s="626"/>
      <c r="AC16" s="626"/>
      <c r="AD16" s="627">
        <v>22253</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392628</v>
      </c>
      <c r="CS16" s="624"/>
      <c r="CT16" s="624"/>
      <c r="CU16" s="624"/>
      <c r="CV16" s="624"/>
      <c r="CW16" s="624"/>
      <c r="CX16" s="624"/>
      <c r="CY16" s="625"/>
      <c r="CZ16" s="626">
        <v>1.8</v>
      </c>
      <c r="DA16" s="626"/>
      <c r="DB16" s="626"/>
      <c r="DC16" s="626"/>
      <c r="DD16" s="632" t="s">
        <v>122</v>
      </c>
      <c r="DE16" s="624"/>
      <c r="DF16" s="624"/>
      <c r="DG16" s="624"/>
      <c r="DH16" s="624"/>
      <c r="DI16" s="624"/>
      <c r="DJ16" s="624"/>
      <c r="DK16" s="624"/>
      <c r="DL16" s="624"/>
      <c r="DM16" s="624"/>
      <c r="DN16" s="624"/>
      <c r="DO16" s="624"/>
      <c r="DP16" s="625"/>
      <c r="DQ16" s="632">
        <v>238731</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88679</v>
      </c>
      <c r="S17" s="624"/>
      <c r="T17" s="624"/>
      <c r="U17" s="624"/>
      <c r="V17" s="624"/>
      <c r="W17" s="624"/>
      <c r="X17" s="624"/>
      <c r="Y17" s="625"/>
      <c r="Z17" s="626">
        <v>0.4</v>
      </c>
      <c r="AA17" s="626"/>
      <c r="AB17" s="626"/>
      <c r="AC17" s="626"/>
      <c r="AD17" s="627">
        <v>88679</v>
      </c>
      <c r="AE17" s="627"/>
      <c r="AF17" s="627"/>
      <c r="AG17" s="627"/>
      <c r="AH17" s="627"/>
      <c r="AI17" s="627"/>
      <c r="AJ17" s="627"/>
      <c r="AK17" s="627"/>
      <c r="AL17" s="628">
        <v>0.8</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1339311</v>
      </c>
      <c r="CS17" s="624"/>
      <c r="CT17" s="624"/>
      <c r="CU17" s="624"/>
      <c r="CV17" s="624"/>
      <c r="CW17" s="624"/>
      <c r="CX17" s="624"/>
      <c r="CY17" s="625"/>
      <c r="CZ17" s="626">
        <v>6.2</v>
      </c>
      <c r="DA17" s="626"/>
      <c r="DB17" s="626"/>
      <c r="DC17" s="626"/>
      <c r="DD17" s="632" t="s">
        <v>122</v>
      </c>
      <c r="DE17" s="624"/>
      <c r="DF17" s="624"/>
      <c r="DG17" s="624"/>
      <c r="DH17" s="624"/>
      <c r="DI17" s="624"/>
      <c r="DJ17" s="624"/>
      <c r="DK17" s="624"/>
      <c r="DL17" s="624"/>
      <c r="DM17" s="624"/>
      <c r="DN17" s="624"/>
      <c r="DO17" s="624"/>
      <c r="DP17" s="625"/>
      <c r="DQ17" s="632">
        <v>1339045</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56184</v>
      </c>
      <c r="S18" s="624"/>
      <c r="T18" s="624"/>
      <c r="U18" s="624"/>
      <c r="V18" s="624"/>
      <c r="W18" s="624"/>
      <c r="X18" s="624"/>
      <c r="Y18" s="625"/>
      <c r="Z18" s="626">
        <v>0.3</v>
      </c>
      <c r="AA18" s="626"/>
      <c r="AB18" s="626"/>
      <c r="AC18" s="626"/>
      <c r="AD18" s="627">
        <v>56184</v>
      </c>
      <c r="AE18" s="627"/>
      <c r="AF18" s="627"/>
      <c r="AG18" s="627"/>
      <c r="AH18" s="627"/>
      <c r="AI18" s="627"/>
      <c r="AJ18" s="627"/>
      <c r="AK18" s="627"/>
      <c r="AL18" s="628">
        <v>0.5</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53328</v>
      </c>
      <c r="S19" s="624"/>
      <c r="T19" s="624"/>
      <c r="U19" s="624"/>
      <c r="V19" s="624"/>
      <c r="W19" s="624"/>
      <c r="X19" s="624"/>
      <c r="Y19" s="625"/>
      <c r="Z19" s="626">
        <v>0.2</v>
      </c>
      <c r="AA19" s="626"/>
      <c r="AB19" s="626"/>
      <c r="AC19" s="626"/>
      <c r="AD19" s="627">
        <v>53328</v>
      </c>
      <c r="AE19" s="627"/>
      <c r="AF19" s="627"/>
      <c r="AG19" s="627"/>
      <c r="AH19" s="627"/>
      <c r="AI19" s="627"/>
      <c r="AJ19" s="627"/>
      <c r="AK19" s="627"/>
      <c r="AL19" s="628">
        <v>0.5</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4207</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2856</v>
      </c>
      <c r="S20" s="624"/>
      <c r="T20" s="624"/>
      <c r="U20" s="624"/>
      <c r="V20" s="624"/>
      <c r="W20" s="624"/>
      <c r="X20" s="624"/>
      <c r="Y20" s="625"/>
      <c r="Z20" s="626">
        <v>0</v>
      </c>
      <c r="AA20" s="626"/>
      <c r="AB20" s="626"/>
      <c r="AC20" s="626"/>
      <c r="AD20" s="627">
        <v>2856</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4207</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21678559</v>
      </c>
      <c r="CS20" s="624"/>
      <c r="CT20" s="624"/>
      <c r="CU20" s="624"/>
      <c r="CV20" s="624"/>
      <c r="CW20" s="624"/>
      <c r="CX20" s="624"/>
      <c r="CY20" s="625"/>
      <c r="CZ20" s="626">
        <v>100</v>
      </c>
      <c r="DA20" s="626"/>
      <c r="DB20" s="626"/>
      <c r="DC20" s="626"/>
      <c r="DD20" s="632">
        <v>2182004</v>
      </c>
      <c r="DE20" s="624"/>
      <c r="DF20" s="624"/>
      <c r="DG20" s="624"/>
      <c r="DH20" s="624"/>
      <c r="DI20" s="624"/>
      <c r="DJ20" s="624"/>
      <c r="DK20" s="624"/>
      <c r="DL20" s="624"/>
      <c r="DM20" s="624"/>
      <c r="DN20" s="624"/>
      <c r="DO20" s="624"/>
      <c r="DP20" s="625"/>
      <c r="DQ20" s="632">
        <v>12918813</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3042890</v>
      </c>
      <c r="S21" s="624"/>
      <c r="T21" s="624"/>
      <c r="U21" s="624"/>
      <c r="V21" s="624"/>
      <c r="W21" s="624"/>
      <c r="X21" s="624"/>
      <c r="Y21" s="625"/>
      <c r="Z21" s="626">
        <v>13.7</v>
      </c>
      <c r="AA21" s="626"/>
      <c r="AB21" s="626"/>
      <c r="AC21" s="626"/>
      <c r="AD21" s="627">
        <v>2772786</v>
      </c>
      <c r="AE21" s="627"/>
      <c r="AF21" s="627"/>
      <c r="AG21" s="627"/>
      <c r="AH21" s="627"/>
      <c r="AI21" s="627"/>
      <c r="AJ21" s="627"/>
      <c r="AK21" s="627"/>
      <c r="AL21" s="628">
        <v>25.4</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4207</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2772786</v>
      </c>
      <c r="S22" s="624"/>
      <c r="T22" s="624"/>
      <c r="U22" s="624"/>
      <c r="V22" s="624"/>
      <c r="W22" s="624"/>
      <c r="X22" s="624"/>
      <c r="Y22" s="625"/>
      <c r="Z22" s="626">
        <v>12.5</v>
      </c>
      <c r="AA22" s="626"/>
      <c r="AB22" s="626"/>
      <c r="AC22" s="626"/>
      <c r="AD22" s="627">
        <v>2772786</v>
      </c>
      <c r="AE22" s="627"/>
      <c r="AF22" s="627"/>
      <c r="AG22" s="627"/>
      <c r="AH22" s="627"/>
      <c r="AI22" s="627"/>
      <c r="AJ22" s="627"/>
      <c r="AK22" s="627"/>
      <c r="AL22" s="628">
        <v>25.4</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270104</v>
      </c>
      <c r="S23" s="624"/>
      <c r="T23" s="624"/>
      <c r="U23" s="624"/>
      <c r="V23" s="624"/>
      <c r="W23" s="624"/>
      <c r="X23" s="624"/>
      <c r="Y23" s="625"/>
      <c r="Z23" s="626">
        <v>1.2</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10899363</v>
      </c>
      <c r="CS24" s="613"/>
      <c r="CT24" s="613"/>
      <c r="CU24" s="613"/>
      <c r="CV24" s="613"/>
      <c r="CW24" s="613"/>
      <c r="CX24" s="613"/>
      <c r="CY24" s="614"/>
      <c r="CZ24" s="617">
        <v>50.3</v>
      </c>
      <c r="DA24" s="618"/>
      <c r="DB24" s="618"/>
      <c r="DC24" s="634"/>
      <c r="DD24" s="658">
        <v>6125304</v>
      </c>
      <c r="DE24" s="613"/>
      <c r="DF24" s="613"/>
      <c r="DG24" s="613"/>
      <c r="DH24" s="613"/>
      <c r="DI24" s="613"/>
      <c r="DJ24" s="613"/>
      <c r="DK24" s="614"/>
      <c r="DL24" s="658">
        <v>5458674</v>
      </c>
      <c r="DM24" s="613"/>
      <c r="DN24" s="613"/>
      <c r="DO24" s="613"/>
      <c r="DP24" s="613"/>
      <c r="DQ24" s="613"/>
      <c r="DR24" s="613"/>
      <c r="DS24" s="613"/>
      <c r="DT24" s="613"/>
      <c r="DU24" s="613"/>
      <c r="DV24" s="614"/>
      <c r="DW24" s="617">
        <v>49.7</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11189775</v>
      </c>
      <c r="S25" s="624"/>
      <c r="T25" s="624"/>
      <c r="U25" s="624"/>
      <c r="V25" s="624"/>
      <c r="W25" s="624"/>
      <c r="X25" s="624"/>
      <c r="Y25" s="625"/>
      <c r="Z25" s="626">
        <v>50.5</v>
      </c>
      <c r="AA25" s="626"/>
      <c r="AB25" s="626"/>
      <c r="AC25" s="626"/>
      <c r="AD25" s="627">
        <v>10919671</v>
      </c>
      <c r="AE25" s="627"/>
      <c r="AF25" s="627"/>
      <c r="AG25" s="627"/>
      <c r="AH25" s="627"/>
      <c r="AI25" s="627"/>
      <c r="AJ25" s="627"/>
      <c r="AK25" s="627"/>
      <c r="AL25" s="628">
        <v>99.9</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2827897</v>
      </c>
      <c r="CS25" s="655"/>
      <c r="CT25" s="655"/>
      <c r="CU25" s="655"/>
      <c r="CV25" s="655"/>
      <c r="CW25" s="655"/>
      <c r="CX25" s="655"/>
      <c r="CY25" s="656"/>
      <c r="CZ25" s="628">
        <v>13</v>
      </c>
      <c r="DA25" s="653"/>
      <c r="DB25" s="653"/>
      <c r="DC25" s="657"/>
      <c r="DD25" s="632">
        <v>2604939</v>
      </c>
      <c r="DE25" s="655"/>
      <c r="DF25" s="655"/>
      <c r="DG25" s="655"/>
      <c r="DH25" s="655"/>
      <c r="DI25" s="655"/>
      <c r="DJ25" s="655"/>
      <c r="DK25" s="656"/>
      <c r="DL25" s="632">
        <v>2447845</v>
      </c>
      <c r="DM25" s="655"/>
      <c r="DN25" s="655"/>
      <c r="DO25" s="655"/>
      <c r="DP25" s="655"/>
      <c r="DQ25" s="655"/>
      <c r="DR25" s="655"/>
      <c r="DS25" s="655"/>
      <c r="DT25" s="655"/>
      <c r="DU25" s="655"/>
      <c r="DV25" s="656"/>
      <c r="DW25" s="628">
        <v>22.3</v>
      </c>
      <c r="DX25" s="653"/>
      <c r="DY25" s="653"/>
      <c r="DZ25" s="653"/>
      <c r="EA25" s="653"/>
      <c r="EB25" s="653"/>
      <c r="EC25" s="654"/>
    </row>
    <row r="26" spans="2:133" ht="11.25" customHeight="1" x14ac:dyDescent="0.15">
      <c r="B26" s="620" t="s">
        <v>282</v>
      </c>
      <c r="C26" s="621"/>
      <c r="D26" s="621"/>
      <c r="E26" s="621"/>
      <c r="F26" s="621"/>
      <c r="G26" s="621"/>
      <c r="H26" s="621"/>
      <c r="I26" s="621"/>
      <c r="J26" s="621"/>
      <c r="K26" s="621"/>
      <c r="L26" s="621"/>
      <c r="M26" s="621"/>
      <c r="N26" s="621"/>
      <c r="O26" s="621"/>
      <c r="P26" s="621"/>
      <c r="Q26" s="622"/>
      <c r="R26" s="623">
        <v>8394</v>
      </c>
      <c r="S26" s="624"/>
      <c r="T26" s="624"/>
      <c r="U26" s="624"/>
      <c r="V26" s="624"/>
      <c r="W26" s="624"/>
      <c r="X26" s="624"/>
      <c r="Y26" s="625"/>
      <c r="Z26" s="626">
        <v>0</v>
      </c>
      <c r="AA26" s="626"/>
      <c r="AB26" s="626"/>
      <c r="AC26" s="626"/>
      <c r="AD26" s="627">
        <v>8394</v>
      </c>
      <c r="AE26" s="627"/>
      <c r="AF26" s="627"/>
      <c r="AG26" s="627"/>
      <c r="AH26" s="627"/>
      <c r="AI26" s="627"/>
      <c r="AJ26" s="627"/>
      <c r="AK26" s="627"/>
      <c r="AL26" s="628">
        <v>0.1</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1983619</v>
      </c>
      <c r="CS26" s="624"/>
      <c r="CT26" s="624"/>
      <c r="CU26" s="624"/>
      <c r="CV26" s="624"/>
      <c r="CW26" s="624"/>
      <c r="CX26" s="624"/>
      <c r="CY26" s="625"/>
      <c r="CZ26" s="628">
        <v>9.1999999999999993</v>
      </c>
      <c r="DA26" s="653"/>
      <c r="DB26" s="653"/>
      <c r="DC26" s="657"/>
      <c r="DD26" s="632">
        <v>1809038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285</v>
      </c>
      <c r="C27" s="621"/>
      <c r="D27" s="621"/>
      <c r="E27" s="621"/>
      <c r="F27" s="621"/>
      <c r="G27" s="621"/>
      <c r="H27" s="621"/>
      <c r="I27" s="621"/>
      <c r="J27" s="621"/>
      <c r="K27" s="621"/>
      <c r="L27" s="621"/>
      <c r="M27" s="621"/>
      <c r="N27" s="621"/>
      <c r="O27" s="621"/>
      <c r="P27" s="621"/>
      <c r="Q27" s="622"/>
      <c r="R27" s="623">
        <v>151711</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6583582</v>
      </c>
      <c r="BH27" s="624"/>
      <c r="BI27" s="624"/>
      <c r="BJ27" s="624"/>
      <c r="BK27" s="624"/>
      <c r="BL27" s="624"/>
      <c r="BM27" s="624"/>
      <c r="BN27" s="625"/>
      <c r="BO27" s="626">
        <v>100</v>
      </c>
      <c r="BP27" s="626"/>
      <c r="BQ27" s="626"/>
      <c r="BR27" s="626"/>
      <c r="BS27" s="627">
        <v>274329</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6732155</v>
      </c>
      <c r="CS27" s="655"/>
      <c r="CT27" s="655"/>
      <c r="CU27" s="655"/>
      <c r="CV27" s="655"/>
      <c r="CW27" s="655"/>
      <c r="CX27" s="655"/>
      <c r="CY27" s="656"/>
      <c r="CZ27" s="628">
        <v>31.1</v>
      </c>
      <c r="DA27" s="653"/>
      <c r="DB27" s="653"/>
      <c r="DC27" s="657"/>
      <c r="DD27" s="632">
        <v>2181320</v>
      </c>
      <c r="DE27" s="655"/>
      <c r="DF27" s="655"/>
      <c r="DG27" s="655"/>
      <c r="DH27" s="655"/>
      <c r="DI27" s="655"/>
      <c r="DJ27" s="655"/>
      <c r="DK27" s="656"/>
      <c r="DL27" s="632">
        <v>1686084</v>
      </c>
      <c r="DM27" s="655"/>
      <c r="DN27" s="655"/>
      <c r="DO27" s="655"/>
      <c r="DP27" s="655"/>
      <c r="DQ27" s="655"/>
      <c r="DR27" s="655"/>
      <c r="DS27" s="655"/>
      <c r="DT27" s="655"/>
      <c r="DU27" s="655"/>
      <c r="DV27" s="656"/>
      <c r="DW27" s="628">
        <v>15.3</v>
      </c>
      <c r="DX27" s="653"/>
      <c r="DY27" s="653"/>
      <c r="DZ27" s="653"/>
      <c r="EA27" s="653"/>
      <c r="EB27" s="653"/>
      <c r="EC27" s="654"/>
    </row>
    <row r="28" spans="2:133" ht="11.25" customHeight="1" x14ac:dyDescent="0.15">
      <c r="B28" s="620" t="s">
        <v>288</v>
      </c>
      <c r="C28" s="621"/>
      <c r="D28" s="621"/>
      <c r="E28" s="621"/>
      <c r="F28" s="621"/>
      <c r="G28" s="621"/>
      <c r="H28" s="621"/>
      <c r="I28" s="621"/>
      <c r="J28" s="621"/>
      <c r="K28" s="621"/>
      <c r="L28" s="621"/>
      <c r="M28" s="621"/>
      <c r="N28" s="621"/>
      <c r="O28" s="621"/>
      <c r="P28" s="621"/>
      <c r="Q28" s="622"/>
      <c r="R28" s="623">
        <v>81935</v>
      </c>
      <c r="S28" s="624"/>
      <c r="T28" s="624"/>
      <c r="U28" s="624"/>
      <c r="V28" s="624"/>
      <c r="W28" s="624"/>
      <c r="X28" s="624"/>
      <c r="Y28" s="625"/>
      <c r="Z28" s="626">
        <v>0.4</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1339311</v>
      </c>
      <c r="CS28" s="624"/>
      <c r="CT28" s="624"/>
      <c r="CU28" s="624"/>
      <c r="CV28" s="624"/>
      <c r="CW28" s="624"/>
      <c r="CX28" s="624"/>
      <c r="CY28" s="625"/>
      <c r="CZ28" s="628">
        <v>6.2</v>
      </c>
      <c r="DA28" s="653"/>
      <c r="DB28" s="653"/>
      <c r="DC28" s="657"/>
      <c r="DD28" s="632">
        <v>1339045</v>
      </c>
      <c r="DE28" s="624"/>
      <c r="DF28" s="624"/>
      <c r="DG28" s="624"/>
      <c r="DH28" s="624"/>
      <c r="DI28" s="624"/>
      <c r="DJ28" s="624"/>
      <c r="DK28" s="625"/>
      <c r="DL28" s="632">
        <v>1324745</v>
      </c>
      <c r="DM28" s="624"/>
      <c r="DN28" s="624"/>
      <c r="DO28" s="624"/>
      <c r="DP28" s="624"/>
      <c r="DQ28" s="624"/>
      <c r="DR28" s="624"/>
      <c r="DS28" s="624"/>
      <c r="DT28" s="624"/>
      <c r="DU28" s="624"/>
      <c r="DV28" s="625"/>
      <c r="DW28" s="628">
        <v>12.1</v>
      </c>
      <c r="DX28" s="653"/>
      <c r="DY28" s="653"/>
      <c r="DZ28" s="653"/>
      <c r="EA28" s="653"/>
      <c r="EB28" s="653"/>
      <c r="EC28" s="654"/>
    </row>
    <row r="29" spans="2:133" ht="11.25" customHeight="1" x14ac:dyDescent="0.15">
      <c r="B29" s="620" t="s">
        <v>290</v>
      </c>
      <c r="C29" s="621"/>
      <c r="D29" s="621"/>
      <c r="E29" s="621"/>
      <c r="F29" s="621"/>
      <c r="G29" s="621"/>
      <c r="H29" s="621"/>
      <c r="I29" s="621"/>
      <c r="J29" s="621"/>
      <c r="K29" s="621"/>
      <c r="L29" s="621"/>
      <c r="M29" s="621"/>
      <c r="N29" s="621"/>
      <c r="O29" s="621"/>
      <c r="P29" s="621"/>
      <c r="Q29" s="622"/>
      <c r="R29" s="623">
        <v>163760</v>
      </c>
      <c r="S29" s="624"/>
      <c r="T29" s="624"/>
      <c r="U29" s="624"/>
      <c r="V29" s="624"/>
      <c r="W29" s="624"/>
      <c r="X29" s="624"/>
      <c r="Y29" s="625"/>
      <c r="Z29" s="626">
        <v>0.7</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1339311</v>
      </c>
      <c r="CS29" s="655"/>
      <c r="CT29" s="655"/>
      <c r="CU29" s="655"/>
      <c r="CV29" s="655"/>
      <c r="CW29" s="655"/>
      <c r="CX29" s="655"/>
      <c r="CY29" s="656"/>
      <c r="CZ29" s="628">
        <v>6.2</v>
      </c>
      <c r="DA29" s="653"/>
      <c r="DB29" s="653"/>
      <c r="DC29" s="657"/>
      <c r="DD29" s="632">
        <v>1339045</v>
      </c>
      <c r="DE29" s="655"/>
      <c r="DF29" s="655"/>
      <c r="DG29" s="655"/>
      <c r="DH29" s="655"/>
      <c r="DI29" s="655"/>
      <c r="DJ29" s="655"/>
      <c r="DK29" s="656"/>
      <c r="DL29" s="632">
        <v>1324745</v>
      </c>
      <c r="DM29" s="655"/>
      <c r="DN29" s="655"/>
      <c r="DO29" s="655"/>
      <c r="DP29" s="655"/>
      <c r="DQ29" s="655"/>
      <c r="DR29" s="655"/>
      <c r="DS29" s="655"/>
      <c r="DT29" s="655"/>
      <c r="DU29" s="655"/>
      <c r="DV29" s="656"/>
      <c r="DW29" s="628">
        <v>12.1</v>
      </c>
      <c r="DX29" s="653"/>
      <c r="DY29" s="653"/>
      <c r="DZ29" s="653"/>
      <c r="EA29" s="653"/>
      <c r="EB29" s="653"/>
      <c r="EC29" s="654"/>
    </row>
    <row r="30" spans="2:133" ht="11.25" customHeight="1" x14ac:dyDescent="0.15">
      <c r="B30" s="620" t="s">
        <v>292</v>
      </c>
      <c r="C30" s="621"/>
      <c r="D30" s="621"/>
      <c r="E30" s="621"/>
      <c r="F30" s="621"/>
      <c r="G30" s="621"/>
      <c r="H30" s="621"/>
      <c r="I30" s="621"/>
      <c r="J30" s="621"/>
      <c r="K30" s="621"/>
      <c r="L30" s="621"/>
      <c r="M30" s="621"/>
      <c r="N30" s="621"/>
      <c r="O30" s="621"/>
      <c r="P30" s="621"/>
      <c r="Q30" s="622"/>
      <c r="R30" s="623">
        <v>4967158</v>
      </c>
      <c r="S30" s="624"/>
      <c r="T30" s="624"/>
      <c r="U30" s="624"/>
      <c r="V30" s="624"/>
      <c r="W30" s="624"/>
      <c r="X30" s="624"/>
      <c r="Y30" s="625"/>
      <c r="Z30" s="626">
        <v>22.4</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1284536</v>
      </c>
      <c r="CS30" s="624"/>
      <c r="CT30" s="624"/>
      <c r="CU30" s="624"/>
      <c r="CV30" s="624"/>
      <c r="CW30" s="624"/>
      <c r="CX30" s="624"/>
      <c r="CY30" s="625"/>
      <c r="CZ30" s="628">
        <v>5.9</v>
      </c>
      <c r="DA30" s="653"/>
      <c r="DB30" s="653"/>
      <c r="DC30" s="657"/>
      <c r="DD30" s="632">
        <v>1284536</v>
      </c>
      <c r="DE30" s="624"/>
      <c r="DF30" s="624"/>
      <c r="DG30" s="624"/>
      <c r="DH30" s="624"/>
      <c r="DI30" s="624"/>
      <c r="DJ30" s="624"/>
      <c r="DK30" s="625"/>
      <c r="DL30" s="632">
        <v>1270236</v>
      </c>
      <c r="DM30" s="624"/>
      <c r="DN30" s="624"/>
      <c r="DO30" s="624"/>
      <c r="DP30" s="624"/>
      <c r="DQ30" s="624"/>
      <c r="DR30" s="624"/>
      <c r="DS30" s="624"/>
      <c r="DT30" s="624"/>
      <c r="DU30" s="624"/>
      <c r="DV30" s="625"/>
      <c r="DW30" s="628">
        <v>11.6</v>
      </c>
      <c r="DX30" s="653"/>
      <c r="DY30" s="653"/>
      <c r="DZ30" s="653"/>
      <c r="EA30" s="653"/>
      <c r="EB30" s="653"/>
      <c r="EC30" s="654"/>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99.2</v>
      </c>
      <c r="BH31" s="667"/>
      <c r="BI31" s="667"/>
      <c r="BJ31" s="667"/>
      <c r="BK31" s="667"/>
      <c r="BL31" s="667"/>
      <c r="BM31" s="618">
        <v>97</v>
      </c>
      <c r="BN31" s="667"/>
      <c r="BO31" s="667"/>
      <c r="BP31" s="667"/>
      <c r="BQ31" s="668"/>
      <c r="BR31" s="679">
        <v>99.3</v>
      </c>
      <c r="BS31" s="667"/>
      <c r="BT31" s="667"/>
      <c r="BU31" s="667"/>
      <c r="BV31" s="667"/>
      <c r="BW31" s="667"/>
      <c r="BX31" s="618">
        <v>97.3</v>
      </c>
      <c r="BY31" s="667"/>
      <c r="BZ31" s="667"/>
      <c r="CA31" s="667"/>
      <c r="CB31" s="668"/>
      <c r="CD31" s="661"/>
      <c r="CE31" s="662"/>
      <c r="CF31" s="620" t="s">
        <v>299</v>
      </c>
      <c r="CG31" s="621"/>
      <c r="CH31" s="621"/>
      <c r="CI31" s="621"/>
      <c r="CJ31" s="621"/>
      <c r="CK31" s="621"/>
      <c r="CL31" s="621"/>
      <c r="CM31" s="621"/>
      <c r="CN31" s="621"/>
      <c r="CO31" s="621"/>
      <c r="CP31" s="621"/>
      <c r="CQ31" s="622"/>
      <c r="CR31" s="623">
        <v>54775</v>
      </c>
      <c r="CS31" s="655"/>
      <c r="CT31" s="655"/>
      <c r="CU31" s="655"/>
      <c r="CV31" s="655"/>
      <c r="CW31" s="655"/>
      <c r="CX31" s="655"/>
      <c r="CY31" s="656"/>
      <c r="CZ31" s="628">
        <v>0.3</v>
      </c>
      <c r="DA31" s="653"/>
      <c r="DB31" s="653"/>
      <c r="DC31" s="657"/>
      <c r="DD31" s="632">
        <v>54509</v>
      </c>
      <c r="DE31" s="655"/>
      <c r="DF31" s="655"/>
      <c r="DG31" s="655"/>
      <c r="DH31" s="655"/>
      <c r="DI31" s="655"/>
      <c r="DJ31" s="655"/>
      <c r="DK31" s="656"/>
      <c r="DL31" s="632">
        <v>54509</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300</v>
      </c>
      <c r="C32" s="621"/>
      <c r="D32" s="621"/>
      <c r="E32" s="621"/>
      <c r="F32" s="621"/>
      <c r="G32" s="621"/>
      <c r="H32" s="621"/>
      <c r="I32" s="621"/>
      <c r="J32" s="621"/>
      <c r="K32" s="621"/>
      <c r="L32" s="621"/>
      <c r="M32" s="621"/>
      <c r="N32" s="621"/>
      <c r="O32" s="621"/>
      <c r="P32" s="621"/>
      <c r="Q32" s="622"/>
      <c r="R32" s="623">
        <v>1673074</v>
      </c>
      <c r="S32" s="624"/>
      <c r="T32" s="624"/>
      <c r="U32" s="624"/>
      <c r="V32" s="624"/>
      <c r="W32" s="624"/>
      <c r="X32" s="624"/>
      <c r="Y32" s="625"/>
      <c r="Z32" s="626">
        <v>7.6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301</v>
      </c>
      <c r="AX32" s="620" t="s">
        <v>302</v>
      </c>
      <c r="AY32" s="621"/>
      <c r="AZ32" s="621"/>
      <c r="BA32" s="621"/>
      <c r="BB32" s="621"/>
      <c r="BC32" s="621"/>
      <c r="BD32" s="621"/>
      <c r="BE32" s="621"/>
      <c r="BF32" s="622"/>
      <c r="BG32" s="680">
        <v>98.7</v>
      </c>
      <c r="BH32" s="655"/>
      <c r="BI32" s="655"/>
      <c r="BJ32" s="655"/>
      <c r="BK32" s="655"/>
      <c r="BL32" s="655"/>
      <c r="BM32" s="629">
        <v>95.8</v>
      </c>
      <c r="BN32" s="655"/>
      <c r="BO32" s="655"/>
      <c r="BP32" s="655"/>
      <c r="BQ32" s="678"/>
      <c r="BR32" s="680">
        <v>98.8</v>
      </c>
      <c r="BS32" s="655"/>
      <c r="BT32" s="655"/>
      <c r="BU32" s="655"/>
      <c r="BV32" s="655"/>
      <c r="BW32" s="655"/>
      <c r="BX32" s="629">
        <v>96.3</v>
      </c>
      <c r="BY32" s="655"/>
      <c r="BZ32" s="655"/>
      <c r="CA32" s="655"/>
      <c r="CB32" s="678"/>
      <c r="CD32" s="663"/>
      <c r="CE32" s="664"/>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304</v>
      </c>
      <c r="C33" s="621"/>
      <c r="D33" s="621"/>
      <c r="E33" s="621"/>
      <c r="F33" s="621"/>
      <c r="G33" s="621"/>
      <c r="H33" s="621"/>
      <c r="I33" s="621"/>
      <c r="J33" s="621"/>
      <c r="K33" s="621"/>
      <c r="L33" s="621"/>
      <c r="M33" s="621"/>
      <c r="N33" s="621"/>
      <c r="O33" s="621"/>
      <c r="P33" s="621"/>
      <c r="Q33" s="622"/>
      <c r="R33" s="623">
        <v>25254</v>
      </c>
      <c r="S33" s="624"/>
      <c r="T33" s="624"/>
      <c r="U33" s="624"/>
      <c r="V33" s="624"/>
      <c r="W33" s="624"/>
      <c r="X33" s="624"/>
      <c r="Y33" s="625"/>
      <c r="Z33" s="626">
        <v>0.1</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99.5</v>
      </c>
      <c r="BH33" s="682"/>
      <c r="BI33" s="682"/>
      <c r="BJ33" s="682"/>
      <c r="BK33" s="682"/>
      <c r="BL33" s="682"/>
      <c r="BM33" s="683">
        <v>97.6</v>
      </c>
      <c r="BN33" s="682"/>
      <c r="BO33" s="682"/>
      <c r="BP33" s="682"/>
      <c r="BQ33" s="684"/>
      <c r="BR33" s="681">
        <v>99.5</v>
      </c>
      <c r="BS33" s="682"/>
      <c r="BT33" s="682"/>
      <c r="BU33" s="682"/>
      <c r="BV33" s="682"/>
      <c r="BW33" s="682"/>
      <c r="BX33" s="683">
        <v>97.8</v>
      </c>
      <c r="BY33" s="682"/>
      <c r="BZ33" s="682"/>
      <c r="CA33" s="682"/>
      <c r="CB33" s="684"/>
      <c r="CD33" s="620" t="s">
        <v>306</v>
      </c>
      <c r="CE33" s="621"/>
      <c r="CF33" s="621"/>
      <c r="CG33" s="621"/>
      <c r="CH33" s="621"/>
      <c r="CI33" s="621"/>
      <c r="CJ33" s="621"/>
      <c r="CK33" s="621"/>
      <c r="CL33" s="621"/>
      <c r="CM33" s="621"/>
      <c r="CN33" s="621"/>
      <c r="CO33" s="621"/>
      <c r="CP33" s="621"/>
      <c r="CQ33" s="622"/>
      <c r="CR33" s="623">
        <v>8204564</v>
      </c>
      <c r="CS33" s="655"/>
      <c r="CT33" s="655"/>
      <c r="CU33" s="655"/>
      <c r="CV33" s="655"/>
      <c r="CW33" s="655"/>
      <c r="CX33" s="655"/>
      <c r="CY33" s="656"/>
      <c r="CZ33" s="628">
        <v>37.799999999999997</v>
      </c>
      <c r="DA33" s="653"/>
      <c r="DB33" s="653"/>
      <c r="DC33" s="657"/>
      <c r="DD33" s="632">
        <v>6341167</v>
      </c>
      <c r="DE33" s="655"/>
      <c r="DF33" s="655"/>
      <c r="DG33" s="655"/>
      <c r="DH33" s="655"/>
      <c r="DI33" s="655"/>
      <c r="DJ33" s="655"/>
      <c r="DK33" s="656"/>
      <c r="DL33" s="632">
        <v>4770507</v>
      </c>
      <c r="DM33" s="655"/>
      <c r="DN33" s="655"/>
      <c r="DO33" s="655"/>
      <c r="DP33" s="655"/>
      <c r="DQ33" s="655"/>
      <c r="DR33" s="655"/>
      <c r="DS33" s="655"/>
      <c r="DT33" s="655"/>
      <c r="DU33" s="655"/>
      <c r="DV33" s="656"/>
      <c r="DW33" s="628">
        <v>43.4</v>
      </c>
      <c r="DX33" s="653"/>
      <c r="DY33" s="653"/>
      <c r="DZ33" s="653"/>
      <c r="EA33" s="653"/>
      <c r="EB33" s="653"/>
      <c r="EC33" s="654"/>
    </row>
    <row r="34" spans="2:133" ht="11.25" customHeight="1" x14ac:dyDescent="0.15">
      <c r="B34" s="620" t="s">
        <v>307</v>
      </c>
      <c r="C34" s="621"/>
      <c r="D34" s="621"/>
      <c r="E34" s="621"/>
      <c r="F34" s="621"/>
      <c r="G34" s="621"/>
      <c r="H34" s="621"/>
      <c r="I34" s="621"/>
      <c r="J34" s="621"/>
      <c r="K34" s="621"/>
      <c r="L34" s="621"/>
      <c r="M34" s="621"/>
      <c r="N34" s="621"/>
      <c r="O34" s="621"/>
      <c r="P34" s="621"/>
      <c r="Q34" s="622"/>
      <c r="R34" s="623">
        <v>508507</v>
      </c>
      <c r="S34" s="624"/>
      <c r="T34" s="624"/>
      <c r="U34" s="624"/>
      <c r="V34" s="624"/>
      <c r="W34" s="624"/>
      <c r="X34" s="624"/>
      <c r="Y34" s="625"/>
      <c r="Z34" s="626">
        <v>2.2999999999999998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3307274</v>
      </c>
      <c r="CS34" s="624"/>
      <c r="CT34" s="624"/>
      <c r="CU34" s="624"/>
      <c r="CV34" s="624"/>
      <c r="CW34" s="624"/>
      <c r="CX34" s="624"/>
      <c r="CY34" s="625"/>
      <c r="CZ34" s="628">
        <v>15.3</v>
      </c>
      <c r="DA34" s="653"/>
      <c r="DB34" s="653"/>
      <c r="DC34" s="657"/>
      <c r="DD34" s="632">
        <v>2411037</v>
      </c>
      <c r="DE34" s="624"/>
      <c r="DF34" s="624"/>
      <c r="DG34" s="624"/>
      <c r="DH34" s="624"/>
      <c r="DI34" s="624"/>
      <c r="DJ34" s="624"/>
      <c r="DK34" s="625"/>
      <c r="DL34" s="632">
        <v>2133999</v>
      </c>
      <c r="DM34" s="624"/>
      <c r="DN34" s="624"/>
      <c r="DO34" s="624"/>
      <c r="DP34" s="624"/>
      <c r="DQ34" s="624"/>
      <c r="DR34" s="624"/>
      <c r="DS34" s="624"/>
      <c r="DT34" s="624"/>
      <c r="DU34" s="624"/>
      <c r="DV34" s="625"/>
      <c r="DW34" s="628">
        <v>19.399999999999999</v>
      </c>
      <c r="DX34" s="653"/>
      <c r="DY34" s="653"/>
      <c r="DZ34" s="653"/>
      <c r="EA34" s="653"/>
      <c r="EB34" s="653"/>
      <c r="EC34" s="654"/>
    </row>
    <row r="35" spans="2:133" ht="11.25" customHeight="1" x14ac:dyDescent="0.15">
      <c r="B35" s="620" t="s">
        <v>309</v>
      </c>
      <c r="C35" s="621"/>
      <c r="D35" s="621"/>
      <c r="E35" s="621"/>
      <c r="F35" s="621"/>
      <c r="G35" s="621"/>
      <c r="H35" s="621"/>
      <c r="I35" s="621"/>
      <c r="J35" s="621"/>
      <c r="K35" s="621"/>
      <c r="L35" s="621"/>
      <c r="M35" s="621"/>
      <c r="N35" s="621"/>
      <c r="O35" s="621"/>
      <c r="P35" s="621"/>
      <c r="Q35" s="622"/>
      <c r="R35" s="623">
        <v>908481</v>
      </c>
      <c r="S35" s="624"/>
      <c r="T35" s="624"/>
      <c r="U35" s="624"/>
      <c r="V35" s="624"/>
      <c r="W35" s="624"/>
      <c r="X35" s="624"/>
      <c r="Y35" s="625"/>
      <c r="Z35" s="626">
        <v>4.0999999999999996</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140986</v>
      </c>
      <c r="CS35" s="655"/>
      <c r="CT35" s="655"/>
      <c r="CU35" s="655"/>
      <c r="CV35" s="655"/>
      <c r="CW35" s="655"/>
      <c r="CX35" s="655"/>
      <c r="CY35" s="656"/>
      <c r="CZ35" s="628">
        <v>0.7</v>
      </c>
      <c r="DA35" s="653"/>
      <c r="DB35" s="653"/>
      <c r="DC35" s="657"/>
      <c r="DD35" s="632">
        <v>129479</v>
      </c>
      <c r="DE35" s="655"/>
      <c r="DF35" s="655"/>
      <c r="DG35" s="655"/>
      <c r="DH35" s="655"/>
      <c r="DI35" s="655"/>
      <c r="DJ35" s="655"/>
      <c r="DK35" s="656"/>
      <c r="DL35" s="632">
        <v>118872</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15">
      <c r="B36" s="620" t="s">
        <v>313</v>
      </c>
      <c r="C36" s="621"/>
      <c r="D36" s="621"/>
      <c r="E36" s="621"/>
      <c r="F36" s="621"/>
      <c r="G36" s="621"/>
      <c r="H36" s="621"/>
      <c r="I36" s="621"/>
      <c r="J36" s="621"/>
      <c r="K36" s="621"/>
      <c r="L36" s="621"/>
      <c r="M36" s="621"/>
      <c r="N36" s="621"/>
      <c r="O36" s="621"/>
      <c r="P36" s="621"/>
      <c r="Q36" s="622"/>
      <c r="R36" s="623">
        <v>644980</v>
      </c>
      <c r="S36" s="624"/>
      <c r="T36" s="624"/>
      <c r="U36" s="624"/>
      <c r="V36" s="624"/>
      <c r="W36" s="624"/>
      <c r="X36" s="624"/>
      <c r="Y36" s="625"/>
      <c r="Z36" s="626">
        <v>2.9</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1860247</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26525</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2144375</v>
      </c>
      <c r="CS36" s="624"/>
      <c r="CT36" s="624"/>
      <c r="CU36" s="624"/>
      <c r="CV36" s="624"/>
      <c r="CW36" s="624"/>
      <c r="CX36" s="624"/>
      <c r="CY36" s="625"/>
      <c r="CZ36" s="628">
        <v>9.9</v>
      </c>
      <c r="DA36" s="653"/>
      <c r="DB36" s="653"/>
      <c r="DC36" s="657"/>
      <c r="DD36" s="632">
        <v>1960251</v>
      </c>
      <c r="DE36" s="624"/>
      <c r="DF36" s="624"/>
      <c r="DG36" s="624"/>
      <c r="DH36" s="624"/>
      <c r="DI36" s="624"/>
      <c r="DJ36" s="624"/>
      <c r="DK36" s="625"/>
      <c r="DL36" s="632">
        <v>1259724</v>
      </c>
      <c r="DM36" s="624"/>
      <c r="DN36" s="624"/>
      <c r="DO36" s="624"/>
      <c r="DP36" s="624"/>
      <c r="DQ36" s="624"/>
      <c r="DR36" s="624"/>
      <c r="DS36" s="624"/>
      <c r="DT36" s="624"/>
      <c r="DU36" s="624"/>
      <c r="DV36" s="625"/>
      <c r="DW36" s="628">
        <v>11.5</v>
      </c>
      <c r="DX36" s="653"/>
      <c r="DY36" s="653"/>
      <c r="DZ36" s="653"/>
      <c r="EA36" s="653"/>
      <c r="EB36" s="653"/>
      <c r="EC36" s="654"/>
    </row>
    <row r="37" spans="2:133" ht="11.25" customHeight="1" x14ac:dyDescent="0.15">
      <c r="B37" s="620" t="s">
        <v>317</v>
      </c>
      <c r="C37" s="621"/>
      <c r="D37" s="621"/>
      <c r="E37" s="621"/>
      <c r="F37" s="621"/>
      <c r="G37" s="621"/>
      <c r="H37" s="621"/>
      <c r="I37" s="621"/>
      <c r="J37" s="621"/>
      <c r="K37" s="621"/>
      <c r="L37" s="621"/>
      <c r="M37" s="621"/>
      <c r="N37" s="621"/>
      <c r="O37" s="621"/>
      <c r="P37" s="621"/>
      <c r="Q37" s="622"/>
      <c r="R37" s="623">
        <v>300798</v>
      </c>
      <c r="S37" s="624"/>
      <c r="T37" s="624"/>
      <c r="U37" s="624"/>
      <c r="V37" s="624"/>
      <c r="W37" s="624"/>
      <c r="X37" s="624"/>
      <c r="Y37" s="625"/>
      <c r="Z37" s="626">
        <v>1.4</v>
      </c>
      <c r="AA37" s="626"/>
      <c r="AB37" s="626"/>
      <c r="AC37" s="626"/>
      <c r="AD37" s="627" t="s">
        <v>122</v>
      </c>
      <c r="AE37" s="627"/>
      <c r="AF37" s="627"/>
      <c r="AG37" s="627"/>
      <c r="AH37" s="627"/>
      <c r="AI37" s="627"/>
      <c r="AJ37" s="627"/>
      <c r="AK37" s="627"/>
      <c r="AL37" s="628" t="s">
        <v>122</v>
      </c>
      <c r="AM37" s="629"/>
      <c r="AN37" s="629"/>
      <c r="AO37" s="630"/>
      <c r="AQ37" s="686" t="s">
        <v>318</v>
      </c>
      <c r="AR37" s="687"/>
      <c r="AS37" s="687"/>
      <c r="AT37" s="687"/>
      <c r="AU37" s="687"/>
      <c r="AV37" s="687"/>
      <c r="AW37" s="687"/>
      <c r="AX37" s="687"/>
      <c r="AY37" s="688"/>
      <c r="AZ37" s="623">
        <v>23171</v>
      </c>
      <c r="BA37" s="624"/>
      <c r="BB37" s="624"/>
      <c r="BC37" s="624"/>
      <c r="BD37" s="655"/>
      <c r="BE37" s="655"/>
      <c r="BF37" s="678"/>
      <c r="BG37" s="620" t="s">
        <v>319</v>
      </c>
      <c r="BH37" s="621"/>
      <c r="BI37" s="621"/>
      <c r="BJ37" s="621"/>
      <c r="BK37" s="621"/>
      <c r="BL37" s="621"/>
      <c r="BM37" s="621"/>
      <c r="BN37" s="621"/>
      <c r="BO37" s="621"/>
      <c r="BP37" s="621"/>
      <c r="BQ37" s="621"/>
      <c r="BR37" s="621"/>
      <c r="BS37" s="621"/>
      <c r="BT37" s="621"/>
      <c r="BU37" s="622"/>
      <c r="BV37" s="623">
        <v>-151842</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890050</v>
      </c>
      <c r="CS37" s="655"/>
      <c r="CT37" s="655"/>
      <c r="CU37" s="655"/>
      <c r="CV37" s="655"/>
      <c r="CW37" s="655"/>
      <c r="CX37" s="655"/>
      <c r="CY37" s="656"/>
      <c r="CZ37" s="628">
        <v>4.0999999999999996</v>
      </c>
      <c r="DA37" s="653"/>
      <c r="DB37" s="653"/>
      <c r="DC37" s="657"/>
      <c r="DD37" s="632">
        <v>809516</v>
      </c>
      <c r="DE37" s="655"/>
      <c r="DF37" s="655"/>
      <c r="DG37" s="655"/>
      <c r="DH37" s="655"/>
      <c r="DI37" s="655"/>
      <c r="DJ37" s="655"/>
      <c r="DK37" s="656"/>
      <c r="DL37" s="632">
        <v>808996</v>
      </c>
      <c r="DM37" s="655"/>
      <c r="DN37" s="655"/>
      <c r="DO37" s="655"/>
      <c r="DP37" s="655"/>
      <c r="DQ37" s="655"/>
      <c r="DR37" s="655"/>
      <c r="DS37" s="655"/>
      <c r="DT37" s="655"/>
      <c r="DU37" s="655"/>
      <c r="DV37" s="656"/>
      <c r="DW37" s="628">
        <v>7.4</v>
      </c>
      <c r="DX37" s="653"/>
      <c r="DY37" s="653"/>
      <c r="DZ37" s="653"/>
      <c r="EA37" s="653"/>
      <c r="EB37" s="653"/>
      <c r="EC37" s="654"/>
    </row>
    <row r="38" spans="2:133" ht="11.25" customHeight="1" x14ac:dyDescent="0.15">
      <c r="B38" s="620" t="s">
        <v>321</v>
      </c>
      <c r="C38" s="621"/>
      <c r="D38" s="621"/>
      <c r="E38" s="621"/>
      <c r="F38" s="621"/>
      <c r="G38" s="621"/>
      <c r="H38" s="621"/>
      <c r="I38" s="621"/>
      <c r="J38" s="621"/>
      <c r="K38" s="621"/>
      <c r="L38" s="621"/>
      <c r="M38" s="621"/>
      <c r="N38" s="621"/>
      <c r="O38" s="621"/>
      <c r="P38" s="621"/>
      <c r="Q38" s="622"/>
      <c r="R38" s="623">
        <v>1516335</v>
      </c>
      <c r="S38" s="624"/>
      <c r="T38" s="624"/>
      <c r="U38" s="624"/>
      <c r="V38" s="624"/>
      <c r="W38" s="624"/>
      <c r="X38" s="624"/>
      <c r="Y38" s="625"/>
      <c r="Z38" s="626">
        <v>6.8</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16002</v>
      </c>
      <c r="BA38" s="624"/>
      <c r="BB38" s="624"/>
      <c r="BC38" s="624"/>
      <c r="BD38" s="655"/>
      <c r="BE38" s="655"/>
      <c r="BF38" s="678"/>
      <c r="BG38" s="620" t="s">
        <v>323</v>
      </c>
      <c r="BH38" s="621"/>
      <c r="BI38" s="621"/>
      <c r="BJ38" s="621"/>
      <c r="BK38" s="621"/>
      <c r="BL38" s="621"/>
      <c r="BM38" s="621"/>
      <c r="BN38" s="621"/>
      <c r="BO38" s="621"/>
      <c r="BP38" s="621"/>
      <c r="BQ38" s="621"/>
      <c r="BR38" s="621"/>
      <c r="BS38" s="621"/>
      <c r="BT38" s="621"/>
      <c r="BU38" s="622"/>
      <c r="BV38" s="623">
        <v>5986</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1821074</v>
      </c>
      <c r="CS38" s="624"/>
      <c r="CT38" s="624"/>
      <c r="CU38" s="624"/>
      <c r="CV38" s="624"/>
      <c r="CW38" s="624"/>
      <c r="CX38" s="624"/>
      <c r="CY38" s="625"/>
      <c r="CZ38" s="628">
        <v>8.4</v>
      </c>
      <c r="DA38" s="653"/>
      <c r="DB38" s="653"/>
      <c r="DC38" s="657"/>
      <c r="DD38" s="632">
        <v>1449467</v>
      </c>
      <c r="DE38" s="624"/>
      <c r="DF38" s="624"/>
      <c r="DG38" s="624"/>
      <c r="DH38" s="624"/>
      <c r="DI38" s="624"/>
      <c r="DJ38" s="624"/>
      <c r="DK38" s="625"/>
      <c r="DL38" s="632">
        <v>1257912</v>
      </c>
      <c r="DM38" s="624"/>
      <c r="DN38" s="624"/>
      <c r="DO38" s="624"/>
      <c r="DP38" s="624"/>
      <c r="DQ38" s="624"/>
      <c r="DR38" s="624"/>
      <c r="DS38" s="624"/>
      <c r="DT38" s="624"/>
      <c r="DU38" s="624"/>
      <c r="DV38" s="625"/>
      <c r="DW38" s="628">
        <v>11.5</v>
      </c>
      <c r="DX38" s="653"/>
      <c r="DY38" s="653"/>
      <c r="DZ38" s="653"/>
      <c r="EA38" s="653"/>
      <c r="EB38" s="653"/>
      <c r="EC38" s="654"/>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55"/>
      <c r="BE39" s="655"/>
      <c r="BF39" s="678"/>
      <c r="BG39" s="620" t="s">
        <v>327</v>
      </c>
      <c r="BH39" s="621"/>
      <c r="BI39" s="621"/>
      <c r="BJ39" s="621"/>
      <c r="BK39" s="621"/>
      <c r="BL39" s="621"/>
      <c r="BM39" s="621"/>
      <c r="BN39" s="621"/>
      <c r="BO39" s="621"/>
      <c r="BP39" s="621"/>
      <c r="BQ39" s="621"/>
      <c r="BR39" s="621"/>
      <c r="BS39" s="621"/>
      <c r="BT39" s="621"/>
      <c r="BU39" s="622"/>
      <c r="BV39" s="623">
        <v>9615</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738674</v>
      </c>
      <c r="CS39" s="655"/>
      <c r="CT39" s="655"/>
      <c r="CU39" s="655"/>
      <c r="CV39" s="655"/>
      <c r="CW39" s="655"/>
      <c r="CX39" s="655"/>
      <c r="CY39" s="656"/>
      <c r="CZ39" s="628">
        <v>3.4</v>
      </c>
      <c r="DA39" s="653"/>
      <c r="DB39" s="653"/>
      <c r="DC39" s="657"/>
      <c r="DD39" s="632">
        <v>384652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329</v>
      </c>
      <c r="C40" s="621"/>
      <c r="D40" s="621"/>
      <c r="E40" s="621"/>
      <c r="F40" s="621"/>
      <c r="G40" s="621"/>
      <c r="H40" s="621"/>
      <c r="I40" s="621"/>
      <c r="J40" s="621"/>
      <c r="K40" s="621"/>
      <c r="L40" s="621"/>
      <c r="M40" s="621"/>
      <c r="N40" s="621"/>
      <c r="O40" s="621"/>
      <c r="P40" s="621"/>
      <c r="Q40" s="622"/>
      <c r="R40" s="623">
        <v>56335</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5"/>
      <c r="BE40" s="655"/>
      <c r="BF40" s="678"/>
      <c r="BG40" s="671" t="s">
        <v>331</v>
      </c>
      <c r="BH40" s="672"/>
      <c r="BI40" s="672"/>
      <c r="BJ40" s="672"/>
      <c r="BK40" s="672"/>
      <c r="BL40" s="223"/>
      <c r="BM40" s="621" t="s">
        <v>332</v>
      </c>
      <c r="BN40" s="621"/>
      <c r="BO40" s="621"/>
      <c r="BP40" s="621"/>
      <c r="BQ40" s="621"/>
      <c r="BR40" s="621"/>
      <c r="BS40" s="621"/>
      <c r="BT40" s="621"/>
      <c r="BU40" s="622"/>
      <c r="BV40" s="623">
        <v>97</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52181</v>
      </c>
      <c r="CS40" s="624"/>
      <c r="CT40" s="624"/>
      <c r="CU40" s="624"/>
      <c r="CV40" s="624"/>
      <c r="CW40" s="624"/>
      <c r="CX40" s="624"/>
      <c r="CY40" s="625"/>
      <c r="CZ40" s="628">
        <v>0.2</v>
      </c>
      <c r="DA40" s="653"/>
      <c r="DB40" s="653"/>
      <c r="DC40" s="657"/>
      <c r="DD40" s="632">
        <v>6281</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334</v>
      </c>
      <c r="C41" s="645"/>
      <c r="D41" s="645"/>
      <c r="E41" s="645"/>
      <c r="F41" s="645"/>
      <c r="G41" s="645"/>
      <c r="H41" s="645"/>
      <c r="I41" s="645"/>
      <c r="J41" s="645"/>
      <c r="K41" s="645"/>
      <c r="L41" s="645"/>
      <c r="M41" s="645"/>
      <c r="N41" s="645"/>
      <c r="O41" s="645"/>
      <c r="P41" s="645"/>
      <c r="Q41" s="646"/>
      <c r="R41" s="695">
        <v>22140162</v>
      </c>
      <c r="S41" s="696"/>
      <c r="T41" s="696"/>
      <c r="U41" s="696"/>
      <c r="V41" s="696"/>
      <c r="W41" s="696"/>
      <c r="X41" s="696"/>
      <c r="Y41" s="700"/>
      <c r="Z41" s="701">
        <v>100</v>
      </c>
      <c r="AA41" s="701"/>
      <c r="AB41" s="701"/>
      <c r="AC41" s="701"/>
      <c r="AD41" s="702">
        <v>10928065</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566040</v>
      </c>
      <c r="BA41" s="624"/>
      <c r="BB41" s="624"/>
      <c r="BC41" s="624"/>
      <c r="BD41" s="655"/>
      <c r="BE41" s="655"/>
      <c r="BF41" s="678"/>
      <c r="BG41" s="671"/>
      <c r="BH41" s="672"/>
      <c r="BI41" s="672"/>
      <c r="BJ41" s="672"/>
      <c r="BK41" s="672"/>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1255034</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358</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2574632</v>
      </c>
      <c r="CS42" s="655"/>
      <c r="CT42" s="655"/>
      <c r="CU42" s="655"/>
      <c r="CV42" s="655"/>
      <c r="CW42" s="655"/>
      <c r="CX42" s="655"/>
      <c r="CY42" s="656"/>
      <c r="CZ42" s="628">
        <v>11.9</v>
      </c>
      <c r="DA42" s="653"/>
      <c r="DB42" s="653"/>
      <c r="DC42" s="657"/>
      <c r="DD42" s="632">
        <v>452342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117477</v>
      </c>
      <c r="CS43" s="655"/>
      <c r="CT43" s="655"/>
      <c r="CU43" s="655"/>
      <c r="CV43" s="655"/>
      <c r="CW43" s="655"/>
      <c r="CX43" s="655"/>
      <c r="CY43" s="656"/>
      <c r="CZ43" s="628">
        <v>0.5</v>
      </c>
      <c r="DA43" s="653"/>
      <c r="DB43" s="653"/>
      <c r="DC43" s="657"/>
      <c r="DD43" s="632">
        <v>42873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2182004</v>
      </c>
      <c r="CS44" s="624"/>
      <c r="CT44" s="624"/>
      <c r="CU44" s="624"/>
      <c r="CV44" s="624"/>
      <c r="CW44" s="624"/>
      <c r="CX44" s="624"/>
      <c r="CY44" s="625"/>
      <c r="CZ44" s="628">
        <v>10.1</v>
      </c>
      <c r="DA44" s="629"/>
      <c r="DB44" s="629"/>
      <c r="DC44" s="635"/>
      <c r="DD44" s="632">
        <v>213611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1024158</v>
      </c>
      <c r="CS45" s="655"/>
      <c r="CT45" s="655"/>
      <c r="CU45" s="655"/>
      <c r="CV45" s="655"/>
      <c r="CW45" s="655"/>
      <c r="CX45" s="655"/>
      <c r="CY45" s="656"/>
      <c r="CZ45" s="628">
        <v>4.7</v>
      </c>
      <c r="DA45" s="653"/>
      <c r="DB45" s="653"/>
      <c r="DC45" s="657"/>
      <c r="DD45" s="632">
        <v>52343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1157846</v>
      </c>
      <c r="CS46" s="624"/>
      <c r="CT46" s="624"/>
      <c r="CU46" s="624"/>
      <c r="CV46" s="624"/>
      <c r="CW46" s="624"/>
      <c r="CX46" s="624"/>
      <c r="CY46" s="625"/>
      <c r="CZ46" s="628">
        <v>5.3</v>
      </c>
      <c r="DA46" s="629"/>
      <c r="DB46" s="629"/>
      <c r="DC46" s="635"/>
      <c r="DD46" s="632">
        <v>161268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v>392628</v>
      </c>
      <c r="CS47" s="655"/>
      <c r="CT47" s="655"/>
      <c r="CU47" s="655"/>
      <c r="CV47" s="655"/>
      <c r="CW47" s="655"/>
      <c r="CX47" s="655"/>
      <c r="CY47" s="656"/>
      <c r="CZ47" s="628">
        <v>1.8</v>
      </c>
      <c r="DA47" s="653"/>
      <c r="DB47" s="653"/>
      <c r="DC47" s="657"/>
      <c r="DD47" s="632">
        <v>238731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21678559</v>
      </c>
      <c r="CS49" s="682"/>
      <c r="CT49" s="682"/>
      <c r="CU49" s="682"/>
      <c r="CV49" s="682"/>
      <c r="CW49" s="682"/>
      <c r="CX49" s="682"/>
      <c r="CY49" s="711"/>
      <c r="CZ49" s="703">
        <v>100</v>
      </c>
      <c r="DA49" s="712"/>
      <c r="DB49" s="712"/>
      <c r="DC49" s="713"/>
      <c r="DD49" s="714">
        <v>12918813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GWT+c64j4OnRICuYM/8AiXyerPL48YG9/irLfwZc/QK6hykgSqnafLrvAp5o/b1QEnamT27rd9G2eKwczit/A==" saltValue="vV3jgk85O9bk6qYb/0ui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22126</v>
      </c>
      <c r="R7" s="753"/>
      <c r="S7" s="753"/>
      <c r="T7" s="753"/>
      <c r="U7" s="753"/>
      <c r="V7" s="753">
        <v>21664</v>
      </c>
      <c r="W7" s="753"/>
      <c r="X7" s="753"/>
      <c r="Y7" s="753"/>
      <c r="Z7" s="753"/>
      <c r="AA7" s="753">
        <v>462</v>
      </c>
      <c r="AB7" s="753"/>
      <c r="AC7" s="753"/>
      <c r="AD7" s="753"/>
      <c r="AE7" s="754"/>
      <c r="AF7" s="755">
        <v>277</v>
      </c>
      <c r="AG7" s="756"/>
      <c r="AH7" s="756"/>
      <c r="AI7" s="756"/>
      <c r="AJ7" s="757"/>
      <c r="AK7" s="758">
        <v>908</v>
      </c>
      <c r="AL7" s="759"/>
      <c r="AM7" s="759"/>
      <c r="AN7" s="759"/>
      <c r="AO7" s="759"/>
      <c r="AP7" s="759">
        <v>13559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550</v>
      </c>
      <c r="BT7" s="747"/>
      <c r="BU7" s="747"/>
      <c r="BV7" s="747"/>
      <c r="BW7" s="747"/>
      <c r="BX7" s="747"/>
      <c r="BY7" s="747"/>
      <c r="BZ7" s="747"/>
      <c r="CA7" s="747"/>
      <c r="CB7" s="747"/>
      <c r="CC7" s="747"/>
      <c r="CD7" s="747"/>
      <c r="CE7" s="747"/>
      <c r="CF7" s="747"/>
      <c r="CG7" s="762"/>
      <c r="CH7" s="743">
        <v>6</v>
      </c>
      <c r="CI7" s="744"/>
      <c r="CJ7" s="744"/>
      <c r="CK7" s="744"/>
      <c r="CL7" s="745"/>
      <c r="CM7" s="743">
        <v>236</v>
      </c>
      <c r="CN7" s="744"/>
      <c r="CO7" s="744"/>
      <c r="CP7" s="744"/>
      <c r="CQ7" s="745"/>
      <c r="CR7" s="743">
        <v>200</v>
      </c>
      <c r="CS7" s="744"/>
      <c r="CT7" s="744"/>
      <c r="CU7" s="744"/>
      <c r="CV7" s="745"/>
      <c r="CW7" s="743" t="s">
        <v>485</v>
      </c>
      <c r="CX7" s="744"/>
      <c r="CY7" s="744"/>
      <c r="CZ7" s="744"/>
      <c r="DA7" s="745"/>
      <c r="DB7" s="743" t="s">
        <v>485</v>
      </c>
      <c r="DC7" s="744"/>
      <c r="DD7" s="744"/>
      <c r="DE7" s="744"/>
      <c r="DF7" s="745"/>
      <c r="DG7" s="743" t="s">
        <v>485</v>
      </c>
      <c r="DH7" s="744"/>
      <c r="DI7" s="744"/>
      <c r="DJ7" s="744"/>
      <c r="DK7" s="745"/>
      <c r="DL7" s="743" t="s">
        <v>485</v>
      </c>
      <c r="DM7" s="744"/>
      <c r="DN7" s="744"/>
      <c r="DO7" s="744"/>
      <c r="DP7" s="745"/>
      <c r="DQ7" s="743" t="s">
        <v>485</v>
      </c>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14</v>
      </c>
      <c r="R8" s="784"/>
      <c r="S8" s="784"/>
      <c r="T8" s="784"/>
      <c r="U8" s="784"/>
      <c r="V8" s="784">
        <v>14</v>
      </c>
      <c r="W8" s="784"/>
      <c r="X8" s="784"/>
      <c r="Y8" s="784"/>
      <c r="Z8" s="784"/>
      <c r="AA8" s="784" t="s">
        <v>544</v>
      </c>
      <c r="AB8" s="784"/>
      <c r="AC8" s="784"/>
      <c r="AD8" s="784"/>
      <c r="AE8" s="785"/>
      <c r="AF8" s="786" t="s">
        <v>122</v>
      </c>
      <c r="AG8" s="787"/>
      <c r="AH8" s="787"/>
      <c r="AI8" s="787"/>
      <c r="AJ8" s="788"/>
      <c r="AK8" s="769" t="s">
        <v>544</v>
      </c>
      <c r="AL8" s="770"/>
      <c r="AM8" s="770"/>
      <c r="AN8" s="770"/>
      <c r="AO8" s="770"/>
      <c r="AP8" s="770" t="s">
        <v>544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569</v>
      </c>
      <c r="BS8" s="773" t="s">
        <v>570</v>
      </c>
      <c r="BT8" s="774"/>
      <c r="BU8" s="774"/>
      <c r="BV8" s="774"/>
      <c r="BW8" s="774"/>
      <c r="BX8" s="774"/>
      <c r="BY8" s="774"/>
      <c r="BZ8" s="774"/>
      <c r="CA8" s="774"/>
      <c r="CB8" s="774"/>
      <c r="CC8" s="774"/>
      <c r="CD8" s="774"/>
      <c r="CE8" s="774"/>
      <c r="CF8" s="774"/>
      <c r="CG8" s="775"/>
      <c r="CH8" s="776" t="s">
        <v>571</v>
      </c>
      <c r="CI8" s="777"/>
      <c r="CJ8" s="777"/>
      <c r="CK8" s="777"/>
      <c r="CL8" s="778"/>
      <c r="CM8" s="776">
        <v>16</v>
      </c>
      <c r="CN8" s="777"/>
      <c r="CO8" s="777"/>
      <c r="CP8" s="777"/>
      <c r="CQ8" s="778"/>
      <c r="CR8" s="776">
        <v>5</v>
      </c>
      <c r="CS8" s="777"/>
      <c r="CT8" s="777"/>
      <c r="CU8" s="777"/>
      <c r="CV8" s="778"/>
      <c r="CW8" s="776" t="s">
        <v>571</v>
      </c>
      <c r="CX8" s="777"/>
      <c r="CY8" s="777"/>
      <c r="CZ8" s="777"/>
      <c r="DA8" s="778"/>
      <c r="DB8" s="776" t="s">
        <v>571</v>
      </c>
      <c r="DC8" s="777"/>
      <c r="DD8" s="777"/>
      <c r="DE8" s="777"/>
      <c r="DF8" s="778"/>
      <c r="DG8" s="776" t="s">
        <v>571</v>
      </c>
      <c r="DH8" s="777"/>
      <c r="DI8" s="777"/>
      <c r="DJ8" s="777"/>
      <c r="DK8" s="778"/>
      <c r="DL8" s="776" t="s">
        <v>571</v>
      </c>
      <c r="DM8" s="777"/>
      <c r="DN8" s="777"/>
      <c r="DO8" s="777"/>
      <c r="DP8" s="778"/>
      <c r="DQ8" s="776" t="s">
        <v>571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22140</v>
      </c>
      <c r="R23" s="793"/>
      <c r="S23" s="793"/>
      <c r="T23" s="793"/>
      <c r="U23" s="793"/>
      <c r="V23" s="793">
        <v>21679</v>
      </c>
      <c r="W23" s="793"/>
      <c r="X23" s="793"/>
      <c r="Y23" s="793"/>
      <c r="Z23" s="793"/>
      <c r="AA23" s="793">
        <v>462</v>
      </c>
      <c r="AB23" s="793"/>
      <c r="AC23" s="793"/>
      <c r="AD23" s="793"/>
      <c r="AE23" s="794"/>
      <c r="AF23" s="795">
        <v>277</v>
      </c>
      <c r="AG23" s="793"/>
      <c r="AH23" s="793"/>
      <c r="AI23" s="793"/>
      <c r="AJ23" s="796"/>
      <c r="AK23" s="797"/>
      <c r="AL23" s="798"/>
      <c r="AM23" s="798"/>
      <c r="AN23" s="798"/>
      <c r="AO23" s="798"/>
      <c r="AP23" s="793">
        <v>13559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5129</v>
      </c>
      <c r="R28" s="823"/>
      <c r="S28" s="823"/>
      <c r="T28" s="823"/>
      <c r="U28" s="823"/>
      <c r="V28" s="823">
        <v>5103</v>
      </c>
      <c r="W28" s="823"/>
      <c r="X28" s="823"/>
      <c r="Y28" s="823"/>
      <c r="Z28" s="823"/>
      <c r="AA28" s="823">
        <v>27</v>
      </c>
      <c r="AB28" s="823"/>
      <c r="AC28" s="823"/>
      <c r="AD28" s="823"/>
      <c r="AE28" s="824"/>
      <c r="AF28" s="825">
        <v>27</v>
      </c>
      <c r="AG28" s="823"/>
      <c r="AH28" s="823"/>
      <c r="AI28" s="823"/>
      <c r="AJ28" s="826"/>
      <c r="AK28" s="827">
        <v>566</v>
      </c>
      <c r="AL28" s="828"/>
      <c r="AM28" s="828"/>
      <c r="AN28" s="828"/>
      <c r="AO28" s="828"/>
      <c r="AP28" s="828" t="s">
        <v>485</v>
      </c>
      <c r="AQ28" s="828"/>
      <c r="AR28" s="828"/>
      <c r="AS28" s="828"/>
      <c r="AT28" s="828"/>
      <c r="AU28" s="828" t="s">
        <v>485</v>
      </c>
      <c r="AV28" s="828"/>
      <c r="AW28" s="828"/>
      <c r="AX28" s="828"/>
      <c r="AY28" s="828"/>
      <c r="AZ28" s="829" t="s">
        <v>544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3544</v>
      </c>
      <c r="R29" s="784"/>
      <c r="S29" s="784"/>
      <c r="T29" s="784"/>
      <c r="U29" s="784"/>
      <c r="V29" s="784">
        <v>3538</v>
      </c>
      <c r="W29" s="784"/>
      <c r="X29" s="784"/>
      <c r="Y29" s="784"/>
      <c r="Z29" s="784"/>
      <c r="AA29" s="784">
        <v>6</v>
      </c>
      <c r="AB29" s="784"/>
      <c r="AC29" s="784"/>
      <c r="AD29" s="784"/>
      <c r="AE29" s="785"/>
      <c r="AF29" s="786">
        <v>6</v>
      </c>
      <c r="AG29" s="787"/>
      <c r="AH29" s="787"/>
      <c r="AI29" s="787"/>
      <c r="AJ29" s="788"/>
      <c r="AK29" s="834">
        <v>568</v>
      </c>
      <c r="AL29" s="830"/>
      <c r="AM29" s="830"/>
      <c r="AN29" s="830"/>
      <c r="AO29" s="830"/>
      <c r="AP29" s="830" t="s">
        <v>485</v>
      </c>
      <c r="AQ29" s="830"/>
      <c r="AR29" s="830"/>
      <c r="AS29" s="830"/>
      <c r="AT29" s="830"/>
      <c r="AU29" s="830" t="s">
        <v>485</v>
      </c>
      <c r="AV29" s="830"/>
      <c r="AW29" s="830"/>
      <c r="AX29" s="830"/>
      <c r="AY29" s="830"/>
      <c r="AZ29" s="831" t="s">
        <v>544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737</v>
      </c>
      <c r="R30" s="784"/>
      <c r="S30" s="784"/>
      <c r="T30" s="784"/>
      <c r="U30" s="784"/>
      <c r="V30" s="784">
        <v>708</v>
      </c>
      <c r="W30" s="784"/>
      <c r="X30" s="784"/>
      <c r="Y30" s="784"/>
      <c r="Z30" s="784"/>
      <c r="AA30" s="784">
        <v>28</v>
      </c>
      <c r="AB30" s="784"/>
      <c r="AC30" s="784"/>
      <c r="AD30" s="784"/>
      <c r="AE30" s="785"/>
      <c r="AF30" s="786">
        <v>28</v>
      </c>
      <c r="AG30" s="787"/>
      <c r="AH30" s="787"/>
      <c r="AI30" s="787"/>
      <c r="AJ30" s="788"/>
      <c r="AK30" s="834">
        <v>171</v>
      </c>
      <c r="AL30" s="830"/>
      <c r="AM30" s="830"/>
      <c r="AN30" s="830"/>
      <c r="AO30" s="830"/>
      <c r="AP30" s="830" t="s">
        <v>485</v>
      </c>
      <c r="AQ30" s="830"/>
      <c r="AR30" s="830"/>
      <c r="AS30" s="830"/>
      <c r="AT30" s="830"/>
      <c r="AU30" s="830" t="s">
        <v>485</v>
      </c>
      <c r="AV30" s="830"/>
      <c r="AW30" s="830"/>
      <c r="AX30" s="830"/>
      <c r="AY30" s="830"/>
      <c r="AZ30" s="831" t="s">
        <v>544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957</v>
      </c>
      <c r="R31" s="784"/>
      <c r="S31" s="784"/>
      <c r="T31" s="784"/>
      <c r="U31" s="784"/>
      <c r="V31" s="784">
        <v>823</v>
      </c>
      <c r="W31" s="784"/>
      <c r="X31" s="784"/>
      <c r="Y31" s="784"/>
      <c r="Z31" s="784"/>
      <c r="AA31" s="784">
        <v>134</v>
      </c>
      <c r="AB31" s="784"/>
      <c r="AC31" s="784"/>
      <c r="AD31" s="784"/>
      <c r="AE31" s="785"/>
      <c r="AF31" s="786">
        <v>1139</v>
      </c>
      <c r="AG31" s="787"/>
      <c r="AH31" s="787"/>
      <c r="AI31" s="787"/>
      <c r="AJ31" s="788"/>
      <c r="AK31" s="834">
        <v>23</v>
      </c>
      <c r="AL31" s="830"/>
      <c r="AM31" s="830"/>
      <c r="AN31" s="830"/>
      <c r="AO31" s="830"/>
      <c r="AP31" s="830">
        <v>4001</v>
      </c>
      <c r="AQ31" s="830"/>
      <c r="AR31" s="830"/>
      <c r="AS31" s="830"/>
      <c r="AT31" s="830"/>
      <c r="AU31" s="830">
        <v>200</v>
      </c>
      <c r="AV31" s="830"/>
      <c r="AW31" s="830"/>
      <c r="AX31" s="830"/>
      <c r="AY31" s="830"/>
      <c r="AZ31" s="831" t="s">
        <v>544</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1201</v>
      </c>
      <c r="AG63" s="844"/>
      <c r="AH63" s="844"/>
      <c r="AI63" s="844"/>
      <c r="AJ63" s="845"/>
      <c r="AK63" s="846"/>
      <c r="AL63" s="841"/>
      <c r="AM63" s="841"/>
      <c r="AN63" s="841"/>
      <c r="AO63" s="841"/>
      <c r="AP63" s="844">
        <v>4001</v>
      </c>
      <c r="AQ63" s="844"/>
      <c r="AR63" s="844"/>
      <c r="AS63" s="844"/>
      <c r="AT63" s="844"/>
      <c r="AU63" s="844">
        <v>200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545</v>
      </c>
      <c r="C68" s="870"/>
      <c r="D68" s="870"/>
      <c r="E68" s="870"/>
      <c r="F68" s="870"/>
      <c r="G68" s="870"/>
      <c r="H68" s="870"/>
      <c r="I68" s="870"/>
      <c r="J68" s="870"/>
      <c r="K68" s="870"/>
      <c r="L68" s="870"/>
      <c r="M68" s="870"/>
      <c r="N68" s="870"/>
      <c r="O68" s="870"/>
      <c r="P68" s="871"/>
      <c r="Q68" s="872">
        <v>2945</v>
      </c>
      <c r="R68" s="866"/>
      <c r="S68" s="866"/>
      <c r="T68" s="866"/>
      <c r="U68" s="866"/>
      <c r="V68" s="866">
        <v>2909</v>
      </c>
      <c r="W68" s="866"/>
      <c r="X68" s="866"/>
      <c r="Y68" s="866"/>
      <c r="Z68" s="866"/>
      <c r="AA68" s="866">
        <v>36</v>
      </c>
      <c r="AB68" s="866"/>
      <c r="AC68" s="866"/>
      <c r="AD68" s="866"/>
      <c r="AE68" s="866"/>
      <c r="AF68" s="866">
        <v>36</v>
      </c>
      <c r="AG68" s="866"/>
      <c r="AH68" s="866"/>
      <c r="AI68" s="866"/>
      <c r="AJ68" s="866"/>
      <c r="AK68" s="866">
        <v>4</v>
      </c>
      <c r="AL68" s="866"/>
      <c r="AM68" s="866"/>
      <c r="AN68" s="866"/>
      <c r="AO68" s="866"/>
      <c r="AP68" s="866">
        <v>665</v>
      </c>
      <c r="AQ68" s="866"/>
      <c r="AR68" s="866"/>
      <c r="AS68" s="866"/>
      <c r="AT68" s="866"/>
      <c r="AU68" s="866">
        <v>172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546</v>
      </c>
      <c r="C69" s="874"/>
      <c r="D69" s="874"/>
      <c r="E69" s="874"/>
      <c r="F69" s="874"/>
      <c r="G69" s="874"/>
      <c r="H69" s="874"/>
      <c r="I69" s="874"/>
      <c r="J69" s="874"/>
      <c r="K69" s="874"/>
      <c r="L69" s="874"/>
      <c r="M69" s="874"/>
      <c r="N69" s="874"/>
      <c r="O69" s="874"/>
      <c r="P69" s="875"/>
      <c r="Q69" s="876">
        <v>69</v>
      </c>
      <c r="R69" s="830"/>
      <c r="S69" s="830"/>
      <c r="T69" s="830"/>
      <c r="U69" s="830"/>
      <c r="V69" s="830">
        <v>59</v>
      </c>
      <c r="W69" s="830"/>
      <c r="X69" s="830"/>
      <c r="Y69" s="830"/>
      <c r="Z69" s="830"/>
      <c r="AA69" s="830">
        <v>10</v>
      </c>
      <c r="AB69" s="830"/>
      <c r="AC69" s="830"/>
      <c r="AD69" s="830"/>
      <c r="AE69" s="830"/>
      <c r="AF69" s="830">
        <v>10</v>
      </c>
      <c r="AG69" s="830"/>
      <c r="AH69" s="830"/>
      <c r="AI69" s="830"/>
      <c r="AJ69" s="830"/>
      <c r="AK69" s="830" t="s">
        <v>565</v>
      </c>
      <c r="AL69" s="830"/>
      <c r="AM69" s="830"/>
      <c r="AN69" s="830"/>
      <c r="AO69" s="830"/>
      <c r="AP69" s="830" t="s">
        <v>544</v>
      </c>
      <c r="AQ69" s="830"/>
      <c r="AR69" s="830"/>
      <c r="AS69" s="830"/>
      <c r="AT69" s="830"/>
      <c r="AU69" s="830" t="s">
        <v>544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547</v>
      </c>
      <c r="C70" s="874"/>
      <c r="D70" s="874"/>
      <c r="E70" s="874"/>
      <c r="F70" s="874"/>
      <c r="G70" s="874"/>
      <c r="H70" s="874"/>
      <c r="I70" s="874"/>
      <c r="J70" s="874"/>
      <c r="K70" s="874"/>
      <c r="L70" s="874"/>
      <c r="M70" s="874"/>
      <c r="N70" s="874"/>
      <c r="O70" s="874"/>
      <c r="P70" s="875"/>
      <c r="Q70" s="876">
        <v>2890</v>
      </c>
      <c r="R70" s="830"/>
      <c r="S70" s="830"/>
      <c r="T70" s="830"/>
      <c r="U70" s="830"/>
      <c r="V70" s="830">
        <v>2593</v>
      </c>
      <c r="W70" s="830"/>
      <c r="X70" s="830"/>
      <c r="Y70" s="830"/>
      <c r="Z70" s="830"/>
      <c r="AA70" s="830">
        <v>297</v>
      </c>
      <c r="AB70" s="830"/>
      <c r="AC70" s="830"/>
      <c r="AD70" s="830"/>
      <c r="AE70" s="830"/>
      <c r="AF70" s="830">
        <v>5208</v>
      </c>
      <c r="AG70" s="830"/>
      <c r="AH70" s="830"/>
      <c r="AI70" s="830"/>
      <c r="AJ70" s="830"/>
      <c r="AK70" s="830">
        <v>86</v>
      </c>
      <c r="AL70" s="830"/>
      <c r="AM70" s="830"/>
      <c r="AN70" s="830"/>
      <c r="AO70" s="830"/>
      <c r="AP70" s="830">
        <v>5591</v>
      </c>
      <c r="AQ70" s="830"/>
      <c r="AR70" s="830"/>
      <c r="AS70" s="830"/>
      <c r="AT70" s="830"/>
      <c r="AU70" s="830" t="s">
        <v>544</v>
      </c>
      <c r="AV70" s="830"/>
      <c r="AW70" s="830"/>
      <c r="AX70" s="830"/>
      <c r="AY70" s="830"/>
      <c r="AZ70" s="832" t="s">
        <v>568</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548</v>
      </c>
      <c r="C71" s="874"/>
      <c r="D71" s="874"/>
      <c r="E71" s="874"/>
      <c r="F71" s="874"/>
      <c r="G71" s="874"/>
      <c r="H71" s="874"/>
      <c r="I71" s="874"/>
      <c r="J71" s="874"/>
      <c r="K71" s="874"/>
      <c r="L71" s="874"/>
      <c r="M71" s="874"/>
      <c r="N71" s="874"/>
      <c r="O71" s="874"/>
      <c r="P71" s="875"/>
      <c r="Q71" s="876">
        <v>11870</v>
      </c>
      <c r="R71" s="830"/>
      <c r="S71" s="830"/>
      <c r="T71" s="830"/>
      <c r="U71" s="830"/>
      <c r="V71" s="830">
        <v>11710</v>
      </c>
      <c r="W71" s="830"/>
      <c r="X71" s="830"/>
      <c r="Y71" s="830"/>
      <c r="Z71" s="830"/>
      <c r="AA71" s="830">
        <v>160</v>
      </c>
      <c r="AB71" s="830"/>
      <c r="AC71" s="830"/>
      <c r="AD71" s="830"/>
      <c r="AE71" s="830"/>
      <c r="AF71" s="830">
        <v>7439</v>
      </c>
      <c r="AG71" s="830"/>
      <c r="AH71" s="830"/>
      <c r="AI71" s="830"/>
      <c r="AJ71" s="830"/>
      <c r="AK71" s="830">
        <v>1641</v>
      </c>
      <c r="AL71" s="830"/>
      <c r="AM71" s="830"/>
      <c r="AN71" s="830"/>
      <c r="AO71" s="830"/>
      <c r="AP71" s="830">
        <v>6254</v>
      </c>
      <c r="AQ71" s="830"/>
      <c r="AR71" s="830"/>
      <c r="AS71" s="830"/>
      <c r="AT71" s="830"/>
      <c r="AU71" s="830" t="s">
        <v>544</v>
      </c>
      <c r="AV71" s="830"/>
      <c r="AW71" s="830"/>
      <c r="AX71" s="830"/>
      <c r="AY71" s="830"/>
      <c r="AZ71" s="832" t="s">
        <v>568</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549</v>
      </c>
      <c r="C72" s="874"/>
      <c r="D72" s="874"/>
      <c r="E72" s="874"/>
      <c r="F72" s="874"/>
      <c r="G72" s="874"/>
      <c r="H72" s="874"/>
      <c r="I72" s="874"/>
      <c r="J72" s="874"/>
      <c r="K72" s="874"/>
      <c r="L72" s="874"/>
      <c r="M72" s="874"/>
      <c r="N72" s="874"/>
      <c r="O72" s="874"/>
      <c r="P72" s="875"/>
      <c r="Q72" s="876">
        <v>2831</v>
      </c>
      <c r="R72" s="830"/>
      <c r="S72" s="830"/>
      <c r="T72" s="830"/>
      <c r="U72" s="830"/>
      <c r="V72" s="830">
        <v>2541</v>
      </c>
      <c r="W72" s="830"/>
      <c r="X72" s="830"/>
      <c r="Y72" s="830"/>
      <c r="Z72" s="830"/>
      <c r="AA72" s="830">
        <v>290</v>
      </c>
      <c r="AB72" s="830"/>
      <c r="AC72" s="830"/>
      <c r="AD72" s="830"/>
      <c r="AE72" s="830"/>
      <c r="AF72" s="830">
        <v>290</v>
      </c>
      <c r="AG72" s="830"/>
      <c r="AH72" s="830"/>
      <c r="AI72" s="830"/>
      <c r="AJ72" s="830"/>
      <c r="AK72" s="830">
        <v>275</v>
      </c>
      <c r="AL72" s="830"/>
      <c r="AM72" s="830"/>
      <c r="AN72" s="830"/>
      <c r="AO72" s="830"/>
      <c r="AP72" s="830">
        <v>8365</v>
      </c>
      <c r="AQ72" s="830"/>
      <c r="AR72" s="830"/>
      <c r="AS72" s="830"/>
      <c r="AT72" s="830"/>
      <c r="AU72" s="830">
        <v>1221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556</v>
      </c>
      <c r="C73" s="874"/>
      <c r="D73" s="874"/>
      <c r="E73" s="874"/>
      <c r="F73" s="874"/>
      <c r="G73" s="874"/>
      <c r="H73" s="874"/>
      <c r="I73" s="874"/>
      <c r="J73" s="874"/>
      <c r="K73" s="874"/>
      <c r="L73" s="874"/>
      <c r="M73" s="874"/>
      <c r="N73" s="874"/>
      <c r="O73" s="874"/>
      <c r="P73" s="875"/>
      <c r="Q73" s="876">
        <v>91</v>
      </c>
      <c r="R73" s="830"/>
      <c r="S73" s="830"/>
      <c r="T73" s="830"/>
      <c r="U73" s="830"/>
      <c r="V73" s="830">
        <v>89</v>
      </c>
      <c r="W73" s="830"/>
      <c r="X73" s="830"/>
      <c r="Y73" s="830"/>
      <c r="Z73" s="830"/>
      <c r="AA73" s="830">
        <v>2</v>
      </c>
      <c r="AB73" s="830"/>
      <c r="AC73" s="830"/>
      <c r="AD73" s="830"/>
      <c r="AE73" s="830"/>
      <c r="AF73" s="830">
        <v>2</v>
      </c>
      <c r="AG73" s="830"/>
      <c r="AH73" s="830"/>
      <c r="AI73" s="830"/>
      <c r="AJ73" s="830"/>
      <c r="AK73" s="830" t="s">
        <v>565</v>
      </c>
      <c r="AL73" s="830"/>
      <c r="AM73" s="830"/>
      <c r="AN73" s="830"/>
      <c r="AO73" s="830"/>
      <c r="AP73" s="830" t="s">
        <v>544</v>
      </c>
      <c r="AQ73" s="830"/>
      <c r="AR73" s="830"/>
      <c r="AS73" s="830"/>
      <c r="AT73" s="830"/>
      <c r="AU73" s="830" t="s">
        <v>544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557</v>
      </c>
      <c r="C74" s="874"/>
      <c r="D74" s="874"/>
      <c r="E74" s="874"/>
      <c r="F74" s="874"/>
      <c r="G74" s="874"/>
      <c r="H74" s="874"/>
      <c r="I74" s="874"/>
      <c r="J74" s="874"/>
      <c r="K74" s="874"/>
      <c r="L74" s="874"/>
      <c r="M74" s="874"/>
      <c r="N74" s="874"/>
      <c r="O74" s="874"/>
      <c r="P74" s="875"/>
      <c r="Q74" s="876">
        <v>1</v>
      </c>
      <c r="R74" s="830"/>
      <c r="S74" s="830"/>
      <c r="T74" s="830"/>
      <c r="U74" s="830"/>
      <c r="V74" s="830">
        <v>0</v>
      </c>
      <c r="W74" s="830"/>
      <c r="X74" s="830"/>
      <c r="Y74" s="830"/>
      <c r="Z74" s="830"/>
      <c r="AA74" s="830">
        <v>0</v>
      </c>
      <c r="AB74" s="830"/>
      <c r="AC74" s="830"/>
      <c r="AD74" s="830"/>
      <c r="AE74" s="830"/>
      <c r="AF74" s="830">
        <v>0</v>
      </c>
      <c r="AG74" s="830"/>
      <c r="AH74" s="830"/>
      <c r="AI74" s="830"/>
      <c r="AJ74" s="830"/>
      <c r="AK74" s="830" t="s">
        <v>565</v>
      </c>
      <c r="AL74" s="830"/>
      <c r="AM74" s="830"/>
      <c r="AN74" s="830"/>
      <c r="AO74" s="830"/>
      <c r="AP74" s="830" t="s">
        <v>544</v>
      </c>
      <c r="AQ74" s="830"/>
      <c r="AR74" s="830"/>
      <c r="AS74" s="830"/>
      <c r="AT74" s="830"/>
      <c r="AU74" s="830" t="s">
        <v>544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558</v>
      </c>
      <c r="C75" s="874"/>
      <c r="D75" s="874"/>
      <c r="E75" s="874"/>
      <c r="F75" s="874"/>
      <c r="G75" s="874"/>
      <c r="H75" s="874"/>
      <c r="I75" s="874"/>
      <c r="J75" s="874"/>
      <c r="K75" s="874"/>
      <c r="L75" s="874"/>
      <c r="M75" s="874"/>
      <c r="N75" s="874"/>
      <c r="O75" s="874"/>
      <c r="P75" s="875"/>
      <c r="Q75" s="877">
        <v>211</v>
      </c>
      <c r="R75" s="878"/>
      <c r="S75" s="878"/>
      <c r="T75" s="878"/>
      <c r="U75" s="834"/>
      <c r="V75" s="879">
        <v>206</v>
      </c>
      <c r="W75" s="878"/>
      <c r="X75" s="878"/>
      <c r="Y75" s="878"/>
      <c r="Z75" s="834"/>
      <c r="AA75" s="879">
        <v>5</v>
      </c>
      <c r="AB75" s="878"/>
      <c r="AC75" s="878"/>
      <c r="AD75" s="878"/>
      <c r="AE75" s="834"/>
      <c r="AF75" s="879">
        <v>5</v>
      </c>
      <c r="AG75" s="878"/>
      <c r="AH75" s="878"/>
      <c r="AI75" s="878"/>
      <c r="AJ75" s="834"/>
      <c r="AK75" s="879">
        <v>15</v>
      </c>
      <c r="AL75" s="878"/>
      <c r="AM75" s="878"/>
      <c r="AN75" s="878"/>
      <c r="AO75" s="834"/>
      <c r="AP75" s="830" t="s">
        <v>544</v>
      </c>
      <c r="AQ75" s="830"/>
      <c r="AR75" s="830"/>
      <c r="AS75" s="830"/>
      <c r="AT75" s="830"/>
      <c r="AU75" s="830" t="s">
        <v>544</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559</v>
      </c>
      <c r="C76" s="874"/>
      <c r="D76" s="874"/>
      <c r="E76" s="874"/>
      <c r="F76" s="874"/>
      <c r="G76" s="874"/>
      <c r="H76" s="874"/>
      <c r="I76" s="874"/>
      <c r="J76" s="874"/>
      <c r="K76" s="874"/>
      <c r="L76" s="874"/>
      <c r="M76" s="874"/>
      <c r="N76" s="874"/>
      <c r="O76" s="874"/>
      <c r="P76" s="875"/>
      <c r="Q76" s="877">
        <v>70</v>
      </c>
      <c r="R76" s="878"/>
      <c r="S76" s="878"/>
      <c r="T76" s="878"/>
      <c r="U76" s="834"/>
      <c r="V76" s="879">
        <v>70</v>
      </c>
      <c r="W76" s="878"/>
      <c r="X76" s="878"/>
      <c r="Y76" s="878"/>
      <c r="Z76" s="834"/>
      <c r="AA76" s="879" t="s">
        <v>565</v>
      </c>
      <c r="AB76" s="878"/>
      <c r="AC76" s="878"/>
      <c r="AD76" s="878"/>
      <c r="AE76" s="834"/>
      <c r="AF76" s="879" t="s">
        <v>544</v>
      </c>
      <c r="AG76" s="878"/>
      <c r="AH76" s="878"/>
      <c r="AI76" s="878"/>
      <c r="AJ76" s="834"/>
      <c r="AK76" s="879" t="s">
        <v>565</v>
      </c>
      <c r="AL76" s="878"/>
      <c r="AM76" s="878"/>
      <c r="AN76" s="878"/>
      <c r="AO76" s="834"/>
      <c r="AP76" s="830" t="s">
        <v>544</v>
      </c>
      <c r="AQ76" s="830"/>
      <c r="AR76" s="830"/>
      <c r="AS76" s="830"/>
      <c r="AT76" s="830"/>
      <c r="AU76" s="830" t="s">
        <v>544</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560</v>
      </c>
      <c r="C77" s="874"/>
      <c r="D77" s="874"/>
      <c r="E77" s="874"/>
      <c r="F77" s="874"/>
      <c r="G77" s="874"/>
      <c r="H77" s="874"/>
      <c r="I77" s="874"/>
      <c r="J77" s="874"/>
      <c r="K77" s="874"/>
      <c r="L77" s="874"/>
      <c r="M77" s="874"/>
      <c r="N77" s="874"/>
      <c r="O77" s="874"/>
      <c r="P77" s="875"/>
      <c r="Q77" s="877">
        <v>550</v>
      </c>
      <c r="R77" s="878"/>
      <c r="S77" s="878"/>
      <c r="T77" s="878"/>
      <c r="U77" s="834"/>
      <c r="V77" s="879">
        <v>530</v>
      </c>
      <c r="W77" s="878"/>
      <c r="X77" s="878"/>
      <c r="Y77" s="878"/>
      <c r="Z77" s="834"/>
      <c r="AA77" s="879">
        <v>20</v>
      </c>
      <c r="AB77" s="878"/>
      <c r="AC77" s="878"/>
      <c r="AD77" s="878"/>
      <c r="AE77" s="834"/>
      <c r="AF77" s="879">
        <v>20</v>
      </c>
      <c r="AG77" s="878"/>
      <c r="AH77" s="878"/>
      <c r="AI77" s="878"/>
      <c r="AJ77" s="834"/>
      <c r="AK77" s="879" t="s">
        <v>565</v>
      </c>
      <c r="AL77" s="878"/>
      <c r="AM77" s="878"/>
      <c r="AN77" s="878"/>
      <c r="AO77" s="834"/>
      <c r="AP77" s="830" t="s">
        <v>544</v>
      </c>
      <c r="AQ77" s="830"/>
      <c r="AR77" s="830"/>
      <c r="AS77" s="830"/>
      <c r="AT77" s="830"/>
      <c r="AU77" s="830" t="s">
        <v>544</v>
      </c>
      <c r="AV77" s="830"/>
      <c r="AW77" s="830"/>
      <c r="AX77" s="830"/>
      <c r="AY77" s="830"/>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561</v>
      </c>
      <c r="C78" s="874"/>
      <c r="D78" s="874"/>
      <c r="E78" s="874"/>
      <c r="F78" s="874"/>
      <c r="G78" s="874"/>
      <c r="H78" s="874"/>
      <c r="I78" s="874"/>
      <c r="J78" s="874"/>
      <c r="K78" s="874"/>
      <c r="L78" s="874"/>
      <c r="M78" s="874"/>
      <c r="N78" s="874"/>
      <c r="O78" s="874"/>
      <c r="P78" s="875"/>
      <c r="Q78" s="876">
        <v>31</v>
      </c>
      <c r="R78" s="830"/>
      <c r="S78" s="830"/>
      <c r="T78" s="830"/>
      <c r="U78" s="830"/>
      <c r="V78" s="830">
        <v>31</v>
      </c>
      <c r="W78" s="830"/>
      <c r="X78" s="830"/>
      <c r="Y78" s="830"/>
      <c r="Z78" s="830"/>
      <c r="AA78" s="830" t="s">
        <v>566</v>
      </c>
      <c r="AB78" s="830"/>
      <c r="AC78" s="830"/>
      <c r="AD78" s="830"/>
      <c r="AE78" s="830"/>
      <c r="AF78" s="830" t="s">
        <v>544</v>
      </c>
      <c r="AG78" s="830"/>
      <c r="AH78" s="830"/>
      <c r="AI78" s="830"/>
      <c r="AJ78" s="830"/>
      <c r="AK78" s="830">
        <v>31</v>
      </c>
      <c r="AL78" s="830"/>
      <c r="AM78" s="830"/>
      <c r="AN78" s="830"/>
      <c r="AO78" s="830"/>
      <c r="AP78" s="830" t="s">
        <v>544</v>
      </c>
      <c r="AQ78" s="830"/>
      <c r="AR78" s="830"/>
      <c r="AS78" s="830"/>
      <c r="AT78" s="830"/>
      <c r="AU78" s="830" t="s">
        <v>544</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562</v>
      </c>
      <c r="C79" s="874"/>
      <c r="D79" s="874"/>
      <c r="E79" s="874"/>
      <c r="F79" s="874"/>
      <c r="G79" s="874"/>
      <c r="H79" s="874"/>
      <c r="I79" s="874"/>
      <c r="J79" s="874"/>
      <c r="K79" s="874"/>
      <c r="L79" s="874"/>
      <c r="M79" s="874"/>
      <c r="N79" s="874"/>
      <c r="O79" s="874"/>
      <c r="P79" s="875"/>
      <c r="Q79" s="876">
        <v>5869</v>
      </c>
      <c r="R79" s="830"/>
      <c r="S79" s="830"/>
      <c r="T79" s="830"/>
      <c r="U79" s="830"/>
      <c r="V79" s="830">
        <v>5852</v>
      </c>
      <c r="W79" s="830"/>
      <c r="X79" s="830"/>
      <c r="Y79" s="830"/>
      <c r="Z79" s="830"/>
      <c r="AA79" s="830">
        <v>17</v>
      </c>
      <c r="AB79" s="830"/>
      <c r="AC79" s="830"/>
      <c r="AD79" s="830"/>
      <c r="AE79" s="830"/>
      <c r="AF79" s="830">
        <v>17</v>
      </c>
      <c r="AG79" s="830"/>
      <c r="AH79" s="830"/>
      <c r="AI79" s="830"/>
      <c r="AJ79" s="830"/>
      <c r="AK79" s="830" t="s">
        <v>565</v>
      </c>
      <c r="AL79" s="830"/>
      <c r="AM79" s="830"/>
      <c r="AN79" s="830"/>
      <c r="AO79" s="830"/>
      <c r="AP79" s="830" t="s">
        <v>544</v>
      </c>
      <c r="AQ79" s="830"/>
      <c r="AR79" s="830"/>
      <c r="AS79" s="830"/>
      <c r="AT79" s="830"/>
      <c r="AU79" s="830" t="s">
        <v>544</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563</v>
      </c>
      <c r="C80" s="874"/>
      <c r="D80" s="874"/>
      <c r="E80" s="874"/>
      <c r="F80" s="874"/>
      <c r="G80" s="874"/>
      <c r="H80" s="874"/>
      <c r="I80" s="874"/>
      <c r="J80" s="874"/>
      <c r="K80" s="874"/>
      <c r="L80" s="874"/>
      <c r="M80" s="874"/>
      <c r="N80" s="874"/>
      <c r="O80" s="874"/>
      <c r="P80" s="875"/>
      <c r="Q80" s="876">
        <v>204</v>
      </c>
      <c r="R80" s="830"/>
      <c r="S80" s="830"/>
      <c r="T80" s="830"/>
      <c r="U80" s="830"/>
      <c r="V80" s="830">
        <v>176</v>
      </c>
      <c r="W80" s="830"/>
      <c r="X80" s="830"/>
      <c r="Y80" s="830"/>
      <c r="Z80" s="830"/>
      <c r="AA80" s="830">
        <v>28</v>
      </c>
      <c r="AB80" s="830"/>
      <c r="AC80" s="830"/>
      <c r="AD80" s="830"/>
      <c r="AE80" s="830"/>
      <c r="AF80" s="830">
        <v>28</v>
      </c>
      <c r="AG80" s="830"/>
      <c r="AH80" s="830"/>
      <c r="AI80" s="830"/>
      <c r="AJ80" s="830"/>
      <c r="AK80" s="830" t="s">
        <v>567</v>
      </c>
      <c r="AL80" s="830"/>
      <c r="AM80" s="830"/>
      <c r="AN80" s="830"/>
      <c r="AO80" s="830"/>
      <c r="AP80" s="830" t="s">
        <v>544</v>
      </c>
      <c r="AQ80" s="830"/>
      <c r="AR80" s="830"/>
      <c r="AS80" s="830"/>
      <c r="AT80" s="830"/>
      <c r="AU80" s="830" t="s">
        <v>544</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564</v>
      </c>
      <c r="C81" s="874"/>
      <c r="D81" s="874"/>
      <c r="E81" s="874"/>
      <c r="F81" s="874"/>
      <c r="G81" s="874"/>
      <c r="H81" s="874"/>
      <c r="I81" s="874"/>
      <c r="J81" s="874"/>
      <c r="K81" s="874"/>
      <c r="L81" s="874"/>
      <c r="M81" s="874"/>
      <c r="N81" s="874"/>
      <c r="O81" s="874"/>
      <c r="P81" s="875"/>
      <c r="Q81" s="876">
        <v>854731</v>
      </c>
      <c r="R81" s="830"/>
      <c r="S81" s="830"/>
      <c r="T81" s="830"/>
      <c r="U81" s="830"/>
      <c r="V81" s="830">
        <v>844450</v>
      </c>
      <c r="W81" s="830"/>
      <c r="X81" s="830"/>
      <c r="Y81" s="830"/>
      <c r="Z81" s="830"/>
      <c r="AA81" s="830">
        <v>10282</v>
      </c>
      <c r="AB81" s="830"/>
      <c r="AC81" s="830"/>
      <c r="AD81" s="830"/>
      <c r="AE81" s="830"/>
      <c r="AF81" s="830">
        <v>10056</v>
      </c>
      <c r="AG81" s="830"/>
      <c r="AH81" s="830"/>
      <c r="AI81" s="830"/>
      <c r="AJ81" s="830"/>
      <c r="AK81" s="830" t="s">
        <v>565</v>
      </c>
      <c r="AL81" s="830"/>
      <c r="AM81" s="830"/>
      <c r="AN81" s="830"/>
      <c r="AO81" s="830"/>
      <c r="AP81" s="830" t="s">
        <v>544</v>
      </c>
      <c r="AQ81" s="830"/>
      <c r="AR81" s="830"/>
      <c r="AS81" s="830"/>
      <c r="AT81" s="830"/>
      <c r="AU81" s="830" t="s">
        <v>544</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23111</v>
      </c>
      <c r="AG88" s="844"/>
      <c r="AH88" s="844"/>
      <c r="AI88" s="844"/>
      <c r="AJ88" s="844"/>
      <c r="AK88" s="841"/>
      <c r="AL88" s="841"/>
      <c r="AM88" s="841"/>
      <c r="AN88" s="841"/>
      <c r="AO88" s="841"/>
      <c r="AP88" s="844">
        <v>20875</v>
      </c>
      <c r="AQ88" s="844"/>
      <c r="AR88" s="844"/>
      <c r="AS88" s="844"/>
      <c r="AT88" s="844"/>
      <c r="AU88" s="844">
        <v>1393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205</v>
      </c>
      <c r="CS102" s="852"/>
      <c r="CT102" s="852"/>
      <c r="CU102" s="852"/>
      <c r="CV102" s="891"/>
      <c r="CW102" s="890" t="s">
        <v>544</v>
      </c>
      <c r="CX102" s="852"/>
      <c r="CY102" s="852"/>
      <c r="CZ102" s="852"/>
      <c r="DA102" s="891"/>
      <c r="DB102" s="890" t="s">
        <v>544</v>
      </c>
      <c r="DC102" s="852"/>
      <c r="DD102" s="852"/>
      <c r="DE102" s="852"/>
      <c r="DF102" s="891"/>
      <c r="DG102" s="890" t="s">
        <v>544</v>
      </c>
      <c r="DH102" s="852"/>
      <c r="DI102" s="852"/>
      <c r="DJ102" s="852"/>
      <c r="DK102" s="891"/>
      <c r="DL102" s="890" t="s">
        <v>544</v>
      </c>
      <c r="DM102" s="852"/>
      <c r="DN102" s="852"/>
      <c r="DO102" s="852"/>
      <c r="DP102" s="891"/>
      <c r="DQ102" s="890" t="s">
        <v>544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293</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293</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293</v>
      </c>
      <c r="DR109" s="893"/>
      <c r="DS109" s="893"/>
      <c r="DT109" s="893"/>
      <c r="DU109" s="894"/>
      <c r="DV109" s="892" t="s">
        <v>409</v>
      </c>
      <c r="DW109" s="893"/>
      <c r="DX109" s="893"/>
      <c r="DY109" s="893"/>
      <c r="DZ109" s="895"/>
    </row>
    <row r="110" spans="1:131" s="230" customFormat="1" ht="26.25" customHeight="1" x14ac:dyDescent="0.1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1340997</v>
      </c>
      <c r="AB110" s="900"/>
      <c r="AC110" s="900"/>
      <c r="AD110" s="900"/>
      <c r="AE110" s="901"/>
      <c r="AF110" s="902">
        <v>1370162</v>
      </c>
      <c r="AG110" s="900"/>
      <c r="AH110" s="900"/>
      <c r="AI110" s="900"/>
      <c r="AJ110" s="901"/>
      <c r="AK110" s="902">
        <v>1339311</v>
      </c>
      <c r="AL110" s="900"/>
      <c r="AM110" s="900"/>
      <c r="AN110" s="900"/>
      <c r="AO110" s="901"/>
      <c r="AP110" s="903">
        <v>13.8</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14004799</v>
      </c>
      <c r="BR110" s="931"/>
      <c r="BS110" s="931"/>
      <c r="BT110" s="931"/>
      <c r="BU110" s="931"/>
      <c r="BV110" s="931">
        <v>13327459</v>
      </c>
      <c r="BW110" s="931"/>
      <c r="BX110" s="931"/>
      <c r="BY110" s="931"/>
      <c r="BZ110" s="931"/>
      <c r="CA110" s="931">
        <v>13559258</v>
      </c>
      <c r="CB110" s="931"/>
      <c r="CC110" s="931"/>
      <c r="CD110" s="931"/>
      <c r="CE110" s="931"/>
      <c r="CF110" s="944">
        <v>139.9</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228157</v>
      </c>
      <c r="BR112" s="926"/>
      <c r="BS112" s="926"/>
      <c r="BT112" s="926"/>
      <c r="BU112" s="926"/>
      <c r="BV112" s="926">
        <v>196406</v>
      </c>
      <c r="BW112" s="926"/>
      <c r="BX112" s="926"/>
      <c r="BY112" s="926"/>
      <c r="BZ112" s="926"/>
      <c r="CA112" s="926">
        <v>200045</v>
      </c>
      <c r="CB112" s="926"/>
      <c r="CC112" s="926"/>
      <c r="CD112" s="926"/>
      <c r="CE112" s="926"/>
      <c r="CF112" s="920">
        <v>2.1</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16138</v>
      </c>
      <c r="AB113" s="938"/>
      <c r="AC113" s="938"/>
      <c r="AD113" s="938"/>
      <c r="AE113" s="939"/>
      <c r="AF113" s="940">
        <v>13844</v>
      </c>
      <c r="AG113" s="938"/>
      <c r="AH113" s="938"/>
      <c r="AI113" s="938"/>
      <c r="AJ113" s="939"/>
      <c r="AK113" s="940">
        <v>16956</v>
      </c>
      <c r="AL113" s="938"/>
      <c r="AM113" s="938"/>
      <c r="AN113" s="938"/>
      <c r="AO113" s="939"/>
      <c r="AP113" s="941">
        <v>0.2</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1818886</v>
      </c>
      <c r="BR113" s="926"/>
      <c r="BS113" s="926"/>
      <c r="BT113" s="926"/>
      <c r="BU113" s="926"/>
      <c r="BV113" s="926">
        <v>1573918</v>
      </c>
      <c r="BW113" s="926"/>
      <c r="BX113" s="926"/>
      <c r="BY113" s="926"/>
      <c r="BZ113" s="926"/>
      <c r="CA113" s="926">
        <v>1393340</v>
      </c>
      <c r="CB113" s="926"/>
      <c r="CC113" s="926"/>
      <c r="CD113" s="926"/>
      <c r="CE113" s="926"/>
      <c r="CF113" s="920">
        <v>14.4</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172266</v>
      </c>
      <c r="AB114" s="959"/>
      <c r="AC114" s="959"/>
      <c r="AD114" s="959"/>
      <c r="AE114" s="960"/>
      <c r="AF114" s="961">
        <v>163641</v>
      </c>
      <c r="AG114" s="959"/>
      <c r="AH114" s="959"/>
      <c r="AI114" s="959"/>
      <c r="AJ114" s="960"/>
      <c r="AK114" s="961">
        <v>188242</v>
      </c>
      <c r="AL114" s="959"/>
      <c r="AM114" s="959"/>
      <c r="AN114" s="959"/>
      <c r="AO114" s="960"/>
      <c r="AP114" s="962">
        <v>1.9</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1077664</v>
      </c>
      <c r="BR114" s="926"/>
      <c r="BS114" s="926"/>
      <c r="BT114" s="926"/>
      <c r="BU114" s="926"/>
      <c r="BV114" s="926">
        <v>1088492</v>
      </c>
      <c r="BW114" s="926"/>
      <c r="BX114" s="926"/>
      <c r="BY114" s="926"/>
      <c r="BZ114" s="926"/>
      <c r="CA114" s="926">
        <v>1183871</v>
      </c>
      <c r="CB114" s="926"/>
      <c r="CC114" s="926"/>
      <c r="CD114" s="926"/>
      <c r="CE114" s="926"/>
      <c r="CF114" s="920">
        <v>12.2</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192818</v>
      </c>
      <c r="AB115" s="938"/>
      <c r="AC115" s="938"/>
      <c r="AD115" s="938"/>
      <c r="AE115" s="939"/>
      <c r="AF115" s="940">
        <v>207478</v>
      </c>
      <c r="AG115" s="938"/>
      <c r="AH115" s="938"/>
      <c r="AI115" s="938"/>
      <c r="AJ115" s="939"/>
      <c r="AK115" s="940">
        <v>192463</v>
      </c>
      <c r="AL115" s="938"/>
      <c r="AM115" s="938"/>
      <c r="AN115" s="938"/>
      <c r="AO115" s="939"/>
      <c r="AP115" s="941">
        <v>2</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1722219</v>
      </c>
      <c r="AB117" s="979"/>
      <c r="AC117" s="979"/>
      <c r="AD117" s="979"/>
      <c r="AE117" s="980"/>
      <c r="AF117" s="981">
        <v>1755125</v>
      </c>
      <c r="AG117" s="979"/>
      <c r="AH117" s="979"/>
      <c r="AI117" s="979"/>
      <c r="AJ117" s="980"/>
      <c r="AK117" s="981">
        <v>1736972</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293</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439</v>
      </c>
      <c r="BP119" s="1005"/>
      <c r="BQ119" s="999">
        <v>17129506</v>
      </c>
      <c r="BR119" s="1000"/>
      <c r="BS119" s="1000"/>
      <c r="BT119" s="1000"/>
      <c r="BU119" s="1000"/>
      <c r="BV119" s="1000">
        <v>16186275</v>
      </c>
      <c r="BW119" s="1000"/>
      <c r="BX119" s="1000"/>
      <c r="BY119" s="1000"/>
      <c r="BZ119" s="1000"/>
      <c r="CA119" s="1000">
        <v>16336514</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7216232</v>
      </c>
      <c r="BR120" s="931"/>
      <c r="BS120" s="931"/>
      <c r="BT120" s="931"/>
      <c r="BU120" s="931"/>
      <c r="BV120" s="931">
        <v>7463872</v>
      </c>
      <c r="BW120" s="931"/>
      <c r="BX120" s="931"/>
      <c r="BY120" s="931"/>
      <c r="BZ120" s="931"/>
      <c r="CA120" s="931">
        <v>7545971</v>
      </c>
      <c r="CB120" s="931"/>
      <c r="CC120" s="931"/>
      <c r="CD120" s="931"/>
      <c r="CE120" s="931"/>
      <c r="CF120" s="944">
        <v>77.900000000000006</v>
      </c>
      <c r="CG120" s="945"/>
      <c r="CH120" s="945"/>
      <c r="CI120" s="945"/>
      <c r="CJ120" s="945"/>
      <c r="CK120" s="1006" t="s">
        <v>443</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228157</v>
      </c>
      <c r="DH120" s="931"/>
      <c r="DI120" s="931"/>
      <c r="DJ120" s="931"/>
      <c r="DK120" s="931"/>
      <c r="DL120" s="931">
        <v>196406</v>
      </c>
      <c r="DM120" s="931"/>
      <c r="DN120" s="931"/>
      <c r="DO120" s="931"/>
      <c r="DP120" s="931"/>
      <c r="DQ120" s="931">
        <v>200045</v>
      </c>
      <c r="DR120" s="931"/>
      <c r="DS120" s="931"/>
      <c r="DT120" s="931"/>
      <c r="DU120" s="931"/>
      <c r="DV120" s="932">
        <v>2.1</v>
      </c>
      <c r="DW120" s="932"/>
      <c r="DX120" s="932"/>
      <c r="DY120" s="932"/>
      <c r="DZ120" s="933"/>
    </row>
    <row r="121" spans="1:130" s="230" customFormat="1" ht="26.25" customHeight="1" x14ac:dyDescent="0.15">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161840</v>
      </c>
      <c r="BR121" s="926"/>
      <c r="BS121" s="926"/>
      <c r="BT121" s="926"/>
      <c r="BU121" s="926"/>
      <c r="BV121" s="926">
        <v>138719</v>
      </c>
      <c r="BW121" s="926"/>
      <c r="BX121" s="926"/>
      <c r="BY121" s="926"/>
      <c r="BZ121" s="926"/>
      <c r="CA121" s="926">
        <v>117540</v>
      </c>
      <c r="CB121" s="926"/>
      <c r="CC121" s="926"/>
      <c r="CD121" s="926"/>
      <c r="CE121" s="926"/>
      <c r="CF121" s="920">
        <v>1.2</v>
      </c>
      <c r="CG121" s="921"/>
      <c r="CH121" s="921"/>
      <c r="CI121" s="921"/>
      <c r="CJ121" s="921"/>
      <c r="CK121" s="1009"/>
      <c r="CL121" s="1010"/>
      <c r="CM121" s="1010"/>
      <c r="CN121" s="1010"/>
      <c r="CO121" s="1011"/>
      <c r="CP121" s="1019"/>
      <c r="CQ121" s="1020"/>
      <c r="CR121" s="1020"/>
      <c r="CS121" s="1020"/>
      <c r="CT121" s="1020"/>
      <c r="CU121" s="1020"/>
      <c r="CV121" s="1020"/>
      <c r="CW121" s="1020"/>
      <c r="CX121" s="1020"/>
      <c r="CY121" s="1020"/>
      <c r="CZ121" s="1020"/>
      <c r="DA121" s="1020"/>
      <c r="DB121" s="1020"/>
      <c r="DC121" s="1020"/>
      <c r="DD121" s="1020"/>
      <c r="DE121" s="1020"/>
      <c r="DF121" s="1021"/>
      <c r="DG121" s="925"/>
      <c r="DH121" s="926"/>
      <c r="DI121" s="926"/>
      <c r="DJ121" s="926"/>
      <c r="DK121" s="926"/>
      <c r="DL121" s="926"/>
      <c r="DM121" s="926"/>
      <c r="DN121" s="926"/>
      <c r="DO121" s="926"/>
      <c r="DP121" s="926"/>
      <c r="DQ121" s="926"/>
      <c r="DR121" s="926"/>
      <c r="DS121" s="926"/>
      <c r="DT121" s="926"/>
      <c r="DU121" s="926"/>
      <c r="DV121" s="927"/>
      <c r="DW121" s="927"/>
      <c r="DX121" s="927"/>
      <c r="DY121" s="927"/>
      <c r="DZ121" s="928"/>
    </row>
    <row r="122" spans="1:130" s="230" customFormat="1" ht="26.25" customHeight="1" x14ac:dyDescent="0.15">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13550843</v>
      </c>
      <c r="BR122" s="1000"/>
      <c r="BS122" s="1000"/>
      <c r="BT122" s="1000"/>
      <c r="BU122" s="1000"/>
      <c r="BV122" s="1000">
        <v>13052448</v>
      </c>
      <c r="BW122" s="1000"/>
      <c r="BX122" s="1000"/>
      <c r="BY122" s="1000"/>
      <c r="BZ122" s="1000"/>
      <c r="CA122" s="1000">
        <v>12766836</v>
      </c>
      <c r="CB122" s="1000"/>
      <c r="CC122" s="1000"/>
      <c r="CD122" s="1000"/>
      <c r="CE122" s="1000"/>
      <c r="CF122" s="1017">
        <v>131.69999999999999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447</v>
      </c>
      <c r="BP123" s="1005"/>
      <c r="BQ123" s="1063">
        <v>20928915</v>
      </c>
      <c r="BR123" s="1064"/>
      <c r="BS123" s="1064"/>
      <c r="BT123" s="1064"/>
      <c r="BU123" s="1064"/>
      <c r="BV123" s="1064">
        <v>20655039</v>
      </c>
      <c r="BW123" s="1064"/>
      <c r="BX123" s="1064"/>
      <c r="BY123" s="1064"/>
      <c r="BZ123" s="1064"/>
      <c r="CA123" s="1064">
        <v>20430347</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954</v>
      </c>
      <c r="AB126" s="959"/>
      <c r="AC126" s="959"/>
      <c r="AD126" s="959"/>
      <c r="AE126" s="960"/>
      <c r="AF126" s="961">
        <v>954</v>
      </c>
      <c r="AG126" s="959"/>
      <c r="AH126" s="959"/>
      <c r="AI126" s="959"/>
      <c r="AJ126" s="960"/>
      <c r="AK126" s="961">
        <v>954</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191864</v>
      </c>
      <c r="AB127" s="959"/>
      <c r="AC127" s="959"/>
      <c r="AD127" s="959"/>
      <c r="AE127" s="960"/>
      <c r="AF127" s="961">
        <v>206524</v>
      </c>
      <c r="AG127" s="959"/>
      <c r="AH127" s="959"/>
      <c r="AI127" s="959"/>
      <c r="AJ127" s="960"/>
      <c r="AK127" s="961">
        <v>191509</v>
      </c>
      <c r="AL127" s="959"/>
      <c r="AM127" s="959"/>
      <c r="AN127" s="959"/>
      <c r="AO127" s="960"/>
      <c r="AP127" s="962">
        <v>2</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v>23557</v>
      </c>
      <c r="AB128" s="1046"/>
      <c r="AC128" s="1046"/>
      <c r="AD128" s="1046"/>
      <c r="AE128" s="1047"/>
      <c r="AF128" s="1048">
        <v>314</v>
      </c>
      <c r="AG128" s="1046"/>
      <c r="AH128" s="1046"/>
      <c r="AI128" s="1046"/>
      <c r="AJ128" s="1047"/>
      <c r="AK128" s="1048">
        <v>266</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13.22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10684888</v>
      </c>
      <c r="AB129" s="959"/>
      <c r="AC129" s="959"/>
      <c r="AD129" s="959"/>
      <c r="AE129" s="960"/>
      <c r="AF129" s="961">
        <v>10493690</v>
      </c>
      <c r="AG129" s="959"/>
      <c r="AH129" s="959"/>
      <c r="AI129" s="959"/>
      <c r="AJ129" s="960"/>
      <c r="AK129" s="961">
        <v>10703731</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18.22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1021739</v>
      </c>
      <c r="AB130" s="959"/>
      <c r="AC130" s="959"/>
      <c r="AD130" s="959"/>
      <c r="AE130" s="960"/>
      <c r="AF130" s="961">
        <v>1026410</v>
      </c>
      <c r="AG130" s="959"/>
      <c r="AH130" s="959"/>
      <c r="AI130" s="959"/>
      <c r="AJ130" s="960"/>
      <c r="AK130" s="961">
        <v>1012763</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7.3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9663149</v>
      </c>
      <c r="AB131" s="986"/>
      <c r="AC131" s="986"/>
      <c r="AD131" s="986"/>
      <c r="AE131" s="987"/>
      <c r="AF131" s="985">
        <v>9467280</v>
      </c>
      <c r="AG131" s="986"/>
      <c r="AH131" s="986"/>
      <c r="AI131" s="986"/>
      <c r="AJ131" s="987"/>
      <c r="AK131" s="985">
        <v>9690968</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7.0052008929999996</v>
      </c>
      <c r="AB132" s="1097"/>
      <c r="AC132" s="1097"/>
      <c r="AD132" s="1097"/>
      <c r="AE132" s="1098"/>
      <c r="AF132" s="1099">
        <v>7.6938782840000002</v>
      </c>
      <c r="AG132" s="1097"/>
      <c r="AH132" s="1097"/>
      <c r="AI132" s="1097"/>
      <c r="AJ132" s="1098"/>
      <c r="AK132" s="1099">
        <v>7.470285734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7.4</v>
      </c>
      <c r="AB133" s="1080"/>
      <c r="AC133" s="1080"/>
      <c r="AD133" s="1080"/>
      <c r="AE133" s="1081"/>
      <c r="AF133" s="1079">
        <v>7.5</v>
      </c>
      <c r="AG133" s="1080"/>
      <c r="AH133" s="1080"/>
      <c r="AI133" s="1080"/>
      <c r="AJ133" s="1081"/>
      <c r="AK133" s="1079">
        <v>7.3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B3HE9/ZmZk14Qfm2aOg65aBCTuBsrifs4fZK3cH+MVuyFIhYOoxHvhUx9eAeGIU6qz+ImMeNKpB036+RYdyNA==" saltValue="o8dBfuIUjM5QZmAvI7VU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vWoG0XaAhiymGWsJU7hPPkwfDHz2WyK1skNGdExBzqS4jIlO67490ks4kT9MRXyu5gqZiP/RAEYsk00AvLBkQ==" saltValue="wyZwud62SN2ODvi2vO+l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u2ywvY22diJXjxrDKx/H1BvK9dCUoQwmSOl41yHRFN5QWBpuukHpfmMlhDMjU8j8FUvMjaMAEjqaK3PJQVLOA==" saltValue="IAbsRx8W3aAWp7Kp3rRre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2827897</v>
      </c>
      <c r="AP9" s="281">
        <v>56942</v>
      </c>
      <c r="AQ9" s="282">
        <v>66486</v>
      </c>
      <c r="AR9" s="283">
        <v>-14.4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502799</v>
      </c>
      <c r="AP10" s="284">
        <v>10124</v>
      </c>
      <c r="AQ10" s="285">
        <v>6147</v>
      </c>
      <c r="AR10" s="286">
        <v>64.7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v>6157</v>
      </c>
      <c r="AP11" s="284">
        <v>124</v>
      </c>
      <c r="AQ11" s="285">
        <v>1219</v>
      </c>
      <c r="AR11" s="286">
        <v>-89.8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484</v>
      </c>
      <c r="AL12" s="1117"/>
      <c r="AM12" s="1117"/>
      <c r="AN12" s="1118"/>
      <c r="AO12" s="284" t="s">
        <v>485</v>
      </c>
      <c r="AP12" s="284" t="s">
        <v>485</v>
      </c>
      <c r="AQ12" s="285">
        <v>9</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86468</v>
      </c>
      <c r="AP13" s="284">
        <v>1741</v>
      </c>
      <c r="AQ13" s="285">
        <v>2955</v>
      </c>
      <c r="AR13" s="286">
        <v>-41.1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117477</v>
      </c>
      <c r="AP14" s="284">
        <v>2365</v>
      </c>
      <c r="AQ14" s="285">
        <v>1434</v>
      </c>
      <c r="AR14" s="286">
        <v>64.900000000000006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-36084</v>
      </c>
      <c r="AP15" s="284">
        <v>-727</v>
      </c>
      <c r="AQ15" s="285">
        <v>-3102</v>
      </c>
      <c r="AR15" s="286">
        <v>-76.599999999999994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3504714</v>
      </c>
      <c r="AP16" s="284">
        <v>70570</v>
      </c>
      <c r="AQ16" s="285">
        <v>75147</v>
      </c>
      <c r="AR16" s="286">
        <v>-6.1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5.17</v>
      </c>
      <c r="AP21" s="298">
        <v>6.62</v>
      </c>
      <c r="AQ21" s="299">
        <v>-1.45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99.7</v>
      </c>
      <c r="AP22" s="303">
        <v>98.3</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1339311</v>
      </c>
      <c r="AP32" s="312">
        <v>26968</v>
      </c>
      <c r="AQ32" s="313">
        <v>34847</v>
      </c>
      <c r="AR32" s="314">
        <v>-22.6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485</v>
      </c>
      <c r="AP34" s="312" t="s">
        <v>485</v>
      </c>
      <c r="AQ34" s="313">
        <v>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16956</v>
      </c>
      <c r="AP35" s="312">
        <v>341</v>
      </c>
      <c r="AQ35" s="313">
        <v>8260</v>
      </c>
      <c r="AR35" s="314">
        <v>-95.9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188242</v>
      </c>
      <c r="AP36" s="312">
        <v>3790</v>
      </c>
      <c r="AQ36" s="313">
        <v>1689</v>
      </c>
      <c r="AR36" s="314">
        <v>124.4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192463</v>
      </c>
      <c r="AP37" s="312">
        <v>3875</v>
      </c>
      <c r="AQ37" s="313">
        <v>748</v>
      </c>
      <c r="AR37" s="314">
        <v>418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485</v>
      </c>
      <c r="AP38" s="315" t="s">
        <v>485</v>
      </c>
      <c r="AQ38" s="316">
        <v>1</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-266</v>
      </c>
      <c r="AP39" s="312">
        <v>-5</v>
      </c>
      <c r="AQ39" s="313">
        <v>-5762</v>
      </c>
      <c r="AR39" s="314">
        <v>-99.9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-1012763</v>
      </c>
      <c r="AP40" s="312">
        <v>-20393</v>
      </c>
      <c r="AQ40" s="313">
        <v>-27609</v>
      </c>
      <c r="AR40" s="314">
        <v>-26.1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723943</v>
      </c>
      <c r="AP41" s="312">
        <v>14577</v>
      </c>
      <c r="AQ41" s="313">
        <v>12179</v>
      </c>
      <c r="AR41" s="314">
        <v>19.7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2596284</v>
      </c>
      <c r="AN51" s="334">
        <v>51592</v>
      </c>
      <c r="AO51" s="335">
        <v>-15</v>
      </c>
      <c r="AP51" s="336">
        <v>45588</v>
      </c>
      <c r="AQ51" s="337">
        <v>8.6999999999999993</v>
      </c>
      <c r="AR51" s="338">
        <v>-23.7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2048633</v>
      </c>
      <c r="AN52" s="342">
        <v>40710</v>
      </c>
      <c r="AO52" s="343">
        <v>-11</v>
      </c>
      <c r="AP52" s="344">
        <v>24150</v>
      </c>
      <c r="AQ52" s="345">
        <v>3.4</v>
      </c>
      <c r="AR52" s="346">
        <v>-14.4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3137259</v>
      </c>
      <c r="AN53" s="334">
        <v>62193</v>
      </c>
      <c r="AO53" s="335">
        <v>20.5</v>
      </c>
      <c r="AP53" s="336">
        <v>45483</v>
      </c>
      <c r="AQ53" s="337">
        <v>-0.2</v>
      </c>
      <c r="AR53" s="338">
        <v>20.7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1648593</v>
      </c>
      <c r="AN54" s="342">
        <v>32682</v>
      </c>
      <c r="AO54" s="343">
        <v>-19.7</v>
      </c>
      <c r="AP54" s="344">
        <v>24241</v>
      </c>
      <c r="AQ54" s="345">
        <v>0.4</v>
      </c>
      <c r="AR54" s="346">
        <v>-20.100000000000001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2625561</v>
      </c>
      <c r="AN55" s="334">
        <v>52273</v>
      </c>
      <c r="AO55" s="335">
        <v>-16</v>
      </c>
      <c r="AP55" s="336">
        <v>45945</v>
      </c>
      <c r="AQ55" s="337">
        <v>1</v>
      </c>
      <c r="AR55" s="338">
        <v>-17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1835947</v>
      </c>
      <c r="AN56" s="342">
        <v>36552</v>
      </c>
      <c r="AO56" s="343">
        <v>11.8</v>
      </c>
      <c r="AP56" s="344">
        <v>25180</v>
      </c>
      <c r="AQ56" s="345">
        <v>3.9</v>
      </c>
      <c r="AR56" s="346">
        <v>7.9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1076129</v>
      </c>
      <c r="AN57" s="334">
        <v>21525</v>
      </c>
      <c r="AO57" s="335">
        <v>-58.8</v>
      </c>
      <c r="AP57" s="336">
        <v>44475</v>
      </c>
      <c r="AQ57" s="337">
        <v>-3.2</v>
      </c>
      <c r="AR57" s="338">
        <v>-55.6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835751</v>
      </c>
      <c r="AN58" s="342">
        <v>16717</v>
      </c>
      <c r="AO58" s="343">
        <v>-54.3</v>
      </c>
      <c r="AP58" s="344">
        <v>24780</v>
      </c>
      <c r="AQ58" s="345">
        <v>-1.6</v>
      </c>
      <c r="AR58" s="346">
        <v>-52.7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2182004</v>
      </c>
      <c r="AN59" s="334">
        <v>43936</v>
      </c>
      <c r="AO59" s="335">
        <v>104.1</v>
      </c>
      <c r="AP59" s="336">
        <v>45982</v>
      </c>
      <c r="AQ59" s="337">
        <v>3.4</v>
      </c>
      <c r="AR59" s="338">
        <v>100.7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1157846</v>
      </c>
      <c r="AN60" s="342">
        <v>23314</v>
      </c>
      <c r="AO60" s="343">
        <v>39.5</v>
      </c>
      <c r="AP60" s="344">
        <v>25583</v>
      </c>
      <c r="AQ60" s="345">
        <v>3.2</v>
      </c>
      <c r="AR60" s="346">
        <v>36.299999999999997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2323447</v>
      </c>
      <c r="AN61" s="349">
        <v>46304</v>
      </c>
      <c r="AO61" s="350">
        <v>7</v>
      </c>
      <c r="AP61" s="351">
        <v>45495</v>
      </c>
      <c r="AQ61" s="352">
        <v>1.9</v>
      </c>
      <c r="AR61" s="338">
        <v>5.0999999999999996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1505354</v>
      </c>
      <c r="AN62" s="342">
        <v>29995</v>
      </c>
      <c r="AO62" s="343">
        <v>-6.7</v>
      </c>
      <c r="AP62" s="344">
        <v>24787</v>
      </c>
      <c r="AQ62" s="345">
        <v>1.9</v>
      </c>
      <c r="AR62" s="346">
        <v>-8.6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PTFQ07sLmhKuA8uemX6GzA+3d7qtQYViDetr3B5ea79pQWUwrwu3uSyFwX1G3mFX7qPi7KUqv0/U/QR+EmI3g==" saltValue="u1BPEToewXW6/Tz9LPxW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RDjGsfZQruKcWMzgNLSfE1LHDqPYA7a69gijiXVf3b5K0fEg06mlqFmr8ZQGAQE3o7yoYrccDE6IvjDvQ/IbWQ==" saltValue="J0z5wRar88HUWIB7V+Rb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wq8mtE27mUxHS+JwAZH5BjYEJdMHwqs18VQibq0YwPws1DBitdzpmJ94wh1WlmIJQrqkZnjUjCdCCjCennwNsw==" saltValue="cZxfNnZ7thegoADpxwdQ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17.2</v>
      </c>
      <c r="G47" s="12">
        <v>13.49</v>
      </c>
      <c r="H47" s="12">
        <v>16.39</v>
      </c>
      <c r="I47" s="12">
        <v>18.89</v>
      </c>
      <c r="J47" s="13">
        <v>16.57</v>
      </c>
    </row>
    <row r="48" spans="2:10" ht="57.75" customHeight="1" x14ac:dyDescent="0.15">
      <c r="B48" s="14"/>
      <c r="C48" s="1141" t="s">
        <v>4</v>
      </c>
      <c r="D48" s="1141"/>
      <c r="E48" s="1142"/>
      <c r="F48" s="15">
        <v>1.42</v>
      </c>
      <c r="G48" s="16">
        <v>2.57</v>
      </c>
      <c r="H48" s="16">
        <v>6.16</v>
      </c>
      <c r="I48" s="16">
        <v>5.51</v>
      </c>
      <c r="J48" s="17">
        <v>2.59</v>
      </c>
    </row>
    <row r="49" spans="2:10" ht="57.75" customHeight="1" thickBot="1" x14ac:dyDescent="0.2">
      <c r="B49" s="18"/>
      <c r="C49" s="1143" t="s">
        <v>5</v>
      </c>
      <c r="D49" s="1143"/>
      <c r="E49" s="1144"/>
      <c r="F49" s="19">
        <v>0.46</v>
      </c>
      <c r="G49" s="20">
        <v>6.45</v>
      </c>
      <c r="H49" s="20">
        <v>12.94</v>
      </c>
      <c r="I49" s="20">
        <v>1.44</v>
      </c>
      <c r="J49" s="21" t="s">
        <v>528</v>
      </c>
    </row>
    <row r="50" spans="2:10" x14ac:dyDescent="0.15"/>
  </sheetData>
  <sheetProtection algorithmName="SHA-512" hashValue="M/Wl7Kdm926fbY0Ak5dKGxwVDBr7KH0udG8SXckHS6sMSxLDXJ0vI6kdmNcFcV9C76dQ001TOrlsXWy179moLA==" saltValue="NmODaPnvgoewjKLEUInS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529</v>
      </c>
      <c r="D34" s="1151"/>
      <c r="E34" s="1152"/>
      <c r="F34" s="32">
        <v>9.81</v>
      </c>
      <c r="G34" s="33">
        <v>10.43</v>
      </c>
      <c r="H34" s="33">
        <v>10.210000000000001</v>
      </c>
      <c r="I34" s="33">
        <v>10.73</v>
      </c>
      <c r="J34" s="34">
        <v>10.64</v>
      </c>
      <c r="K34" s="22"/>
      <c r="L34" s="22"/>
      <c r="M34" s="22"/>
      <c r="N34" s="22"/>
      <c r="O34" s="22"/>
      <c r="P34" s="22"/>
    </row>
    <row r="35" spans="1:16" ht="39" customHeight="1" x14ac:dyDescent="0.15">
      <c r="A35" s="22"/>
      <c r="B35" s="35"/>
      <c r="C35" s="1145" t="s">
        <v>530</v>
      </c>
      <c r="D35" s="1146"/>
      <c r="E35" s="1147"/>
      <c r="F35" s="36">
        <v>1.41</v>
      </c>
      <c r="G35" s="37">
        <v>2.56</v>
      </c>
      <c r="H35" s="37">
        <v>11.54</v>
      </c>
      <c r="I35" s="37">
        <v>5.51</v>
      </c>
      <c r="J35" s="38">
        <v>2.59</v>
      </c>
      <c r="K35" s="22"/>
      <c r="L35" s="22"/>
      <c r="M35" s="22"/>
      <c r="N35" s="22"/>
      <c r="O35" s="22"/>
      <c r="P35" s="22"/>
    </row>
    <row r="36" spans="1:16" ht="39" customHeight="1" x14ac:dyDescent="0.15">
      <c r="A36" s="22"/>
      <c r="B36" s="35"/>
      <c r="C36" s="1145" t="s">
        <v>531</v>
      </c>
      <c r="D36" s="1146"/>
      <c r="E36" s="1147"/>
      <c r="F36" s="36">
        <v>0.22</v>
      </c>
      <c r="G36" s="37">
        <v>0.23</v>
      </c>
      <c r="H36" s="37">
        <v>0.2</v>
      </c>
      <c r="I36" s="37">
        <v>0.22</v>
      </c>
      <c r="J36" s="38">
        <v>0.26</v>
      </c>
      <c r="K36" s="22"/>
      <c r="L36" s="22"/>
      <c r="M36" s="22"/>
      <c r="N36" s="22"/>
      <c r="O36" s="22"/>
      <c r="P36" s="22"/>
    </row>
    <row r="37" spans="1:16" ht="39" customHeight="1" x14ac:dyDescent="0.15">
      <c r="A37" s="22"/>
      <c r="B37" s="35"/>
      <c r="C37" s="1145" t="s">
        <v>532</v>
      </c>
      <c r="D37" s="1146"/>
      <c r="E37" s="1147"/>
      <c r="F37" s="36">
        <v>0.68</v>
      </c>
      <c r="G37" s="37">
        <v>0.59</v>
      </c>
      <c r="H37" s="37">
        <v>1.07</v>
      </c>
      <c r="I37" s="37">
        <v>0.62</v>
      </c>
      <c r="J37" s="38">
        <v>0.24</v>
      </c>
      <c r="K37" s="22"/>
      <c r="L37" s="22"/>
      <c r="M37" s="22"/>
      <c r="N37" s="22"/>
      <c r="O37" s="22"/>
      <c r="P37" s="22"/>
    </row>
    <row r="38" spans="1:16" ht="39" customHeight="1" x14ac:dyDescent="0.15">
      <c r="A38" s="22"/>
      <c r="B38" s="35"/>
      <c r="C38" s="1145" t="s">
        <v>533</v>
      </c>
      <c r="D38" s="1146"/>
      <c r="E38" s="1147"/>
      <c r="F38" s="36" t="s">
        <v>534</v>
      </c>
      <c r="G38" s="37">
        <v>0.8</v>
      </c>
      <c r="H38" s="37">
        <v>0.3</v>
      </c>
      <c r="I38" s="37">
        <v>0.04</v>
      </c>
      <c r="J38" s="38">
        <v>0.05</v>
      </c>
      <c r="K38" s="22"/>
      <c r="L38" s="22"/>
      <c r="M38" s="22"/>
      <c r="N38" s="22"/>
      <c r="O38" s="22"/>
      <c r="P38" s="22"/>
    </row>
    <row r="39" spans="1:16" ht="39" customHeight="1" x14ac:dyDescent="0.15">
      <c r="A39" s="22"/>
      <c r="B39" s="35"/>
      <c r="C39" s="1145" t="s">
        <v>535</v>
      </c>
      <c r="D39" s="1146"/>
      <c r="E39" s="1147"/>
      <c r="F39" s="36">
        <v>0</v>
      </c>
      <c r="G39" s="37">
        <v>0</v>
      </c>
      <c r="H39" s="37" t="s">
        <v>536</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538</v>
      </c>
      <c r="D43" s="1149"/>
      <c r="E43" s="1150"/>
      <c r="F43" s="41">
        <v>0</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UYYXq2iCy19zAZuhHW0V1Qsui0Bd4OvtLg7KQKR0TwwtW3nf5O5MlGurpQHC1j8Y8BcyKKCqaJJA12amaXKgA==" saltValue="7TRKholnI6Xkf/xb4iER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1288</v>
      </c>
      <c r="L45" s="60">
        <v>1328</v>
      </c>
      <c r="M45" s="60">
        <v>1341</v>
      </c>
      <c r="N45" s="60">
        <v>1370</v>
      </c>
      <c r="O45" s="61">
        <v>1339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13</v>
      </c>
      <c r="L48" s="64">
        <v>16</v>
      </c>
      <c r="M48" s="64">
        <v>16</v>
      </c>
      <c r="N48" s="64">
        <v>14</v>
      </c>
      <c r="O48" s="65">
        <v>17</v>
      </c>
      <c r="P48" s="48"/>
      <c r="Q48" s="48"/>
      <c r="R48" s="48"/>
      <c r="S48" s="48"/>
      <c r="T48" s="48"/>
      <c r="U48" s="48"/>
    </row>
    <row r="49" spans="1:21" ht="30.75" customHeight="1" x14ac:dyDescent="0.15">
      <c r="A49" s="48"/>
      <c r="B49" s="1155"/>
      <c r="C49" s="1156"/>
      <c r="D49" s="62"/>
      <c r="E49" s="1161" t="s">
        <v>14</v>
      </c>
      <c r="F49" s="1161"/>
      <c r="G49" s="1161"/>
      <c r="H49" s="1161"/>
      <c r="I49" s="1161"/>
      <c r="J49" s="1162"/>
      <c r="K49" s="63">
        <v>145</v>
      </c>
      <c r="L49" s="64">
        <v>157</v>
      </c>
      <c r="M49" s="64">
        <v>172</v>
      </c>
      <c r="N49" s="64">
        <v>164</v>
      </c>
      <c r="O49" s="65">
        <v>188</v>
      </c>
      <c r="P49" s="48"/>
      <c r="Q49" s="48"/>
      <c r="R49" s="48"/>
      <c r="S49" s="48"/>
      <c r="T49" s="48"/>
      <c r="U49" s="48"/>
    </row>
    <row r="50" spans="1:21" ht="30.75" customHeight="1" x14ac:dyDescent="0.15">
      <c r="A50" s="48"/>
      <c r="B50" s="1155"/>
      <c r="C50" s="1156"/>
      <c r="D50" s="62"/>
      <c r="E50" s="1161" t="s">
        <v>15</v>
      </c>
      <c r="F50" s="1161"/>
      <c r="G50" s="1161"/>
      <c r="H50" s="1161"/>
      <c r="I50" s="1161"/>
      <c r="J50" s="1162"/>
      <c r="K50" s="63">
        <v>234</v>
      </c>
      <c r="L50" s="64">
        <v>242</v>
      </c>
      <c r="M50" s="64">
        <v>193</v>
      </c>
      <c r="N50" s="64">
        <v>207</v>
      </c>
      <c r="O50" s="65">
        <v>192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1045</v>
      </c>
      <c r="L52" s="64">
        <v>1025</v>
      </c>
      <c r="M52" s="64">
        <v>1046</v>
      </c>
      <c r="N52" s="64">
        <v>1026</v>
      </c>
      <c r="O52" s="65">
        <v>1013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635</v>
      </c>
      <c r="L53" s="69">
        <v>718</v>
      </c>
      <c r="M53" s="69">
        <v>676</v>
      </c>
      <c r="N53" s="69">
        <v>729</v>
      </c>
      <c r="O53" s="70">
        <v>723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A3pubg9Y88LuLJx24wc5CkP8kIxOSyb4DSiN/RYX4rLRRO3BFa7WKPyrBEWsPdvmKYKn3hRtCkr1NCfe3G9sA==" saltValue="B4PIJerHNmHjRnRHvNxX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84" t="s">
        <v>30</v>
      </c>
      <c r="C41" s="1185"/>
      <c r="D41" s="105"/>
      <c r="E41" s="1190" t="s">
        <v>31</v>
      </c>
      <c r="F41" s="1190"/>
      <c r="G41" s="1190"/>
      <c r="H41" s="1191"/>
      <c r="I41" s="355">
        <v>13059</v>
      </c>
      <c r="J41" s="356">
        <v>13900</v>
      </c>
      <c r="K41" s="356">
        <v>14005</v>
      </c>
      <c r="L41" s="356">
        <v>13327</v>
      </c>
      <c r="M41" s="357">
        <v>13559</v>
      </c>
    </row>
    <row r="42" spans="2:13" ht="27.75" customHeight="1" x14ac:dyDescent="0.15">
      <c r="B42" s="1186"/>
      <c r="C42" s="1187"/>
      <c r="D42" s="106"/>
      <c r="E42" s="1192" t="s">
        <v>32</v>
      </c>
      <c r="F42" s="1192"/>
      <c r="G42" s="1192"/>
      <c r="H42" s="1193"/>
      <c r="I42" s="358" t="s">
        <v>485</v>
      </c>
      <c r="J42" s="359" t="s">
        <v>485</v>
      </c>
      <c r="K42" s="359" t="s">
        <v>485</v>
      </c>
      <c r="L42" s="359" t="s">
        <v>485</v>
      </c>
      <c r="M42" s="360" t="s">
        <v>485</v>
      </c>
    </row>
    <row r="43" spans="2:13" ht="27.75" customHeight="1" x14ac:dyDescent="0.15">
      <c r="B43" s="1186"/>
      <c r="C43" s="1187"/>
      <c r="D43" s="106"/>
      <c r="E43" s="1192" t="s">
        <v>33</v>
      </c>
      <c r="F43" s="1192"/>
      <c r="G43" s="1192"/>
      <c r="H43" s="1193"/>
      <c r="I43" s="358">
        <v>203</v>
      </c>
      <c r="J43" s="359">
        <v>220</v>
      </c>
      <c r="K43" s="359">
        <v>228</v>
      </c>
      <c r="L43" s="359">
        <v>196</v>
      </c>
      <c r="M43" s="360">
        <v>200</v>
      </c>
    </row>
    <row r="44" spans="2:13" ht="27.75" customHeight="1" x14ac:dyDescent="0.15">
      <c r="B44" s="1186"/>
      <c r="C44" s="1187"/>
      <c r="D44" s="106"/>
      <c r="E44" s="1192" t="s">
        <v>34</v>
      </c>
      <c r="F44" s="1192"/>
      <c r="G44" s="1192"/>
      <c r="H44" s="1193"/>
      <c r="I44" s="358">
        <v>2244</v>
      </c>
      <c r="J44" s="359">
        <v>2062</v>
      </c>
      <c r="K44" s="359">
        <v>1819</v>
      </c>
      <c r="L44" s="359">
        <v>1574</v>
      </c>
      <c r="M44" s="360">
        <v>1393</v>
      </c>
    </row>
    <row r="45" spans="2:13" ht="27.75" customHeight="1" x14ac:dyDescent="0.15">
      <c r="B45" s="1186"/>
      <c r="C45" s="1187"/>
      <c r="D45" s="106"/>
      <c r="E45" s="1192" t="s">
        <v>35</v>
      </c>
      <c r="F45" s="1192"/>
      <c r="G45" s="1192"/>
      <c r="H45" s="1193"/>
      <c r="I45" s="358">
        <v>1067</v>
      </c>
      <c r="J45" s="359">
        <v>1072</v>
      </c>
      <c r="K45" s="359">
        <v>1078</v>
      </c>
      <c r="L45" s="359">
        <v>1088</v>
      </c>
      <c r="M45" s="360">
        <v>1184</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8139</v>
      </c>
      <c r="J50" s="359">
        <v>6974</v>
      </c>
      <c r="K50" s="359">
        <v>7216</v>
      </c>
      <c r="L50" s="359">
        <v>7464</v>
      </c>
      <c r="M50" s="360">
        <v>7546</v>
      </c>
    </row>
    <row r="51" spans="2:13" ht="27.75" customHeight="1" x14ac:dyDescent="0.15">
      <c r="B51" s="1186"/>
      <c r="C51" s="1187"/>
      <c r="D51" s="106"/>
      <c r="E51" s="1192" t="s">
        <v>42</v>
      </c>
      <c r="F51" s="1192"/>
      <c r="G51" s="1192"/>
      <c r="H51" s="1193"/>
      <c r="I51" s="358" t="s">
        <v>485</v>
      </c>
      <c r="J51" s="359">
        <v>185</v>
      </c>
      <c r="K51" s="359">
        <v>162</v>
      </c>
      <c r="L51" s="359">
        <v>139</v>
      </c>
      <c r="M51" s="360">
        <v>118</v>
      </c>
    </row>
    <row r="52" spans="2:13" ht="27.75" customHeight="1" x14ac:dyDescent="0.15">
      <c r="B52" s="1188"/>
      <c r="C52" s="1189"/>
      <c r="D52" s="106"/>
      <c r="E52" s="1192" t="s">
        <v>43</v>
      </c>
      <c r="F52" s="1192"/>
      <c r="G52" s="1192"/>
      <c r="H52" s="1193"/>
      <c r="I52" s="358">
        <v>12375</v>
      </c>
      <c r="J52" s="359">
        <v>13654</v>
      </c>
      <c r="K52" s="359">
        <v>13551</v>
      </c>
      <c r="L52" s="359">
        <v>13052</v>
      </c>
      <c r="M52" s="360">
        <v>12767</v>
      </c>
    </row>
    <row r="53" spans="2:13" ht="27.75" customHeight="1" thickBot="1" x14ac:dyDescent="0.2">
      <c r="B53" s="1199" t="s">
        <v>19</v>
      </c>
      <c r="C53" s="1200"/>
      <c r="D53" s="110"/>
      <c r="E53" s="1201" t="s">
        <v>44</v>
      </c>
      <c r="F53" s="1201"/>
      <c r="G53" s="1201"/>
      <c r="H53" s="1202"/>
      <c r="I53" s="361">
        <v>-3941</v>
      </c>
      <c r="J53" s="362">
        <v>-3559</v>
      </c>
      <c r="K53" s="362">
        <v>-3799</v>
      </c>
      <c r="L53" s="362">
        <v>-4469</v>
      </c>
      <c r="M53" s="363">
        <v>-4094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KenySBkU2LRJYdWCCXOVIJ3fArHB77M2WlLSGdy+OQA3X99PB7cQ6OFPGoRWb83ZlDorpssm+kbZOS3RQ2wlw==" saltValue="/Ejzl+ZLXrDZmloEmm2m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1751</v>
      </c>
      <c r="G55" s="122">
        <v>1982</v>
      </c>
      <c r="H55" s="123">
        <v>1774</v>
      </c>
    </row>
    <row r="56" spans="2:8" ht="52.5" customHeight="1" x14ac:dyDescent="0.15">
      <c r="B56" s="124"/>
      <c r="C56" s="1213" t="s">
        <v>47</v>
      </c>
      <c r="D56" s="1213"/>
      <c r="E56" s="1214"/>
      <c r="F56" s="125">
        <v>1352</v>
      </c>
      <c r="G56" s="125">
        <v>1184</v>
      </c>
      <c r="H56" s="126">
        <v>1016</v>
      </c>
    </row>
    <row r="57" spans="2:8" ht="53.25" customHeight="1" x14ac:dyDescent="0.15">
      <c r="B57" s="124"/>
      <c r="C57" s="1215" t="s">
        <v>48</v>
      </c>
      <c r="D57" s="1215"/>
      <c r="E57" s="1216"/>
      <c r="F57" s="127">
        <v>4369</v>
      </c>
      <c r="G57" s="127">
        <v>4552</v>
      </c>
      <c r="H57" s="128">
        <v>4762</v>
      </c>
    </row>
    <row r="58" spans="2:8" ht="45.75" customHeight="1" x14ac:dyDescent="0.15">
      <c r="B58" s="129"/>
      <c r="C58" s="1203" t="s">
        <v>551</v>
      </c>
      <c r="D58" s="1204"/>
      <c r="E58" s="1205"/>
      <c r="F58" s="130">
        <v>1483</v>
      </c>
      <c r="G58" s="130">
        <v>1455</v>
      </c>
      <c r="H58" s="131">
        <v>1511</v>
      </c>
    </row>
    <row r="59" spans="2:8" ht="45.75" customHeight="1" x14ac:dyDescent="0.15">
      <c r="B59" s="129"/>
      <c r="C59" s="1203" t="s">
        <v>552</v>
      </c>
      <c r="D59" s="1204"/>
      <c r="E59" s="1205"/>
      <c r="F59" s="130">
        <v>917</v>
      </c>
      <c r="G59" s="130">
        <v>982</v>
      </c>
      <c r="H59" s="131">
        <v>968</v>
      </c>
    </row>
    <row r="60" spans="2:8" ht="45.75" customHeight="1" x14ac:dyDescent="0.15">
      <c r="B60" s="129"/>
      <c r="C60" s="1203" t="s">
        <v>553</v>
      </c>
      <c r="D60" s="1204"/>
      <c r="E60" s="1205"/>
      <c r="F60" s="130">
        <v>623</v>
      </c>
      <c r="G60" s="130">
        <v>779</v>
      </c>
      <c r="H60" s="131">
        <v>936</v>
      </c>
    </row>
    <row r="61" spans="2:8" ht="45.75" customHeight="1" x14ac:dyDescent="0.15">
      <c r="B61" s="129"/>
      <c r="C61" s="1203" t="s">
        <v>554</v>
      </c>
      <c r="D61" s="1204"/>
      <c r="E61" s="1205"/>
      <c r="F61" s="130">
        <v>425</v>
      </c>
      <c r="G61" s="130">
        <v>416</v>
      </c>
      <c r="H61" s="131">
        <v>417</v>
      </c>
    </row>
    <row r="62" spans="2:8" ht="45.75" customHeight="1" thickBot="1" x14ac:dyDescent="0.2">
      <c r="B62" s="132"/>
      <c r="C62" s="1206" t="s">
        <v>555</v>
      </c>
      <c r="D62" s="1207"/>
      <c r="E62" s="1208"/>
      <c r="F62" s="133">
        <v>290</v>
      </c>
      <c r="G62" s="133">
        <v>290</v>
      </c>
      <c r="H62" s="134">
        <v>291</v>
      </c>
    </row>
    <row r="63" spans="2:8" ht="52.5" customHeight="1" thickBot="1" x14ac:dyDescent="0.2">
      <c r="B63" s="135"/>
      <c r="C63" s="1209" t="s">
        <v>49</v>
      </c>
      <c r="D63" s="1209"/>
      <c r="E63" s="1210"/>
      <c r="F63" s="136">
        <v>7472</v>
      </c>
      <c r="G63" s="136">
        <v>7718</v>
      </c>
      <c r="H63" s="137">
        <v>7553</v>
      </c>
    </row>
    <row r="64" spans="2:8" x14ac:dyDescent="0.15"/>
  </sheetData>
  <sheetProtection algorithmName="SHA-512" hashValue="AVmyeOe6+wh6YaUyHeMMLTWZDDcAzz8j4qaLwTRl4ysumTAXFjPEyGvlD+P/SLNRNt890oNSJekS6W1CFJkrhw==" saltValue="CvyOZJUir+vARu/tb2eI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51592</v>
      </c>
      <c r="E3" s="156"/>
      <c r="F3" s="157">
        <v>45588</v>
      </c>
      <c r="G3" s="158"/>
      <c r="H3" s="159"/>
    </row>
    <row r="4" spans="1:8" x14ac:dyDescent="0.15">
      <c r="A4" s="160"/>
      <c r="B4" s="161"/>
      <c r="C4" s="162"/>
      <c r="D4" s="163">
        <v>40710</v>
      </c>
      <c r="E4" s="164"/>
      <c r="F4" s="165">
        <v>24150</v>
      </c>
      <c r="G4" s="166"/>
      <c r="H4" s="167"/>
    </row>
    <row r="5" spans="1:8" x14ac:dyDescent="0.15">
      <c r="A5" s="148" t="s">
        <v>517</v>
      </c>
      <c r="B5" s="153"/>
      <c r="C5" s="154"/>
      <c r="D5" s="155">
        <v>62193</v>
      </c>
      <c r="E5" s="156"/>
      <c r="F5" s="157">
        <v>45483</v>
      </c>
      <c r="G5" s="158"/>
      <c r="H5" s="159"/>
    </row>
    <row r="6" spans="1:8" x14ac:dyDescent="0.15">
      <c r="A6" s="160"/>
      <c r="B6" s="161"/>
      <c r="C6" s="162"/>
      <c r="D6" s="163">
        <v>32682</v>
      </c>
      <c r="E6" s="164"/>
      <c r="F6" s="165">
        <v>24241</v>
      </c>
      <c r="G6" s="166"/>
      <c r="H6" s="167"/>
    </row>
    <row r="7" spans="1:8" x14ac:dyDescent="0.15">
      <c r="A7" s="148" t="s">
        <v>518</v>
      </c>
      <c r="B7" s="153"/>
      <c r="C7" s="154"/>
      <c r="D7" s="155">
        <v>52273</v>
      </c>
      <c r="E7" s="156"/>
      <c r="F7" s="157">
        <v>45945</v>
      </c>
      <c r="G7" s="158"/>
      <c r="H7" s="159"/>
    </row>
    <row r="8" spans="1:8" x14ac:dyDescent="0.15">
      <c r="A8" s="160"/>
      <c r="B8" s="161"/>
      <c r="C8" s="162"/>
      <c r="D8" s="163">
        <v>36552</v>
      </c>
      <c r="E8" s="164"/>
      <c r="F8" s="165">
        <v>25180</v>
      </c>
      <c r="G8" s="166"/>
      <c r="H8" s="167"/>
    </row>
    <row r="9" spans="1:8" x14ac:dyDescent="0.15">
      <c r="A9" s="148" t="s">
        <v>519</v>
      </c>
      <c r="B9" s="153"/>
      <c r="C9" s="154"/>
      <c r="D9" s="155">
        <v>21525</v>
      </c>
      <c r="E9" s="156"/>
      <c r="F9" s="157">
        <v>44475</v>
      </c>
      <c r="G9" s="158"/>
      <c r="H9" s="159"/>
    </row>
    <row r="10" spans="1:8" x14ac:dyDescent="0.15">
      <c r="A10" s="160"/>
      <c r="B10" s="161"/>
      <c r="C10" s="162"/>
      <c r="D10" s="163">
        <v>16717</v>
      </c>
      <c r="E10" s="164"/>
      <c r="F10" s="165">
        <v>24780</v>
      </c>
      <c r="G10" s="166"/>
      <c r="H10" s="167"/>
    </row>
    <row r="11" spans="1:8" x14ac:dyDescent="0.15">
      <c r="A11" s="148" t="s">
        <v>520</v>
      </c>
      <c r="B11" s="153"/>
      <c r="C11" s="154"/>
      <c r="D11" s="155">
        <v>43936</v>
      </c>
      <c r="E11" s="156"/>
      <c r="F11" s="157">
        <v>45982</v>
      </c>
      <c r="G11" s="158"/>
      <c r="H11" s="159"/>
    </row>
    <row r="12" spans="1:8" x14ac:dyDescent="0.15">
      <c r="A12" s="160"/>
      <c r="B12" s="161"/>
      <c r="C12" s="168"/>
      <c r="D12" s="163">
        <v>23314</v>
      </c>
      <c r="E12" s="164"/>
      <c r="F12" s="165">
        <v>25583</v>
      </c>
      <c r="G12" s="166"/>
      <c r="H12" s="167"/>
    </row>
    <row r="13" spans="1:8" x14ac:dyDescent="0.15">
      <c r="A13" s="148"/>
      <c r="B13" s="153"/>
      <c r="C13" s="169"/>
      <c r="D13" s="170">
        <v>46304</v>
      </c>
      <c r="E13" s="171"/>
      <c r="F13" s="172">
        <v>45495</v>
      </c>
      <c r="G13" s="173"/>
      <c r="H13" s="159"/>
    </row>
    <row r="14" spans="1:8" x14ac:dyDescent="0.15">
      <c r="A14" s="160"/>
      <c r="B14" s="161"/>
      <c r="C14" s="162"/>
      <c r="D14" s="163">
        <v>29995</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1.42</v>
      </c>
      <c r="C19" s="174">
        <f>ROUND(VALUE(SUBSTITUTE(実質収支比率等に係る経年分析!G$48,"▲","-")),2)</f>
        <v>2.57</v>
      </c>
      <c r="D19" s="174">
        <f>ROUND(VALUE(SUBSTITUTE(実質収支比率等に係る経年分析!H$48,"▲","-")),2)</f>
        <v>6.16</v>
      </c>
      <c r="E19" s="174">
        <f>ROUND(VALUE(SUBSTITUTE(実質収支比率等に係る経年分析!I$48,"▲","-")),2)</f>
        <v>5.51</v>
      </c>
      <c r="F19" s="174">
        <f>ROUND(VALUE(SUBSTITUTE(実質収支比率等に係る経年分析!J$48,"▲","-")),2)</f>
        <v>2.59</v>
      </c>
    </row>
    <row r="20" spans="1:11" x14ac:dyDescent="0.15">
      <c r="A20" s="174" t="s">
        <v>53</v>
      </c>
      <c r="B20" s="174">
        <f>ROUND(VALUE(SUBSTITUTE(実質収支比率等に係る経年分析!F$47,"▲","-")),2)</f>
        <v>17.2</v>
      </c>
      <c r="C20" s="174">
        <f>ROUND(VALUE(SUBSTITUTE(実質収支比率等に係る経年分析!G$47,"▲","-")),2)</f>
        <v>13.49</v>
      </c>
      <c r="D20" s="174">
        <f>ROUND(VALUE(SUBSTITUTE(実質収支比率等に係る経年分析!H$47,"▲","-")),2)</f>
        <v>16.39</v>
      </c>
      <c r="E20" s="174">
        <f>ROUND(VALUE(SUBSTITUTE(実質収支比率等に係る経年分析!I$47,"▲","-")),2)</f>
        <v>18.89</v>
      </c>
      <c r="F20" s="174">
        <f>ROUND(VALUE(SUBSTITUTE(実質収支比率等に係る経年分析!J$47,"▲","-")),2)</f>
        <v>16.57</v>
      </c>
    </row>
    <row r="21" spans="1:11" x14ac:dyDescent="0.15">
      <c r="A21" s="174" t="s">
        <v>54</v>
      </c>
      <c r="B21" s="174">
        <f>IF(ISNUMBER(VALUE(SUBSTITUTE(実質収支比率等に係る経年分析!F$49,"▲","-"))),ROUND(VALUE(SUBSTITUTE(実質収支比率等に係る経年分析!F$49,"▲","-")),2),NA())</f>
        <v>0.46</v>
      </c>
      <c r="C21" s="174">
        <f>IF(ISNUMBER(VALUE(SUBSTITUTE(実質収支比率等に係る経年分析!G$49,"▲","-"))),ROUND(VALUE(SUBSTITUTE(実質収支比率等に係る経年分析!G$49,"▲","-")),2),NA())</f>
        <v>6.45</v>
      </c>
      <c r="D21" s="174">
        <f>IF(ISNUMBER(VALUE(SUBSTITUTE(実質収支比率等に係る経年分析!H$49,"▲","-"))),ROUND(VALUE(SUBSTITUTE(実質収支比率等に係る経年分析!H$49,"▲","-")),2),NA())</f>
        <v>12.94</v>
      </c>
      <c r="E21" s="174">
        <f>IF(ISNUMBER(VALUE(SUBSTITUTE(実質収支比率等に係る経年分析!I$49,"▲","-"))),ROUND(VALUE(SUBSTITUTE(実質収支比率等に係る経年分析!I$49,"▲","-")),2),NA())</f>
        <v>1.44</v>
      </c>
      <c r="F21" s="174">
        <f>IF(ISNUMBER(VALUE(SUBSTITUTE(実質収支比率等に係る経年分析!J$49,"▲","-"))),ROUND(VALUE(SUBSTITUTE(実質収支比率等に係る経年分析!J$49,"▲","-")),2),NA())</f>
        <v>-4.62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公共用地先行取得事業特別会計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f>IF(ROUND(VALUE(SUBSTITUTE(連結実質赤字比率に係る赤字・黒字の構成分析!H$39,"▲", "-")), 2) &lt; 0, ABS(ROUND(VALUE(SUBSTITUTE(連結実質赤字比率に係る赤字・黒字の構成分析!H$39,"▲", "-")), 2)), NA())</f>
        <v>5.38</v>
      </c>
      <c r="G31" s="175" t="e">
        <f>IF(ROUND(VALUE(SUBSTITUTE(連結実質赤字比率に係る赤字・黒字の構成分析!H$39,"▲", "-")), 2) &gt;= 0, ABS(ROUND(VALUE(SUBSTITUTE(連結実質赤字比率に係る赤字・黒字の構成分析!H$39,"▲", "-")), 2)), NA())</f>
        <v>#N/A</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介護保険事業特別会計（保険事業勘定）</v>
      </c>
      <c r="B32" s="175">
        <f>IF(ROUND(VALUE(SUBSTITUTE(連結実質赤字比率に係る赤字・黒字の構成分析!F$38,"▲", "-")), 2) &lt; 0, ABS(ROUND(VALUE(SUBSTITUTE(連結実質赤字比率に係る赤字・黒字の構成分析!F$38,"▲", "-")), 2)), NA())</f>
        <v>0.33</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0.24</v>
      </c>
    </row>
    <row r="34" spans="1:16" x14ac:dyDescent="0.15">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2.59</v>
      </c>
    </row>
    <row r="36" spans="1:16" x14ac:dyDescent="0.15">
      <c r="A36" s="175" t="str">
        <f>IF(連結実質赤字比率に係る赤字・黒字の構成分析!C$34="",NA(),連結実質赤字比率に係る赤字・黒字の構成分析!C$34)</f>
        <v>那珂川市下水道事業会計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10.210000000000001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1045</v>
      </c>
      <c r="E42" s="176"/>
      <c r="F42" s="176"/>
      <c r="G42" s="176">
        <f>'実質公債費比率（分子）の構造'!L$52</f>
        <v>1025</v>
      </c>
      <c r="H42" s="176"/>
      <c r="I42" s="176"/>
      <c r="J42" s="176">
        <f>'実質公債費比率（分子）の構造'!M$52</f>
        <v>1046</v>
      </c>
      <c r="K42" s="176"/>
      <c r="L42" s="176"/>
      <c r="M42" s="176">
        <f>'実質公債費比率（分子）の構造'!N$52</f>
        <v>1026</v>
      </c>
      <c r="N42" s="176"/>
      <c r="O42" s="176"/>
      <c r="P42" s="176">
        <f>'実質公債費比率（分子）の構造'!O$52</f>
        <v>1013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234</v>
      </c>
      <c r="C44" s="176"/>
      <c r="D44" s="176"/>
      <c r="E44" s="176">
        <f>'実質公債費比率（分子）の構造'!L$50</f>
        <v>242</v>
      </c>
      <c r="F44" s="176"/>
      <c r="G44" s="176"/>
      <c r="H44" s="176">
        <f>'実質公債費比率（分子）の構造'!M$50</f>
        <v>193</v>
      </c>
      <c r="I44" s="176"/>
      <c r="J44" s="176"/>
      <c r="K44" s="176">
        <f>'実質公債費比率（分子）の構造'!N$50</f>
        <v>207</v>
      </c>
      <c r="L44" s="176"/>
      <c r="M44" s="176"/>
      <c r="N44" s="176">
        <f>'実質公債費比率（分子）の構造'!O$50</f>
        <v>192</v>
      </c>
      <c r="O44" s="176"/>
      <c r="P44" s="176"/>
    </row>
    <row r="45" spans="1:16" x14ac:dyDescent="0.15">
      <c r="A45" s="176" t="s">
        <v>63</v>
      </c>
      <c r="B45" s="176">
        <f>'実質公債費比率（分子）の構造'!K$49</f>
        <v>145</v>
      </c>
      <c r="C45" s="176"/>
      <c r="D45" s="176"/>
      <c r="E45" s="176">
        <f>'実質公債費比率（分子）の構造'!L$49</f>
        <v>157</v>
      </c>
      <c r="F45" s="176"/>
      <c r="G45" s="176"/>
      <c r="H45" s="176">
        <f>'実質公債費比率（分子）の構造'!M$49</f>
        <v>172</v>
      </c>
      <c r="I45" s="176"/>
      <c r="J45" s="176"/>
      <c r="K45" s="176">
        <f>'実質公債費比率（分子）の構造'!N$49</f>
        <v>164</v>
      </c>
      <c r="L45" s="176"/>
      <c r="M45" s="176"/>
      <c r="N45" s="176">
        <f>'実質公債費比率（分子）の構造'!O$49</f>
        <v>188</v>
      </c>
      <c r="O45" s="176"/>
      <c r="P45" s="176"/>
    </row>
    <row r="46" spans="1:16" x14ac:dyDescent="0.15">
      <c r="A46" s="176" t="s">
        <v>64</v>
      </c>
      <c r="B46" s="176">
        <f>'実質公債費比率（分子）の構造'!K$48</f>
        <v>13</v>
      </c>
      <c r="C46" s="176"/>
      <c r="D46" s="176"/>
      <c r="E46" s="176">
        <f>'実質公債費比率（分子）の構造'!L$48</f>
        <v>16</v>
      </c>
      <c r="F46" s="176"/>
      <c r="G46" s="176"/>
      <c r="H46" s="176">
        <f>'実質公債費比率（分子）の構造'!M$48</f>
        <v>16</v>
      </c>
      <c r="I46" s="176"/>
      <c r="J46" s="176"/>
      <c r="K46" s="176">
        <f>'実質公債費比率（分子）の構造'!N$48</f>
        <v>14</v>
      </c>
      <c r="L46" s="176"/>
      <c r="M46" s="176"/>
      <c r="N46" s="176">
        <f>'実質公債費比率（分子）の構造'!O$48</f>
        <v>17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1288</v>
      </c>
      <c r="C49" s="176"/>
      <c r="D49" s="176"/>
      <c r="E49" s="176">
        <f>'実質公債費比率（分子）の構造'!L$45</f>
        <v>1328</v>
      </c>
      <c r="F49" s="176"/>
      <c r="G49" s="176"/>
      <c r="H49" s="176">
        <f>'実質公債費比率（分子）の構造'!M$45</f>
        <v>1341</v>
      </c>
      <c r="I49" s="176"/>
      <c r="J49" s="176"/>
      <c r="K49" s="176">
        <f>'実質公債費比率（分子）の構造'!N$45</f>
        <v>1370</v>
      </c>
      <c r="L49" s="176"/>
      <c r="M49" s="176"/>
      <c r="N49" s="176">
        <f>'実質公債費比率（分子）の構造'!O$45</f>
        <v>1339</v>
      </c>
      <c r="O49" s="176"/>
      <c r="P49" s="176"/>
    </row>
    <row r="50" spans="1:16" x14ac:dyDescent="0.15">
      <c r="A50" s="176" t="s">
        <v>67</v>
      </c>
      <c r="B50" s="176" t="e">
        <f>NA()</f>
        <v>#N/A</v>
      </c>
      <c r="C50" s="176">
        <f>IF(ISNUMBER('実質公債費比率（分子）の構造'!K$53),'実質公債費比率（分子）の構造'!K$53,NA())</f>
        <v>635</v>
      </c>
      <c r="D50" s="176" t="e">
        <f>NA()</f>
        <v>#N/A</v>
      </c>
      <c r="E50" s="176" t="e">
        <f>NA()</f>
        <v>#N/A</v>
      </c>
      <c r="F50" s="176">
        <f>IF(ISNUMBER('実質公債費比率（分子）の構造'!L$53),'実質公債費比率（分子）の構造'!L$53,NA())</f>
        <v>718</v>
      </c>
      <c r="G50" s="176" t="e">
        <f>NA()</f>
        <v>#N/A</v>
      </c>
      <c r="H50" s="176" t="e">
        <f>NA()</f>
        <v>#N/A</v>
      </c>
      <c r="I50" s="176">
        <f>IF(ISNUMBER('実質公債費比率（分子）の構造'!M$53),'実質公債費比率（分子）の構造'!M$53,NA())</f>
        <v>676</v>
      </c>
      <c r="J50" s="176" t="e">
        <f>NA()</f>
        <v>#N/A</v>
      </c>
      <c r="K50" s="176" t="e">
        <f>NA()</f>
        <v>#N/A</v>
      </c>
      <c r="L50" s="176">
        <f>IF(ISNUMBER('実質公債費比率（分子）の構造'!N$53),'実質公債費比率（分子）の構造'!N$53,NA())</f>
        <v>729</v>
      </c>
      <c r="M50" s="176" t="e">
        <f>NA()</f>
        <v>#N/A</v>
      </c>
      <c r="N50" s="176" t="e">
        <f>NA()</f>
        <v>#N/A</v>
      </c>
      <c r="O50" s="176">
        <f>IF(ISNUMBER('実質公債費比率（分子）の構造'!O$53),'実質公債費比率（分子）の構造'!O$53,NA())</f>
        <v>723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12375</v>
      </c>
      <c r="E56" s="175"/>
      <c r="F56" s="175"/>
      <c r="G56" s="175">
        <f>'将来負担比率（分子）の構造'!J$52</f>
        <v>13654</v>
      </c>
      <c r="H56" s="175"/>
      <c r="I56" s="175"/>
      <c r="J56" s="175">
        <f>'将来負担比率（分子）の構造'!K$52</f>
        <v>13551</v>
      </c>
      <c r="K56" s="175"/>
      <c r="L56" s="175"/>
      <c r="M56" s="175">
        <f>'将来負担比率（分子）の構造'!L$52</f>
        <v>13052</v>
      </c>
      <c r="N56" s="175"/>
      <c r="O56" s="175"/>
      <c r="P56" s="175">
        <f>'将来負担比率（分子）の構造'!M$52</f>
        <v>12767</v>
      </c>
    </row>
    <row r="57" spans="1:16" x14ac:dyDescent="0.15">
      <c r="A57" s="175" t="s">
        <v>42</v>
      </c>
      <c r="B57" s="175"/>
      <c r="C57" s="175"/>
      <c r="D57" s="175" t="str">
        <f>'将来負担比率（分子）の構造'!I$51</f>
        <v>-</v>
      </c>
      <c r="E57" s="175"/>
      <c r="F57" s="175"/>
      <c r="G57" s="175">
        <f>'将来負担比率（分子）の構造'!J$51</f>
        <v>185</v>
      </c>
      <c r="H57" s="175"/>
      <c r="I57" s="175"/>
      <c r="J57" s="175">
        <f>'将来負担比率（分子）の構造'!K$51</f>
        <v>162</v>
      </c>
      <c r="K57" s="175"/>
      <c r="L57" s="175"/>
      <c r="M57" s="175">
        <f>'将来負担比率（分子）の構造'!L$51</f>
        <v>139</v>
      </c>
      <c r="N57" s="175"/>
      <c r="O57" s="175"/>
      <c r="P57" s="175">
        <f>'将来負担比率（分子）の構造'!M$51</f>
        <v>118</v>
      </c>
    </row>
    <row r="58" spans="1:16" x14ac:dyDescent="0.15">
      <c r="A58" s="175" t="s">
        <v>41</v>
      </c>
      <c r="B58" s="175"/>
      <c r="C58" s="175"/>
      <c r="D58" s="175">
        <f>'将来負担比率（分子）の構造'!I$50</f>
        <v>8139</v>
      </c>
      <c r="E58" s="175"/>
      <c r="F58" s="175"/>
      <c r="G58" s="175">
        <f>'将来負担比率（分子）の構造'!J$50</f>
        <v>6974</v>
      </c>
      <c r="H58" s="175"/>
      <c r="I58" s="175"/>
      <c r="J58" s="175">
        <f>'将来負担比率（分子）の構造'!K$50</f>
        <v>7216</v>
      </c>
      <c r="K58" s="175"/>
      <c r="L58" s="175"/>
      <c r="M58" s="175">
        <f>'将来負担比率（分子）の構造'!L$50</f>
        <v>7464</v>
      </c>
      <c r="N58" s="175"/>
      <c r="O58" s="175"/>
      <c r="P58" s="175">
        <f>'将来負担比率（分子）の構造'!M$50</f>
        <v>7546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1067</v>
      </c>
      <c r="C62" s="175"/>
      <c r="D62" s="175"/>
      <c r="E62" s="175">
        <f>'将来負担比率（分子）の構造'!J$45</f>
        <v>1072</v>
      </c>
      <c r="F62" s="175"/>
      <c r="G62" s="175"/>
      <c r="H62" s="175">
        <f>'将来負担比率（分子）の構造'!K$45</f>
        <v>1078</v>
      </c>
      <c r="I62" s="175"/>
      <c r="J62" s="175"/>
      <c r="K62" s="175">
        <f>'将来負担比率（分子）の構造'!L$45</f>
        <v>1088</v>
      </c>
      <c r="L62" s="175"/>
      <c r="M62" s="175"/>
      <c r="N62" s="175">
        <f>'将来負担比率（分子）の構造'!M$45</f>
        <v>1184</v>
      </c>
      <c r="O62" s="175"/>
      <c r="P62" s="175"/>
    </row>
    <row r="63" spans="1:16" x14ac:dyDescent="0.15">
      <c r="A63" s="175" t="s">
        <v>34</v>
      </c>
      <c r="B63" s="175">
        <f>'将来負担比率（分子）の構造'!I$44</f>
        <v>2244</v>
      </c>
      <c r="C63" s="175"/>
      <c r="D63" s="175"/>
      <c r="E63" s="175">
        <f>'将来負担比率（分子）の構造'!J$44</f>
        <v>2062</v>
      </c>
      <c r="F63" s="175"/>
      <c r="G63" s="175"/>
      <c r="H63" s="175">
        <f>'将来負担比率（分子）の構造'!K$44</f>
        <v>1819</v>
      </c>
      <c r="I63" s="175"/>
      <c r="J63" s="175"/>
      <c r="K63" s="175">
        <f>'将来負担比率（分子）の構造'!L$44</f>
        <v>1574</v>
      </c>
      <c r="L63" s="175"/>
      <c r="M63" s="175"/>
      <c r="N63" s="175">
        <f>'将来負担比率（分子）の構造'!M$44</f>
        <v>1393</v>
      </c>
      <c r="O63" s="175"/>
      <c r="P63" s="175"/>
    </row>
    <row r="64" spans="1:16" x14ac:dyDescent="0.15">
      <c r="A64" s="175" t="s">
        <v>33</v>
      </c>
      <c r="B64" s="175">
        <f>'将来負担比率（分子）の構造'!I$43</f>
        <v>203</v>
      </c>
      <c r="C64" s="175"/>
      <c r="D64" s="175"/>
      <c r="E64" s="175">
        <f>'将来負担比率（分子）の構造'!J$43</f>
        <v>220</v>
      </c>
      <c r="F64" s="175"/>
      <c r="G64" s="175"/>
      <c r="H64" s="175">
        <f>'将来負担比率（分子）の構造'!K$43</f>
        <v>228</v>
      </c>
      <c r="I64" s="175"/>
      <c r="J64" s="175"/>
      <c r="K64" s="175">
        <f>'将来負担比率（分子）の構造'!L$43</f>
        <v>196</v>
      </c>
      <c r="L64" s="175"/>
      <c r="M64" s="175"/>
      <c r="N64" s="175">
        <f>'将来負担比率（分子）の構造'!M$43</f>
        <v>200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13059</v>
      </c>
      <c r="C66" s="175"/>
      <c r="D66" s="175"/>
      <c r="E66" s="175">
        <f>'将来負担比率（分子）の構造'!J$41</f>
        <v>13900</v>
      </c>
      <c r="F66" s="175"/>
      <c r="G66" s="175"/>
      <c r="H66" s="175">
        <f>'将来負担比率（分子）の構造'!K$41</f>
        <v>14005</v>
      </c>
      <c r="I66" s="175"/>
      <c r="J66" s="175"/>
      <c r="K66" s="175">
        <f>'将来負担比率（分子）の構造'!L$41</f>
        <v>13327</v>
      </c>
      <c r="L66" s="175"/>
      <c r="M66" s="175"/>
      <c r="N66" s="175">
        <f>'将来負担比率（分子）の構造'!M$41</f>
        <v>13559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1751</v>
      </c>
      <c r="C72" s="179">
        <f>基金残高に係る経年分析!G55</f>
        <v>1982</v>
      </c>
      <c r="D72" s="179">
        <f>基金残高に係る経年分析!H55</f>
        <v>1774</v>
      </c>
    </row>
    <row r="73" spans="1:16" x14ac:dyDescent="0.15">
      <c r="A73" s="178" t="s">
        <v>74</v>
      </c>
      <c r="B73" s="179">
        <f>基金残高に係る経年分析!F56</f>
        <v>1352</v>
      </c>
      <c r="C73" s="179">
        <f>基金残高に係る経年分析!G56</f>
        <v>1184</v>
      </c>
      <c r="D73" s="179">
        <f>基金残高に係る経年分析!H56</f>
        <v>1016</v>
      </c>
    </row>
    <row r="74" spans="1:16" x14ac:dyDescent="0.15">
      <c r="A74" s="178" t="s">
        <v>75</v>
      </c>
      <c r="B74" s="179">
        <f>基金残高に係る経年分析!F57</f>
        <v>4369</v>
      </c>
      <c r="C74" s="179">
        <f>基金残高に係る経年分析!G57</f>
        <v>4552</v>
      </c>
      <c r="D74" s="179">
        <f>基金残高に係る経年分析!H57</f>
        <v>4762</v>
      </c>
    </row>
  </sheetData>
  <sheetProtection algorithmName="SHA-512" hashValue="XI/bUJh9zJLN0OK54UW9rYEvg+UNKpcMJb1X5CxKOAVRkFrn3YN7rgjdAgPX+017jrWqTupa1yvrcPcNrsNQaw==" saltValue="8KsWSOqt+uYpcloLoM/tM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2025-03-25T01:11:19Z</cp:lastPrinted>
  <dcterms:created xsi:type="dcterms:W3CDTF">2025-02-19T04:52:33Z</dcterms:created>
  <dcterms:modified xsi:type="dcterms:W3CDTF">2025-03-26T04:59:36Z</dcterms:modified>
  <cp:category/>
</cp:coreProperties>
</file>