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1870" windowHeight="8610" tabRatio="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AM34" i="10" s="1"/>
  <c r="BW34" i="10" s="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<sst xmlns="http://schemas.openxmlformats.org/spreadsheetml/2006/main" count="1103" uniqueCount="571">
  <si>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</si>
  <si>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</si>
  <si>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</si>
  <si>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</si>
  <si>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</si>
  <si>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</si>
  <si>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</si>
  <si>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</si>
  <si>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</si>
  <si>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</si>
  <si>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</si>
  <si>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</si>
  <si>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</si>
  <si>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</si>
  <si>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</si>
  <si>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</si>
  <si>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</si>
  <si>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</si>
  <si>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</si>
  <si>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</si>
  <si>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</si>
  <si>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</si>
  <si>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</si>
  <si>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</si>
  <si>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</si>
  <si>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</si>
  <si>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</si>
  <si>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</si>
  <si>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</si>
  <si>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</si>
  <si>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</si>
  <si>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</si>
  <si>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</si>
  <si>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</si>
  <si>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</si>
  <si>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</si>
  <si>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</si>
  <si>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</si>
  <si>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</si>
  <si>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</si>
  <si>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</si>
  <si>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</si>
  <si>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</si>
  <si>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</si>
  <si>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</si>
  <si>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</si>
  <si>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</si>
  <si>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</si>
  <si>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</si>
  <si>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</si>
  <si>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</si>
  <si>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</si>
  <si>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</si>
  <si>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</si>
  <si>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</si>
  <si>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</si>
  <si>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</si>
  <si>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</si>
  <si>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</si>
  <si>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</si>
  <si>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</si>
  <si>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</si>
  <si>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</si>
  <si>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</si>
  <si>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</si>
  <si>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</si>
  <si>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</si>
  <si>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</si>
  <si>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</si>
  <si>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</si>
  <si>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</si>
  <si>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</si>
  <si>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</si>
  <si>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</si>
  <si>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</si>
  <si>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</si>
  <si>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</si>
  <si>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</si>
  <si>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</si>
  <si>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</si>
  <si>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</si>
  <si>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</si>
  <si>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</si>
  <si>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</si>
  <si>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</si>
  <si>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</si>
  <si>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</si>
  <si>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</si>
  <si>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</si>
  <si>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</si>
  <si>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</si>
  <si>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</si>
  <si>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</si>
  <si>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</si>
  <si>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</si>
  <si>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</si>
  <si>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</si>
  <si>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</si>
  <si>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</si>
  <si>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</si>
  <si>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</si>
  <si>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</si>
  <si>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</si>
  <si>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</si>
  <si>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</si>
  <si>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</si>
  <si>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</si>
  <si>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</si>
  <si>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</si>
  <si>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</si>
  <si>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</si>
  <si>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</si>
  <si>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</si>
  <si>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</si>
  <si>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</si>
  <si>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</si>
  <si>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</si>
  <si>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</si>
  <si>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</si>
  <si>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</si>
  <si>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</si>
  <si>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</si>
  <si>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</si>
  <si>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</si>
  <si>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</si>
  <si>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</si>
  <si>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</si>
  <si>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</si>
  <si>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</si>
  <si>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</si>
  <si>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</si>
  <si>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</si>
  <si>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</si>
  <si>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</si>
  <si>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</si>
  <si>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</si>
  <si>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</si>
  <si>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</si>
  <si>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</si>
  <si>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</si>
  <si>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</si>
  <si>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</si>
  <si>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</si>
  <si>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</si>
  <si>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</si>
  <si>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</si>
  <si>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</si>
  <si>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</si>
  <si>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</si>
  <si>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</si>
  <si>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</si>
  <si>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</si>
  <si>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</si>
  <si>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</si>
  <si>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</si>
  <si>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</si>
  <si>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</si>
  <si>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</si>
  <si>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</si>
  <si>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</si>
  <si>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</si>
  <si>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</si>
  <si>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</si>
  <si>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</si>
  <si>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</si>
  <si>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</si>
  <si>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</si>
  <si>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</si>
  <si>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</si>
  <si>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</si>
  <si>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</si>
  <si>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</si>
  <si>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</si>
  <si>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</si>
  <si>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</si>
  <si>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</si>
  <si>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</si>
  <si>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</si>
  <si>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</si>
  <si>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</si>
  <si>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</si>
  <si>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</si>
  <si>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</si>
  <si>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</si>
  <si>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</si>
  <si>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</si>
  <si>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</si>
  <si>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</si>
  <si>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</si>
  <si>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</si>
  <si>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</si>
  <si>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</si>
  <si>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</si>
  <si>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</si>
  <si>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</si>
  <si>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</si>
  <si>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</si>
  <si>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</si>
  <si>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</si>
  <si>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</si>
  <si>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</si>
  <si>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</si>
  <si>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</si>
  <si>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福岡県田川市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</si>
  <si>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</si>
  <si>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</si>
  <si>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</si>
  <si>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</si>
  <si>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</si>
  <si>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</si>
  <si>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</si>
  <si>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</si>
  <si>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</si>
  <si>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</si>
  <si>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</si>
  <si>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</si>
  <si>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</si>
  <si>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</si>
  <si>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</si>
  <si>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</si>
  <si>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</si>
  <si>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</si>
  <si>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</si>
  <si>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</si>
  <si>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</si>
  <si>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</si>
  <si>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</si>
  <si>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</si>
  <si>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</si>
  <si>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</si>
  <si>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</si>
  <si>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</si>
  <si>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</si>
  <si>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</si>
  <si>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</si>
  <si>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</si>
  <si>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</si>
  <si>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</si>
  <si>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</si>
  <si>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</si>
  <si>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</si>
  <si>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</si>
  <si>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</si>
  <si>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</si>
  <si>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</si>
  <si>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</si>
  <si>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</si>
  <si>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</si>
  <si>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</si>
  <si>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</si>
  <si>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</si>
  <si>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</si>
  <si>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</si>
  <si>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</si>
  <si>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</si>
  <si>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</si>
  <si>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</si>
  <si>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</si>
  <si>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</si>
  <si>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</si>
  <si>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</si>
  <si>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</si>
  <si>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</si>
  <si>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</si>
  <si>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</si>
  <si>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</si>
  <si>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</si>
  <si>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</si>
  <si>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</si>
  <si>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</si>
  <si>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</si>
  <si>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</si>
  <si>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</si>
  <si>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</si>
  <si>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</si>
  <si>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</si>
  <si>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</si>
  <si>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</si>
  <si>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</si>
  <si>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</si>
  <si>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</si>
  <si>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</si>
  <si>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</si>
  <si>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</si>
  <si>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</si>
  <si>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</si>
  <si>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</si>
  <si>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</si>
  <si>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</si>
  <si>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</si>
  <si>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</si>
  <si>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</si>
  <si>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</si>
  <si>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</si>
  <si>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</si>
  <si>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</si>
  <si>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</si>
  <si>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</si>
  <si>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</si>
  <si>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</si>
  <si>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</si>
  <si>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</si>
  <si>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</si>
  <si>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</si>
  <si>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</si>
  <si>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</si>
  <si>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</si>
  <si>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</si>
  <si>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</si>
  <si>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</si>
  <si>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</si>
  <si>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</si>
  <si>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</si>
  <si>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</si>
  <si>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</si>
  <si>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</si>
  <si>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</si>
  <si>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</si>
  <si>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</si>
  <si>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</si>
  <si>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</si>
  <si>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</si>
  <si>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</si>
  <si>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</si>
  <si>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</si>
  <si>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</si>
  <si>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</si>
  <si>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</si>
  <si>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</si>
  <si>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</si>
  <si>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</si>
  <si>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</si>
  <si>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</si>
  <si>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</si>
  <si>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</si>
  <si>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</si>
  <si>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</si>
  <si>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</si>
  <si>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</si>
  <si>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</si>
  <si>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</si>
  <si>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</si>
  <si>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</si>
  <si>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</si>
  <si>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</si>
  <si>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</si>
  <si>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</si>
  <si>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</si>
  <si>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</si>
  <si>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</si>
  <si>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</si>
  <si>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</si>
  <si>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</si>
  <si>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</si>
  <si>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福岡県田川市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</si>
  <si>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</si>
  <si>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</si>
  <si>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</si>
  <si>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</si>
  <si>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</si>
  <si>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</si>
  <si>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</si>
  <si>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</si>
  <si>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</si>
  <si>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</si>
  <si>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</si>
  <si>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</si>
  <si>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</si>
  <si>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</si>
  <si>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</si>
  <si>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</si>
  <si>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</si>
  <si>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</si>
  <si>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</si>
  <si>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</si>
  <si>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急患医療特別会計</t>
    <phoneticPr fontId="5"/>
  </si>
  <si>
    <t>田川市等三線沿線地域交通体系整備事業基金特別会計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</si>
  <si>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</si>
  <si>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</si>
  <si>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</si>
  <si>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</si>
  <si>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</si>
  <si>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</si>
  <si>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</si>
  <si>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</si>
  <si>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</si>
  <si>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</si>
  <si>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</si>
  <si>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</si>
  <si>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</si>
  <si>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</si>
  <si>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</si>
  <si>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</si>
  <si>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</si>
  <si>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</si>
  <si>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</si>
  <si>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</si>
  <si>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</si>
  <si>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</si>
  <si>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</si>
  <si>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</si>
  <si>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</si>
  <si>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</si>
  <si>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</si>
  <si>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</si>
  <si>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</si>
  <si>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</si>
  <si>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</si>
  <si>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</si>
  <si>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</si>
  <si>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</si>
  <si>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</si>
  <si>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</si>
  <si>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</si>
  <si>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</si>
  <si>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</si>
  <si>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</si>
  <si>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</si>
  <si>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</si>
  <si>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</si>
  <si>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</si>
  <si>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</si>
  <si>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</si>
  <si>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</si>
  <si>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</si>
  <si>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</si>
  <si>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</si>
  <si>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</si>
  <si>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</si>
  <si>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</si>
  <si>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</si>
  <si>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</si>
  <si>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</si>
  <si>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</si>
  <si>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</si>
  <si>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</si>
  <si>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</si>
  <si>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</si>
  <si>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</si>
  <si>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</si>
  <si>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</si>
  <si>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</si>
  <si>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</si>
  <si>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</si>
  <si>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</si>
  <si>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</si>
  <si>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</si>
  <si>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</si>
  <si>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</si>
  <si>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</si>
  <si>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</si>
  <si>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</si>
  <si>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</si>
  <si>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</si>
  <si>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</si>
  <si>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</si>
  <si>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</si>
  <si>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</si>
  <si>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</si>
  <si>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</si>
  <si>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</si>
  <si>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</si>
  <si>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</si>
  <si>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</si>
  <si>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</si>
  <si>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</si>
  <si>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</si>
  <si>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</si>
  <si>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</si>
  <si>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</si>
  <si>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</si>
  <si>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</si>
  <si>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</si>
  <si>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</si>
  <si>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</si>
  <si>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</si>
  <si>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</si>
  <si>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</si>
  <si>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</si>
  <si>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</si>
  <si>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</si>
  <si>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</si>
  <si>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</si>
  <si>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</si>
  <si>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</si>
  <si>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</si>
  <si>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</si>
  <si>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</si>
  <si>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</si>
  <si>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</si>
  <si>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</si>
  <si>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</si>
  <si>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</si>
  <si>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</si>
  <si>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</si>
  <si>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</si>
  <si>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</si>
  <si>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</si>
  <si>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</si>
  <si>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</si>
  <si>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</si>
  <si>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</si>
  <si>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</si>
  <si>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</si>
  <si>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</si>
  <si>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</si>
  <si>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</si>
  <si>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</si>
  <si>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</si>
  <si>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</si>
  <si>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</si>
  <si>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</si>
  <si>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</si>
  <si>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</si>
  <si>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</si>
  <si>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</si>
  <si>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</si>
  <si>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</si>
  <si>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</si>
  <si>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</si>
  <si>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</si>
  <si>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</si>
  <si>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</si>
  <si>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</si>
  <si>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</si>
  <si>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</si>
  <si>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</si>
  <si>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</si>
  <si>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</si>
  <si>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9.77</t>
  </si>
  <si>
    <t>▲ 4.90</t>
  </si>
  <si>
    <t>▲ 5.64</t>
  </si>
  <si>
    <t>▲ 1.04</t>
  </si>
  <si>
    <t>病院事業会計</t>
  </si>
  <si>
    <t>一般会計</t>
  </si>
  <si>
    <t>急患医療特別会計</t>
  </si>
  <si>
    <t>後期高齢者医療特別会計</t>
  </si>
  <si>
    <t>国民健康保険特別会計</t>
  </si>
  <si>
    <t>田川市等三線沿線地域交通体系整備事業基金特別会計</t>
  </si>
  <si>
    <t>その他会計（赤字）</t>
  </si>
  <si>
    <t>その他会計（黒字）</t>
  </si>
  <si>
    <t>R01</t>
    <phoneticPr fontId="5"/>
  </si>
  <si>
    <t>R02</t>
    <phoneticPr fontId="5"/>
  </si>
  <si>
    <t>R03</t>
    <phoneticPr fontId="5"/>
  </si>
  <si>
    <t>R04</t>
    <phoneticPr fontId="5"/>
  </si>
  <si>
    <t>R05</t>
    <phoneticPr fontId="5"/>
  </si>
  <si>
    <t>田川市住宅管理公社</t>
    <phoneticPr fontId="10"/>
  </si>
  <si>
    <t>Ｃｏｃｏテラスたがわ</t>
    <phoneticPr fontId="10"/>
  </si>
  <si>
    <t>-</t>
    <phoneticPr fontId="10"/>
  </si>
  <si>
    <t>田川広域水道企業団（水道事業会計）</t>
    <phoneticPr fontId="10"/>
  </si>
  <si>
    <t>福岡県田川地区消防組合（一般会計）</t>
    <phoneticPr fontId="10"/>
  </si>
  <si>
    <t>田川地区斎場組合（一般会計）</t>
    <phoneticPr fontId="10"/>
  </si>
  <si>
    <t>田川地区清掃施設組合（一般会計）</t>
    <phoneticPr fontId="10"/>
  </si>
  <si>
    <t>田川郡東部環境衛生施設組合（一般会計）</t>
    <phoneticPr fontId="10"/>
  </si>
  <si>
    <t>福岡県介護保険広域連合（一般会計）</t>
    <phoneticPr fontId="10"/>
  </si>
  <si>
    <t>福岡県介護保険広域連合（介護保険事業特別会計）</t>
    <phoneticPr fontId="10"/>
  </si>
  <si>
    <t>福岡県後期高齢者医療広域連合（一般会計）</t>
    <phoneticPr fontId="10"/>
  </si>
  <si>
    <t>福岡県後期高齢者医療広域連合（後期高齢者医療特別会計）</t>
    <phoneticPr fontId="10"/>
  </si>
  <si>
    <t>福岡県自治振興組合（一般会計）</t>
    <phoneticPr fontId="10"/>
  </si>
  <si>
    <t>福岡県自治振興組合（公文書館事業特別会計）</t>
    <phoneticPr fontId="10"/>
  </si>
  <si>
    <t>田川地区広域環境衛生施設組合（一般会計）</t>
    <rPh sb="0" eb="4">
      <t>タガワチク</t>
    </rPh>
    <rPh sb="4" eb="6">
      <t>コウイキ</t>
    </rPh>
    <rPh sb="6" eb="8">
      <t>カンキョウ</t>
    </rPh>
    <rPh sb="8" eb="10">
      <t>エイセイ</t>
    </rPh>
    <rPh sb="10" eb="12">
      <t>シセツ</t>
    </rPh>
    <rPh sb="12" eb="14">
      <t>クミアイ</t>
    </rPh>
    <rPh sb="15" eb="19">
      <t>イッパンカイケイ</t>
    </rPh>
    <phoneticPr fontId="10"/>
  </si>
  <si>
    <t>特定農業施設管理基金</t>
    <rPh sb="0" eb="6">
      <t>トクテイノウギョウシセツ</t>
    </rPh>
    <rPh sb="6" eb="8">
      <t>カンリ</t>
    </rPh>
    <rPh sb="8" eb="10">
      <t>キキン</t>
    </rPh>
    <phoneticPr fontId="5"/>
  </si>
  <si>
    <t>浄化槽整備基金</t>
    <rPh sb="0" eb="3">
      <t>ジョウカソウ</t>
    </rPh>
    <rPh sb="3" eb="7">
      <t>セイビキキン</t>
    </rPh>
    <phoneticPr fontId="10"/>
  </si>
  <si>
    <t>庁舎整備基金</t>
    <rPh sb="0" eb="6">
      <t>チョウシャセイビキキン</t>
    </rPh>
    <phoneticPr fontId="10"/>
  </si>
  <si>
    <t>廃棄物処理施設整備基金</t>
    <rPh sb="0" eb="5">
      <t>ハイキブツショリ</t>
    </rPh>
    <rPh sb="5" eb="7">
      <t>シセツ</t>
    </rPh>
    <rPh sb="7" eb="11">
      <t>セイビキキン</t>
    </rPh>
    <phoneticPr fontId="10"/>
  </si>
  <si>
    <t>ふるさと寄附活用基金</t>
    <rPh sb="4" eb="6">
      <t>キフ</t>
    </rPh>
    <rPh sb="6" eb="8">
      <t>カツヨウ</t>
    </rPh>
    <rPh sb="8" eb="10">
      <t>キキン</t>
    </rPh>
    <phoneticPr fontId="10"/>
  </si>
  <si>
    <t>-</t>
    <phoneticPr fontId="2"/>
  </si>
  <si>
    <t>-</t>
    <phoneticPr fontId="2"/>
  </si>
  <si>
    <t>-</t>
    <phoneticPr fontId="2"/>
  </si>
  <si>
    <t>法適用企業</t>
    <rPh sb="0" eb="5">
      <t>ホウテキヨウキギョウ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</si>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</sst>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xmlns:c16r2="http://schemas.microsoft.com/office/drawing/2015/06/chart">
            <c:ext xmlns:c16="http://schemas.microsoft.com/office/drawing/2014/chart" uri="{C3380CC4-5D6E-409C-BE32-E72D297353CC}">
              <c16:uniqueId val="{00000000-29DC-48FB-8B1D-8F89956544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65750</c:v>
                </c:pt>
                <c:pt idx="1">
                  <c:v>70912</c:v>
                </c:pt>
                <c:pt idx="2">
                  <c:v>126560</c:v>
                </c:pt>
                <c:pt idx="3">
                  <c:v>147070</c:v>
                </c:pt>
                <c:pt idx="4">
                  <c:v>76936</c:v>
                </c:pt>
              </c:numCache>
            </c:numRef>
          </c:val>
          <c:smooth val="0"/>
          <c:extLst xmlns:c16r2="http://schemas.microsoft.com/office/drawing/2015/06/chart">
            <c:ext xmlns:c16="http://schemas.microsoft.com/office/drawing/2014/chart" uri="{C3380CC4-5D6E-409C-BE32-E72D297353CC}">
              <c16:uniqueId val="{00000001-29DC-48FB-8B1D-8F89956544B2}"/>
            </c:ext>
          </c:extLst>
        </c:ser>
        <c:dLbls>
          <c:showLegendKey val="0"/>
          <c:showVal val="0"/>
          <c:showCatName val="0"/>
          <c:showSerName val="0"/>
          <c:showPercent val="0"/>
          <c:showBubbleSize val="0"/>
        </c:dLbls>
        <c:marker val="1"/>
        <c:smooth val="0"/>
        <c:axId val="504071888"/>
        <c:axId val="504072272"/>
      </c:lineChart>
      <c:catAx>
        <c:axId val="50407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072272"/>
        <c:crosses val="autoZero"/>
        <c:auto val="1"/>
        <c:lblAlgn val="ctr"/>
        <c:lblOffset val="100"/>
        <c:tickLblSkip val="1"/>
        <c:tickMarkSkip val="1"/>
        <c:noMultiLvlLbl val="0"/>
      </c:catAx>
      <c:valAx>
        <c:axId val="504072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07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4.3099999999999996</c:v>
                </c:pt>
                <c:pt idx="1">
                  <c:v>3.09</c:v>
                </c:pt>
                <c:pt idx="2">
                  <c:v>7.33</c:v>
                </c:pt>
                <c:pt idx="3">
                  <c:v>3.27</c:v>
                </c:pt>
                <c:pt idx="4">
                  <c:v>2.92</c:v>
                </c:pt>
              </c:numCache>
            </c:numRef>
          </c:val>
          <c:extLst xmlns:c16r2="http://schemas.microsoft.com/office/drawing/2015/06/chart">
            <c:ext xmlns:c16="http://schemas.microsoft.com/office/drawing/2014/chart" uri="{C3380CC4-5D6E-409C-BE32-E72D297353CC}">
              <c16:uniqueId val="{00000000-E6B5-4ABA-B162-E5D30ED0BF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18.760000000000002</c:v>
                </c:pt>
                <c:pt idx="1">
                  <c:v>16.91</c:v>
                </c:pt>
                <c:pt idx="2">
                  <c:v>18.27</c:v>
                </c:pt>
                <c:pt idx="3">
                  <c:v>20.75</c:v>
                </c:pt>
                <c:pt idx="4">
                  <c:v>21.54</c:v>
                </c:pt>
              </c:numCache>
            </c:numRef>
          </c:val>
          <c:extLst xmlns:c16r2="http://schemas.microsoft.com/office/drawing/2015/06/chart">
            <c:ext xmlns:c16="http://schemas.microsoft.com/office/drawing/2014/chart" uri="{C3380CC4-5D6E-409C-BE32-E72D297353CC}">
              <c16:uniqueId val="{00000001-E6B5-4ABA-B162-E5D30ED0BFE4}"/>
            </c:ext>
          </c:extLst>
        </c:ser>
        <c:dLbls>
          <c:showLegendKey val="0"/>
          <c:showVal val="0"/>
          <c:showCatName val="0"/>
          <c:showSerName val="0"/>
          <c:showPercent val="0"/>
          <c:showBubbleSize val="0"/>
        </c:dLbls>
        <c:gapWidth val="250"/>
        <c:overlap val="100"/>
        <c:axId val="415805840"/>
        <c:axId val="41580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-9.77</c:v>
                </c:pt>
                <c:pt idx="1">
                  <c:v>-4.9000000000000004</c:v>
                </c:pt>
                <c:pt idx="2">
                  <c:v>4.32</c:v>
                </c:pt>
                <c:pt idx="3">
                  <c:v>-5.64</c:v>
                </c:pt>
                <c:pt idx="4">
                  <c:v>-1.04</c:v>
                </c:pt>
              </c:numCache>
            </c:numRef>
          </c:val>
          <c:smooth val="0"/>
          <c:extLst xmlns:c16r2="http://schemas.microsoft.com/office/drawing/2015/06/chart">
            <c:ext xmlns:c16="http://schemas.microsoft.com/office/drawing/2014/chart" uri="{C3380CC4-5D6E-409C-BE32-E72D297353CC}">
              <c16:uniqueId val="{00000002-E6B5-4ABA-B162-E5D30ED0BFE4}"/>
            </c:ext>
          </c:extLst>
        </c:ser>
        <c:dLbls>
          <c:showLegendKey val="0"/>
          <c:showVal val="0"/>
          <c:showCatName val="0"/>
          <c:showSerName val="0"/>
          <c:showPercent val="0"/>
          <c:showBubbleSize val="0"/>
        </c:dLbls>
        <c:marker val="1"/>
        <c:smooth val="0"/>
        <c:axId val="415805840"/>
        <c:axId val="415806624"/>
      </c:lineChart>
      <c:catAx>
        <c:axId val="41580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806624"/>
        <c:crosses val="autoZero"/>
        <c:auto val="1"/>
        <c:lblAlgn val="ctr"/>
        <c:lblOffset val="100"/>
        <c:tickLblSkip val="1"/>
        <c:tickMarkSkip val="1"/>
        <c:noMultiLvlLbl val="0"/>
      </c:catAx>
      <c:valAx>
        <c:axId val="41580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80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0.12</c:v>
                </c:pt>
                <c:pt idx="4">
                  <c:v>#N/A</c:v>
                </c:pt>
                <c:pt idx="5">
                  <c:v>0.17</c:v>
                </c:pt>
                <c:pt idx="6">
                  <c:v>#N/A</c:v>
                </c:pt>
                <c:pt idx="7">
                  <c:v>0.2</c:v>
                </c:pt>
                <c:pt idx="8">
                  <c:v>0</c:v>
                </c:pt>
                <c:pt idx="9">
                  <c:v>0</c:v>
                </c:pt>
              </c:numCache>
            </c:numRef>
          </c:val>
          <c:extLst xmlns:c16r2="http://schemas.microsoft.com/office/drawing/2015/06/chart">
            <c:ext xmlns:c16="http://schemas.microsoft.com/office/drawing/2014/chart" uri="{C3380CC4-5D6E-409C-BE32-E72D297353CC}">
              <c16:uniqueId val="{00000000-4904-45B7-AFAB-90A9CF0DF6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04-45B7-AFAB-90A9CF0DF6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904-45B7-AFAB-90A9CF0DF6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904-45B7-AFAB-90A9CF0DF61C}"/>
            </c:ext>
          </c:extLst>
        </c:ser>
        <c:ser>
          <c:idx val="4"/>
          <c:order val="4"/>
          <c:tx>
            <c:strRef>
              <c:f>データシート!$A$31</c:f>
              <c:strCache>
                <c:ptCount val="1"/>
                <c:pt idx="0">
                  <c:v>田川市等三線沿線地域交通体系整備事業基金特別会計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0.21</c:v>
                </c:pt>
                <c:pt idx="4">
                  <c:v>#N/A</c:v>
                </c:pt>
                <c:pt idx="5">
                  <c:v>0</c:v>
                </c:pt>
                <c:pt idx="6">
                  <c:v>#N/A</c:v>
                </c:pt>
                <c:pt idx="7">
                  <c:v>0.17</c:v>
                </c:pt>
                <c:pt idx="8">
                  <c:v>#N/A</c:v>
                </c:pt>
                <c:pt idx="9">
                  <c:v>0</c:v>
                </c:pt>
              </c:numCache>
            </c:numRef>
          </c:val>
          <c:extLst xmlns:c16r2="http://schemas.microsoft.com/office/drawing/2015/06/chart">
            <c:ext xmlns:c16="http://schemas.microsoft.com/office/drawing/2014/chart" uri="{C3380CC4-5D6E-409C-BE32-E72D297353CC}">
              <c16:uniqueId val="{00000004-4904-45B7-AFAB-90A9CF0DF61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1.57</c:v>
                </c:pt>
                <c:pt idx="2">
                  <c:v>#N/A</c:v>
                </c:pt>
                <c:pt idx="3">
                  <c:v>2.62</c:v>
                </c:pt>
                <c:pt idx="4">
                  <c:v>#N/A</c:v>
                </c:pt>
                <c:pt idx="5">
                  <c:v>2.13</c:v>
                </c:pt>
                <c:pt idx="6">
                  <c:v>#N/A</c:v>
                </c:pt>
                <c:pt idx="7">
                  <c:v>0.96</c:v>
                </c:pt>
                <c:pt idx="8">
                  <c:v>#N/A</c:v>
                </c:pt>
                <c:pt idx="9">
                  <c:v>7.0000000000000007E-2</c:v>
                </c:pt>
              </c:numCache>
            </c:numRef>
          </c:val>
          <c:extLst xmlns:c16r2="http://schemas.microsoft.com/office/drawing/2015/06/chart">
            <c:ext xmlns:c16="http://schemas.microsoft.com/office/drawing/2014/chart" uri="{C3380CC4-5D6E-409C-BE32-E72D297353CC}">
              <c16:uniqueId val="{00000005-4904-45B7-AFAB-90A9CF0DF61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0.09</c:v>
                </c:pt>
                <c:pt idx="4">
                  <c:v>#N/A</c:v>
                </c:pt>
                <c:pt idx="5">
                  <c:v>0.08</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6-4904-45B7-AFAB-90A9CF0DF61C}"/>
            </c:ext>
          </c:extLst>
        </c:ser>
        <c:ser>
          <c:idx val="7"/>
          <c:order val="7"/>
          <c:tx>
            <c:strRef>
              <c:f>データシート!$A$34</c:f>
              <c:strCache>
                <c:ptCount val="1"/>
                <c:pt idx="0">
                  <c:v>急患医療特別会計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0.28000000000000003</c:v>
                </c:pt>
                <c:pt idx="2">
                  <c:v>#N/A</c:v>
                </c:pt>
                <c:pt idx="3">
                  <c:v>0.05</c:v>
                </c:pt>
                <c:pt idx="4">
                  <c:v>#N/A</c:v>
                </c:pt>
                <c:pt idx="5">
                  <c:v>0</c:v>
                </c:pt>
                <c:pt idx="6">
                  <c:v>#N/A</c:v>
                </c:pt>
                <c:pt idx="7">
                  <c:v>0</c:v>
                </c:pt>
                <c:pt idx="8">
                  <c:v>#N/A</c:v>
                </c:pt>
                <c:pt idx="9">
                  <c:v>0.24</c:v>
                </c:pt>
              </c:numCache>
            </c:numRef>
          </c:val>
          <c:extLst xmlns:c16r2="http://schemas.microsoft.com/office/drawing/2015/06/chart">
            <c:ext xmlns:c16="http://schemas.microsoft.com/office/drawing/2014/chart" uri="{C3380CC4-5D6E-409C-BE32-E72D297353CC}">
              <c16:uniqueId val="{00000007-4904-45B7-AFAB-90A9CF0DF6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3.97</c:v>
                </c:pt>
                <c:pt idx="2">
                  <c:v>#N/A</c:v>
                </c:pt>
                <c:pt idx="3">
                  <c:v>2.69</c:v>
                </c:pt>
                <c:pt idx="4">
                  <c:v>#N/A</c:v>
                </c:pt>
                <c:pt idx="5">
                  <c:v>7.15</c:v>
                </c:pt>
                <c:pt idx="6">
                  <c:v>#N/A</c:v>
                </c:pt>
                <c:pt idx="7">
                  <c:v>2.89</c:v>
                </c:pt>
                <c:pt idx="8">
                  <c:v>#N/A</c:v>
                </c:pt>
                <c:pt idx="9">
                  <c:v>2.67</c:v>
                </c:pt>
              </c:numCache>
            </c:numRef>
          </c:val>
          <c:extLst xmlns:c16r2="http://schemas.microsoft.com/office/drawing/2015/06/chart">
            <c:ext xmlns:c16="http://schemas.microsoft.com/office/drawing/2014/chart" uri="{C3380CC4-5D6E-409C-BE32-E72D297353CC}">
              <c16:uniqueId val="{00000008-4904-45B7-AFAB-90A9CF0DF61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5.95</c:v>
                </c:pt>
                <c:pt idx="2">
                  <c:v>#N/A</c:v>
                </c:pt>
                <c:pt idx="3">
                  <c:v>9.19</c:v>
                </c:pt>
                <c:pt idx="4">
                  <c:v>#N/A</c:v>
                </c:pt>
                <c:pt idx="5">
                  <c:v>13.73</c:v>
                </c:pt>
                <c:pt idx="6">
                  <c:v>#N/A</c:v>
                </c:pt>
                <c:pt idx="7">
                  <c:v>16.23</c:v>
                </c:pt>
                <c:pt idx="8">
                  <c:v>#N/A</c:v>
                </c:pt>
                <c:pt idx="9">
                  <c:v>13</c:v>
                </c:pt>
              </c:numCache>
            </c:numRef>
          </c:val>
          <c:extLst xmlns:c16r2="http://schemas.microsoft.com/office/drawing/2015/06/chart">
            <c:ext xmlns:c16="http://schemas.microsoft.com/office/drawing/2014/chart" uri="{C3380CC4-5D6E-409C-BE32-E72D297353CC}">
              <c16:uniqueId val="{00000009-4904-45B7-AFAB-90A9CF0DF61C}"/>
            </c:ext>
          </c:extLst>
        </c:ser>
        <c:dLbls>
          <c:showLegendKey val="0"/>
          <c:showVal val="0"/>
          <c:showCatName val="0"/>
          <c:showSerName val="0"/>
          <c:showPercent val="0"/>
          <c:showBubbleSize val="0"/>
        </c:dLbls>
        <c:gapWidth val="150"/>
        <c:overlap val="100"/>
        <c:axId val="415805448"/>
        <c:axId val="514756888"/>
      </c:barChart>
      <c:catAx>
        <c:axId val="41580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756888"/>
        <c:crosses val="autoZero"/>
        <c:auto val="1"/>
        <c:lblAlgn val="ctr"/>
        <c:lblOffset val="100"/>
        <c:tickLblSkip val="1"/>
        <c:tickMarkSkip val="1"/>
        <c:noMultiLvlLbl val="0"/>
      </c:catAx>
      <c:valAx>
        <c:axId val="51475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805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2291</c:v>
                </c:pt>
                <c:pt idx="5">
                  <c:v>2312</c:v>
                </c:pt>
                <c:pt idx="8">
                  <c:v>2285</c:v>
                </c:pt>
                <c:pt idx="11">
                  <c:v>2322</c:v>
                </c:pt>
                <c:pt idx="14">
                  <c:v>2338</c:v>
                </c:pt>
              </c:numCache>
            </c:numRef>
          </c:val>
          <c:extLst xmlns:c16r2="http://schemas.microsoft.com/office/drawing/2015/06/chart">
            <c:ext xmlns:c16="http://schemas.microsoft.com/office/drawing/2014/chart" uri="{C3380CC4-5D6E-409C-BE32-E72D297353CC}">
              <c16:uniqueId val="{00000000-E07E-458C-BEC4-35FDF4A616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07E-458C-BEC4-35FDF4A616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c:v>
                </c:pt>
                <c:pt idx="3">
                  <c:v>42</c:v>
                </c:pt>
                <c:pt idx="6">
                  <c:v>42</c:v>
                </c:pt>
                <c:pt idx="9">
                  <c:v>41</c:v>
                </c:pt>
                <c:pt idx="12">
                  <c:v>0</c:v>
                </c:pt>
              </c:numCache>
            </c:numRef>
          </c:val>
          <c:extLst xmlns:c16r2="http://schemas.microsoft.com/office/drawing/2015/06/chart">
            <c:ext xmlns:c16="http://schemas.microsoft.com/office/drawing/2014/chart" uri="{C3380CC4-5D6E-409C-BE32-E72D297353CC}">
              <c16:uniqueId val="{00000002-E07E-458C-BEC4-35FDF4A616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176</c:v>
                </c:pt>
                <c:pt idx="3">
                  <c:v>186</c:v>
                </c:pt>
                <c:pt idx="6">
                  <c:v>184</c:v>
                </c:pt>
                <c:pt idx="9">
                  <c:v>202</c:v>
                </c:pt>
                <c:pt idx="12">
                  <c:v>103</c:v>
                </c:pt>
              </c:numCache>
            </c:numRef>
          </c:val>
          <c:extLst xmlns:c16r2="http://schemas.microsoft.com/office/drawing/2015/06/chart">
            <c:ext xmlns:c16="http://schemas.microsoft.com/office/drawing/2014/chart" uri="{C3380CC4-5D6E-409C-BE32-E72D297353CC}">
              <c16:uniqueId val="{00000003-E07E-458C-BEC4-35FDF4A616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472</c:v>
                </c:pt>
                <c:pt idx="3">
                  <c:v>501</c:v>
                </c:pt>
                <c:pt idx="6">
                  <c:v>520</c:v>
                </c:pt>
                <c:pt idx="9">
                  <c:v>525</c:v>
                </c:pt>
                <c:pt idx="12">
                  <c:v>536</c:v>
                </c:pt>
              </c:numCache>
            </c:numRef>
          </c:val>
          <c:extLst xmlns:c16r2="http://schemas.microsoft.com/office/drawing/2015/06/chart">
            <c:ext xmlns:c16="http://schemas.microsoft.com/office/drawing/2014/chart" uri="{C3380CC4-5D6E-409C-BE32-E72D297353CC}">
              <c16:uniqueId val="{00000004-E07E-458C-BEC4-35FDF4A616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7E-458C-BEC4-35FDF4A616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07E-458C-BEC4-35FDF4A616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2502</c:v>
                </c:pt>
                <c:pt idx="3">
                  <c:v>2508</c:v>
                </c:pt>
                <c:pt idx="6">
                  <c:v>2457</c:v>
                </c:pt>
                <c:pt idx="9">
                  <c:v>2651</c:v>
                </c:pt>
                <c:pt idx="12">
                  <c:v>2699</c:v>
                </c:pt>
              </c:numCache>
            </c:numRef>
          </c:val>
          <c:extLst xmlns:c16r2="http://schemas.microsoft.com/office/drawing/2015/06/chart">
            <c:ext xmlns:c16="http://schemas.microsoft.com/office/drawing/2014/chart" uri="{C3380CC4-5D6E-409C-BE32-E72D297353CC}">
              <c16:uniqueId val="{00000007-E07E-458C-BEC4-35FDF4A616FF}"/>
            </c:ext>
          </c:extLst>
        </c:ser>
        <c:dLbls>
          <c:showLegendKey val="0"/>
          <c:showVal val="0"/>
          <c:showCatName val="0"/>
          <c:showSerName val="0"/>
          <c:showPercent val="0"/>
          <c:showBubbleSize val="0"/>
        </c:dLbls>
        <c:gapWidth val="100"/>
        <c:overlap val="100"/>
        <c:axId val="514759632"/>
        <c:axId val="51475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902</c:v>
                </c:pt>
                <c:pt idx="2">
                  <c:v>#N/A</c:v>
                </c:pt>
                <c:pt idx="3">
                  <c:v>#N/A</c:v>
                </c:pt>
                <c:pt idx="4">
                  <c:v>925</c:v>
                </c:pt>
                <c:pt idx="5">
                  <c:v>#N/A</c:v>
                </c:pt>
                <c:pt idx="6">
                  <c:v>#N/A</c:v>
                </c:pt>
                <c:pt idx="7">
                  <c:v>918</c:v>
                </c:pt>
                <c:pt idx="8">
                  <c:v>#N/A</c:v>
                </c:pt>
                <c:pt idx="9">
                  <c:v>#N/A</c:v>
                </c:pt>
                <c:pt idx="10">
                  <c:v>1097</c:v>
                </c:pt>
                <c:pt idx="11">
                  <c:v>#N/A</c:v>
                </c:pt>
                <c:pt idx="12">
                  <c:v>#N/A</c:v>
                </c:pt>
                <c:pt idx="13">
                  <c:v>1000</c:v>
                </c:pt>
                <c:pt idx="14">
                  <c:v>#N/A</c:v>
                </c:pt>
              </c:numCache>
            </c:numRef>
          </c:val>
          <c:smooth val="0"/>
          <c:extLst xmlns:c16r2="http://schemas.microsoft.com/office/drawing/2015/06/chart">
            <c:ext xmlns:c16="http://schemas.microsoft.com/office/drawing/2014/chart" uri="{C3380CC4-5D6E-409C-BE32-E72D297353CC}">
              <c16:uniqueId val="{00000008-E07E-458C-BEC4-35FDF4A616FF}"/>
            </c:ext>
          </c:extLst>
        </c:ser>
        <c:dLbls>
          <c:showLegendKey val="0"/>
          <c:showVal val="0"/>
          <c:showCatName val="0"/>
          <c:showSerName val="0"/>
          <c:showPercent val="0"/>
          <c:showBubbleSize val="0"/>
        </c:dLbls>
        <c:marker val="1"/>
        <c:smooth val="0"/>
        <c:axId val="514759632"/>
        <c:axId val="514754928"/>
      </c:lineChart>
      <c:catAx>
        <c:axId val="51475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754928"/>
        <c:crosses val="autoZero"/>
        <c:auto val="1"/>
        <c:lblAlgn val="ctr"/>
        <c:lblOffset val="100"/>
        <c:tickLblSkip val="1"/>
        <c:tickMarkSkip val="1"/>
        <c:noMultiLvlLbl val="0"/>
      </c:catAx>
      <c:valAx>
        <c:axId val="51475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75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16976</c:v>
                </c:pt>
                <c:pt idx="5">
                  <c:v>17594</c:v>
                </c:pt>
                <c:pt idx="8">
                  <c:v>20835</c:v>
                </c:pt>
                <c:pt idx="11">
                  <c:v>22230</c:v>
                </c:pt>
                <c:pt idx="14">
                  <c:v>22189</c:v>
                </c:pt>
              </c:numCache>
            </c:numRef>
          </c:val>
          <c:extLst xmlns:c16r2="http://schemas.microsoft.com/office/drawing/2015/06/chart">
            <c:ext xmlns:c16="http://schemas.microsoft.com/office/drawing/2014/chart" uri="{C3380CC4-5D6E-409C-BE32-E72D297353CC}">
              <c16:uniqueId val="{00000000-CA84-42D0-AA48-1EE8A45B90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3916</c:v>
                </c:pt>
                <c:pt idx="5">
                  <c:v>3520</c:v>
                </c:pt>
                <c:pt idx="8">
                  <c:v>3051</c:v>
                </c:pt>
                <c:pt idx="11">
                  <c:v>2653</c:v>
                </c:pt>
                <c:pt idx="14">
                  <c:v>2918</c:v>
                </c:pt>
              </c:numCache>
            </c:numRef>
          </c:val>
          <c:extLst xmlns:c16r2="http://schemas.microsoft.com/office/drawing/2015/06/chart">
            <c:ext xmlns:c16="http://schemas.microsoft.com/office/drawing/2014/chart" uri="{C3380CC4-5D6E-409C-BE32-E72D297353CC}">
              <c16:uniqueId val="{00000001-CA84-42D0-AA48-1EE8A45B90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16655</c:v>
                </c:pt>
                <c:pt idx="5">
                  <c:v>16406</c:v>
                </c:pt>
                <c:pt idx="8">
                  <c:v>16727</c:v>
                </c:pt>
                <c:pt idx="11">
                  <c:v>17459</c:v>
                </c:pt>
                <c:pt idx="14">
                  <c:v>17250</c:v>
                </c:pt>
              </c:numCache>
            </c:numRef>
          </c:val>
          <c:extLst xmlns:c16r2="http://schemas.microsoft.com/office/drawing/2015/06/chart">
            <c:ext xmlns:c16="http://schemas.microsoft.com/office/drawing/2014/chart" uri="{C3380CC4-5D6E-409C-BE32-E72D297353CC}">
              <c16:uniqueId val="{00000002-CA84-42D0-AA48-1EE8A45B90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84-42D0-AA48-1EE8A45B90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84-42D0-AA48-1EE8A45B90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84-42D0-AA48-1EE8A45B90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2981</c:v>
                </c:pt>
                <c:pt idx="3">
                  <c:v>3041</c:v>
                </c:pt>
                <c:pt idx="6">
                  <c:v>3099</c:v>
                </c:pt>
                <c:pt idx="9">
                  <c:v>3143</c:v>
                </c:pt>
                <c:pt idx="12">
                  <c:v>3348</c:v>
                </c:pt>
              </c:numCache>
            </c:numRef>
          </c:val>
          <c:extLst xmlns:c16r2="http://schemas.microsoft.com/office/drawing/2015/06/chart">
            <c:ext xmlns:c16="http://schemas.microsoft.com/office/drawing/2014/chart" uri="{C3380CC4-5D6E-409C-BE32-E72D297353CC}">
              <c16:uniqueId val="{00000006-CA84-42D0-AA48-1EE8A45B90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841</c:v>
                </c:pt>
                <c:pt idx="3">
                  <c:v>869</c:v>
                </c:pt>
                <c:pt idx="6">
                  <c:v>670</c:v>
                </c:pt>
                <c:pt idx="9">
                  <c:v>480</c:v>
                </c:pt>
                <c:pt idx="12">
                  <c:v>416</c:v>
                </c:pt>
              </c:numCache>
            </c:numRef>
          </c:val>
          <c:extLst xmlns:c16r2="http://schemas.microsoft.com/office/drawing/2015/06/chart">
            <c:ext xmlns:c16="http://schemas.microsoft.com/office/drawing/2014/chart" uri="{C3380CC4-5D6E-409C-BE32-E72D297353CC}">
              <c16:uniqueId val="{00000007-CA84-42D0-AA48-1EE8A45B90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3584</c:v>
                </c:pt>
                <c:pt idx="3">
                  <c:v>3202</c:v>
                </c:pt>
                <c:pt idx="6">
                  <c:v>2839</c:v>
                </c:pt>
                <c:pt idx="9">
                  <c:v>2912</c:v>
                </c:pt>
                <c:pt idx="12">
                  <c:v>2636</c:v>
                </c:pt>
              </c:numCache>
            </c:numRef>
          </c:val>
          <c:extLst xmlns:c16r2="http://schemas.microsoft.com/office/drawing/2015/06/chart">
            <c:ext xmlns:c16="http://schemas.microsoft.com/office/drawing/2014/chart" uri="{C3380CC4-5D6E-409C-BE32-E72D297353CC}">
              <c16:uniqueId val="{00000008-CA84-42D0-AA48-1EE8A45B90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247</c:v>
                </c:pt>
                <c:pt idx="3">
                  <c:v>205</c:v>
                </c:pt>
                <c:pt idx="6">
                  <c:v>163</c:v>
                </c:pt>
                <c:pt idx="9">
                  <c:v>0</c:v>
                </c:pt>
                <c:pt idx="12">
                  <c:v>0</c:v>
                </c:pt>
              </c:numCache>
            </c:numRef>
          </c:val>
          <c:extLst xmlns:c16r2="http://schemas.microsoft.com/office/drawing/2015/06/chart">
            <c:ext xmlns:c16="http://schemas.microsoft.com/office/drawing/2014/chart" uri="{C3380CC4-5D6E-409C-BE32-E72D297353CC}">
              <c16:uniqueId val="{00000009-CA84-42D0-AA48-1EE8A45B90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25409</c:v>
                </c:pt>
                <c:pt idx="3">
                  <c:v>25854</c:v>
                </c:pt>
                <c:pt idx="6">
                  <c:v>28696</c:v>
                </c:pt>
                <c:pt idx="9">
                  <c:v>30376</c:v>
                </c:pt>
                <c:pt idx="12">
                  <c:v>30919</c:v>
                </c:pt>
              </c:numCache>
            </c:numRef>
          </c:val>
          <c:extLst xmlns:c16r2="http://schemas.microsoft.com/office/drawing/2015/06/chart">
            <c:ext xmlns:c16="http://schemas.microsoft.com/office/drawing/2014/chart" uri="{C3380CC4-5D6E-409C-BE32-E72D297353CC}">
              <c16:uniqueId val="{0000000A-CA84-42D0-AA48-1EE8A45B90F1}"/>
            </c:ext>
          </c:extLst>
        </c:ser>
        <c:dLbls>
          <c:showLegendKey val="0"/>
          <c:showVal val="0"/>
          <c:showCatName val="0"/>
          <c:showSerName val="0"/>
          <c:showPercent val="0"/>
          <c:showBubbleSize val="0"/>
        </c:dLbls>
        <c:gapWidth val="100"/>
        <c:overlap val="100"/>
        <c:axId val="514756104"/>
        <c:axId val="51475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A84-42D0-AA48-1EE8A45B90F1}"/>
            </c:ext>
          </c:extLst>
        </c:ser>
        <c:dLbls>
          <c:showLegendKey val="0"/>
          <c:showVal val="0"/>
          <c:showCatName val="0"/>
          <c:showSerName val="0"/>
          <c:showPercent val="0"/>
          <c:showBubbleSize val="0"/>
        </c:dLbls>
        <c:marker val="1"/>
        <c:smooth val="0"/>
        <c:axId val="514756104"/>
        <c:axId val="514758848"/>
      </c:lineChart>
      <c:catAx>
        <c:axId val="51475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758848"/>
        <c:crosses val="autoZero"/>
        <c:auto val="1"/>
        <c:lblAlgn val="ctr"/>
        <c:lblOffset val="100"/>
        <c:tickLblSkip val="1"/>
        <c:tickMarkSkip val="1"/>
        <c:noMultiLvlLbl val="0"/>
      </c:catAx>
      <c:valAx>
        <c:axId val="51475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75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2484</c:v>
                </c:pt>
                <c:pt idx="1">
                  <c:v>2784</c:v>
                </c:pt>
                <c:pt idx="2">
                  <c:v>2934</c:v>
                </c:pt>
              </c:numCache>
            </c:numRef>
          </c:val>
          <c:extLst xmlns:c16r2="http://schemas.microsoft.com/office/drawing/2015/06/chart">
            <c:ext xmlns:c16="http://schemas.microsoft.com/office/drawing/2014/chart" uri="{C3380CC4-5D6E-409C-BE32-E72D297353CC}">
              <c16:uniqueId val="{00000000-7477-42F8-BD95-D6646B9FF2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784</c:v>
                </c:pt>
                <c:pt idx="1">
                  <c:v>784</c:v>
                </c:pt>
                <c:pt idx="2">
                  <c:v>835</c:v>
                </c:pt>
              </c:numCache>
            </c:numRef>
          </c:val>
          <c:extLst xmlns:c16r2="http://schemas.microsoft.com/office/drawing/2015/06/chart">
            <c:ext xmlns:c16="http://schemas.microsoft.com/office/drawing/2014/chart" uri="{C3380CC4-5D6E-409C-BE32-E72D297353CC}">
              <c16:uniqueId val="{00000001-7477-42F8-BD95-D6646B9FF2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13154</c:v>
                </c:pt>
                <c:pt idx="1">
                  <c:v>13485</c:v>
                </c:pt>
                <c:pt idx="2">
                  <c:v>13060</c:v>
                </c:pt>
              </c:numCache>
            </c:numRef>
          </c:val>
          <c:extLst xmlns:c16r2="http://schemas.microsoft.com/office/drawing/2015/06/chart">
            <c:ext xmlns:c16="http://schemas.microsoft.com/office/drawing/2014/chart" uri="{C3380CC4-5D6E-409C-BE32-E72D297353CC}">
              <c16:uniqueId val="{00000002-7477-42F8-BD95-D6646B9FF2F4}"/>
            </c:ext>
          </c:extLst>
        </c:ser>
        <c:dLbls>
          <c:showLegendKey val="0"/>
          <c:showVal val="0"/>
          <c:showCatName val="0"/>
          <c:showSerName val="0"/>
          <c:showPercent val="0"/>
          <c:showBubbleSize val="0"/>
        </c:dLbls>
        <c:gapWidth val="120"/>
        <c:overlap val="100"/>
        <c:axId val="514752576"/>
        <c:axId val="514755712"/>
      </c:barChart>
      <c:catAx>
        <c:axId val="5147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755712"/>
        <c:crosses val="autoZero"/>
        <c:auto val="1"/>
        <c:lblAlgn val="ctr"/>
        <c:lblOffset val="100"/>
        <c:tickLblSkip val="1"/>
        <c:tickMarkSkip val="1"/>
        <c:noMultiLvlLbl val="0"/>
      </c:catAx>
      <c:valAx>
        <c:axId val="514755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7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45,389
44,404
54.55
34,119,580
33,207,232
397,400
13,618,519
30,919,280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旧産炭地及び過疎地域であるため、人口の減少や少子高齢化の進展が著しく、基幹産業もないこと等から、財政基盤が極めて弱く、低い財政力指数が続いている。市税の増など財政力指数の増加要因もあるものの、過疎対策事業債の償還額の増加などもあり、財政力指数は、</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程度を推移している。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令和元年度及び令和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％を超えていた経常収支比率は、令和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年度に、新型コロナに対応した国の特別な財政措置により経常収支比率が改善したが、令和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年度には再び</a:t>
          </a:r>
          <a:r>
            <a:rPr kumimoji="1" lang="en-US" altLang="ja-JP" sz="1050">
              <a:latin typeface="ＭＳ Ｐゴシック" panose="020B0600070205080204" pitchFamily="50" charset="-128"/>
              <a:ea typeface="ＭＳ Ｐゴシック" panose="020B0600070205080204" pitchFamily="50" charset="-128"/>
            </a:rPr>
            <a:t>99.9</a:t>
          </a:r>
          <a:r>
            <a:rPr kumimoji="1" lang="ja-JP" altLang="en-US" sz="1050">
              <a:latin typeface="ＭＳ Ｐゴシック" panose="020B0600070205080204" pitchFamily="50" charset="-128"/>
              <a:ea typeface="ＭＳ Ｐゴシック" panose="020B0600070205080204" pitchFamily="50" charset="-128"/>
            </a:rPr>
            <a:t>％まで上昇した。令和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年度には、段階的な定年引上げに伴い人件費が減少したことにより、わずかに改善したものの、令和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年度には、例年の人件費水準に戻ることから、再び悪化に転じる見込みである。また、令和</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年度には、過疎対策事業債の元金償還が本格化する予定であり、さらなる経常収支比率の悪化も予想される。</a:t>
          </a:r>
        </a:p>
        <a:p>
          <a:r>
            <a:rPr kumimoji="1" lang="ja-JP" altLang="en-US" sz="1050">
              <a:latin typeface="ＭＳ Ｐゴシック" panose="020B0600070205080204" pitchFamily="50" charset="-128"/>
              <a:ea typeface="ＭＳ Ｐゴシック" panose="020B0600070205080204" pitchFamily="50" charset="-128"/>
            </a:rPr>
            <a:t>　本市は、類似団体と比較し慢性的に扶助費が多額であり、経常収支比率を押し上げている。このため、保護受給者の自立支援について、より一層の強化を図るとともに、次世代への連鎖を防ぐための対策を講じていく必要がある。また、企業誘致の更なる推進などにより、雇用や税収の増加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58674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095908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58674</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9011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65</xdr:row>
      <xdr:rowOff>7874</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90117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7874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09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退職金を除く人件費は、職員数の減により減少しており、物件費についても、旧し尿処理施設の解体に係る事業費の減に伴い減少している。</a:t>
          </a:r>
        </a:p>
        <a:p>
          <a:r>
            <a:rPr kumimoji="1" lang="ja-JP" altLang="en-US" sz="1050">
              <a:latin typeface="ＭＳ Ｐゴシック" panose="020B0600070205080204" pitchFamily="50" charset="-128"/>
              <a:ea typeface="ＭＳ Ｐゴシック" panose="020B0600070205080204" pitchFamily="50" charset="-128"/>
            </a:rPr>
            <a:t>　しかしながら、人口の減少割合の方が大きいことから、人口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人当たり人件費・物件費等の増加につながっている。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94182</xdr:rowOff>
    </xdr:from>
    <xdr:to>
      <xdr:col>23</xdr:col>
      <xdr:colOff>133350</xdr:colOff>
      <xdr:row>81</xdr:row>
      <xdr:rowOff>96503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3981632"/>
          <a:ext cx="8382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65337</xdr:rowOff>
    </xdr:from>
    <xdr:to>
      <xdr:col>19</xdr:col>
      <xdr:colOff>133350</xdr:colOff>
      <xdr:row>81</xdr:row>
      <xdr:rowOff>94182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3952787"/>
          <a:ext cx="889000" cy="2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38164</xdr:rowOff>
    </xdr:from>
    <xdr:to>
      <xdr:col>15</xdr:col>
      <xdr:colOff>82550</xdr:colOff>
      <xdr:row>81</xdr:row>
      <xdr:rowOff>65337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925614"/>
          <a:ext cx="8890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164179</xdr:rowOff>
    </xdr:from>
    <xdr:to>
      <xdr:col>11</xdr:col>
      <xdr:colOff>31750</xdr:colOff>
      <xdr:row>81</xdr:row>
      <xdr:rowOff>38164</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880179"/>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45703</xdr:rowOff>
    </xdr:from>
    <xdr:to>
      <xdr:col>23</xdr:col>
      <xdr:colOff>184150</xdr:colOff>
      <xdr:row>81</xdr:row>
      <xdr:rowOff>147303</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9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62230</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77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43382</xdr:rowOff>
    </xdr:from>
    <xdr:to>
      <xdr:col>19</xdr:col>
      <xdr:colOff>184150</xdr:colOff>
      <xdr:row>81</xdr:row>
      <xdr:rowOff>144982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9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155159</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69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14537</xdr:rowOff>
    </xdr:from>
    <xdr:to>
      <xdr:col>15</xdr:col>
      <xdr:colOff>133350</xdr:colOff>
      <xdr:row>81</xdr:row>
      <xdr:rowOff>116137</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126314</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67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158814</xdr:rowOff>
    </xdr:from>
    <xdr:to>
      <xdr:col>11</xdr:col>
      <xdr:colOff>82550</xdr:colOff>
      <xdr:row>81</xdr:row>
      <xdr:rowOff>88964</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8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99141</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6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113379</xdr:rowOff>
    </xdr:from>
    <xdr:to>
      <xdr:col>7</xdr:col>
      <xdr:colOff>31750</xdr:colOff>
      <xdr:row>81</xdr:row>
      <xdr:rowOff>43529</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8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53706</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5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日現在におけるラスパイレス指数に係る前年度からの変動要因は、職員構成の変動（経験年数階層の変動）が主な要因として挙げられる。</a:t>
          </a:r>
        </a:p>
        <a:p>
          <a:r>
            <a:rPr kumimoji="1" lang="ja-JP" altLang="en-US" sz="1050">
              <a:latin typeface="ＭＳ Ｐゴシック" panose="020B0600070205080204" pitchFamily="50" charset="-128"/>
              <a:ea typeface="ＭＳ Ｐゴシック" panose="020B0600070205080204" pitchFamily="50" charset="-128"/>
            </a:rPr>
            <a:t>　今後においても、国家公務員の給与制度の動向を注視しながら、引き続き給与制度の適正な運用に努める。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81</xdr:row>
      <xdr:rowOff>148771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6179800" y="139845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81</xdr:row>
      <xdr:rowOff>148771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39672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81</xdr:row>
      <xdr:rowOff>148771</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4401800" y="139672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81</xdr:row>
      <xdr:rowOff>148771</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39672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62791</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日時点の職員数は、建築技師及び市費講師（任期付職員）の退職不補充等があり、人口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人当たり職員数は減少している。</a:t>
          </a:r>
        </a:p>
        <a:p>
          <a:r>
            <a:rPr kumimoji="1" lang="ja-JP" altLang="en-US" sz="1050">
              <a:latin typeface="ＭＳ Ｐゴシック" panose="020B0600070205080204" pitchFamily="50" charset="-128"/>
              <a:ea typeface="ＭＳ Ｐゴシック" panose="020B0600070205080204" pitchFamily="50" charset="-128"/>
            </a:rPr>
            <a:t>　今後も本市の定員管理計画に定める目標職員数を踏まえ、行政需要の変化に対応した適切な職員数の管理を行う予定である。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31031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312400"/>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10178</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97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31031</xdr:rowOff>
    </xdr:from>
    <xdr:to>
      <xdr:col>77</xdr:col>
      <xdr:colOff>44450</xdr:colOff>
      <xdr:row>60</xdr:row>
      <xdr:rowOff>32639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031803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28618</xdr:rowOff>
    </xdr:from>
    <xdr:to>
      <xdr:col>72</xdr:col>
      <xdr:colOff>203200</xdr:colOff>
      <xdr:row>60</xdr:row>
      <xdr:rowOff>32639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31561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28618</xdr:rowOff>
    </xdr:from>
    <xdr:to>
      <xdr:col>68</xdr:col>
      <xdr:colOff>152400</xdr:colOff>
      <xdr:row>60</xdr:row>
      <xdr:rowOff>31834</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315618"/>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67327</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151681</xdr:rowOff>
    </xdr:from>
    <xdr:to>
      <xdr:col>77</xdr:col>
      <xdr:colOff>95250</xdr:colOff>
      <xdr:row>60</xdr:row>
      <xdr:rowOff>81831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92008</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03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153289</xdr:rowOff>
    </xdr:from>
    <xdr:to>
      <xdr:col>73</xdr:col>
      <xdr:colOff>44450</xdr:colOff>
      <xdr:row>60</xdr:row>
      <xdr:rowOff>83439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93616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149268</xdr:rowOff>
    </xdr:from>
    <xdr:to>
      <xdr:col>68</xdr:col>
      <xdr:colOff>203200</xdr:colOff>
      <xdr:row>60</xdr:row>
      <xdr:rowOff>79418</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89595</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03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152484</xdr:rowOff>
    </xdr:from>
    <xdr:to>
      <xdr:col>64</xdr:col>
      <xdr:colOff>152400</xdr:colOff>
      <xdr:row>60</xdr:row>
      <xdr:rowOff>82634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92811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0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普通会計の公債費は、令和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年度まで年</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億円前後を推移し、実質公債費比率も</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前後でほぼ横ばいが続いており、類似団体平均を下回る値となっていた。</a:t>
          </a:r>
        </a:p>
        <a:p>
          <a:r>
            <a:rPr kumimoji="1" lang="ja-JP" altLang="en-US" sz="1050">
              <a:latin typeface="ＭＳ Ｐゴシック" panose="020B0600070205080204" pitchFamily="50" charset="-128"/>
              <a:ea typeface="ＭＳ Ｐゴシック" panose="020B0600070205080204" pitchFamily="50" charset="-128"/>
            </a:rPr>
            <a:t>　しかしながら、令和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年度以降は、近年借り入れた過疎対策事業債の元金償還が増加し、類似団体平均を上回る値となった。</a:t>
          </a:r>
        </a:p>
        <a:p>
          <a:r>
            <a:rPr kumimoji="1" lang="ja-JP" altLang="en-US" sz="1050">
              <a:latin typeface="ＭＳ Ｐゴシック" panose="020B0600070205080204" pitchFamily="50" charset="-128"/>
              <a:ea typeface="ＭＳ Ｐゴシック" panose="020B0600070205080204" pitchFamily="50" charset="-128"/>
            </a:rPr>
            <a:t>　また、新中学校建設事業で活用した過疎対策事業債の元金償還が本格化する令和</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年度以降は公債費の大幅な増加が見込まれている。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70455</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179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58965</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5290800" y="70309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13002</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4401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13002</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a:off x="13512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年度以来</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年続けて将来負担比率は算定されなかった。本市は、失業対策事業、改良住宅建設事業、地域改善対策事業、過疎対策事業など旧産炭・過疎地域特有の公共事業を実施してきたため、多くの地方債残高を抱えていたが、公債費負担適正化の取り組み等により年々減少し、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年度までは</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億円程度を推移していた。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年度以降は、新中学校建設に係る過疎対策事業債の借入額が増大（平成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年度末</a:t>
          </a:r>
          <a:r>
            <a:rPr kumimoji="1" lang="en-US" altLang="ja-JP" sz="1050">
              <a:latin typeface="ＭＳ Ｐゴシック" panose="020B0600070205080204" pitchFamily="50" charset="-128"/>
              <a:ea typeface="ＭＳ Ｐゴシック" panose="020B0600070205080204" pitchFamily="50" charset="-128"/>
            </a:rPr>
            <a:t>343</a:t>
          </a:r>
          <a:r>
            <a:rPr kumimoji="1" lang="ja-JP" altLang="en-US" sz="1050">
              <a:latin typeface="ＭＳ Ｐゴシック" panose="020B0600070205080204" pitchFamily="50" charset="-128"/>
              <a:ea typeface="ＭＳ Ｐゴシック" panose="020B0600070205080204" pitchFamily="50" charset="-128"/>
            </a:rPr>
            <a:t>億円→平成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年度末</a:t>
          </a:r>
          <a:r>
            <a:rPr kumimoji="1" lang="en-US" altLang="ja-JP" sz="1050">
              <a:latin typeface="ＭＳ Ｐゴシック" panose="020B0600070205080204" pitchFamily="50" charset="-128"/>
              <a:ea typeface="ＭＳ Ｐゴシック" panose="020B0600070205080204" pitchFamily="50" charset="-128"/>
            </a:rPr>
            <a:t>251</a:t>
          </a:r>
          <a:r>
            <a:rPr kumimoji="1" lang="ja-JP" altLang="en-US" sz="1050">
              <a:latin typeface="ＭＳ Ｐゴシック" panose="020B0600070205080204" pitchFamily="50" charset="-128"/>
              <a:ea typeface="ＭＳ Ｐゴシック" panose="020B0600070205080204" pitchFamily="50" charset="-128"/>
            </a:rPr>
            <a:t>億円→令和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年度末</a:t>
          </a:r>
          <a:r>
            <a:rPr kumimoji="1" lang="en-US" altLang="ja-JP" sz="1050">
              <a:latin typeface="ＭＳ Ｐゴシック" panose="020B0600070205080204" pitchFamily="50" charset="-128"/>
              <a:ea typeface="ＭＳ Ｐゴシック" panose="020B0600070205080204" pitchFamily="50" charset="-128"/>
            </a:rPr>
            <a:t>309</a:t>
          </a:r>
          <a:r>
            <a:rPr kumimoji="1" lang="ja-JP" altLang="en-US" sz="1050">
              <a:latin typeface="ＭＳ Ｐゴシック" panose="020B0600070205080204" pitchFamily="50" charset="-128"/>
              <a:ea typeface="ＭＳ Ｐゴシック" panose="020B0600070205080204" pitchFamily="50" charset="-128"/>
            </a:rPr>
            <a:t>億円） しているが、特定農業施設の維持管理のための基金など充当可能基金残高が多額（令和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年度末</a:t>
          </a:r>
          <a:r>
            <a:rPr kumimoji="1" lang="en-US" altLang="ja-JP" sz="1050">
              <a:latin typeface="ＭＳ Ｐゴシック" panose="020B0600070205080204" pitchFamily="50" charset="-128"/>
              <a:ea typeface="ＭＳ Ｐゴシック" panose="020B0600070205080204" pitchFamily="50" charset="-128"/>
            </a:rPr>
            <a:t>173</a:t>
          </a:r>
          <a:r>
            <a:rPr kumimoji="1" lang="ja-JP" altLang="en-US" sz="1050">
              <a:latin typeface="ＭＳ Ｐゴシック" panose="020B0600070205080204" pitchFamily="50" charset="-128"/>
              <a:ea typeface="ＭＳ Ｐゴシック" panose="020B0600070205080204" pitchFamily="50" charset="-128"/>
            </a:rPr>
            <a:t>億円）であるため、将来負担比率の算定には至っていない。</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45,389
44,404
54.55
34,119,580
33,207,232
397,400
13,618,519
30,919,280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職員数の減少及び段階的な定年引上げに伴う退職者数の減による退職手当の減少により、正規職員の人件費が減少したことから、経常収支比率は減少している。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年度には、退職手当が例年の水準に戻ることから、経常収支比率が再び悪化に転じる可能性がある。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145288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534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168148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33274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33274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月からの新中学校開校に伴い、スクールバスの運行委託を開始したことによる委託料の増により、令和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年度の物件費は増加し、経常収支比率も増加している。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73660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3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161290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5080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134620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ふるさと寄附活用基金の活用により、保育所運営委託事業費及び子育てのための施設等利用給付事業費の一般財源が減少したことなどから、扶助費自体が減少し、経常収支比率は減少している。</a:t>
          </a:r>
        </a:p>
        <a:p>
          <a:r>
            <a:rPr kumimoji="1" lang="ja-JP" altLang="en-US" sz="1050">
              <a:latin typeface="ＭＳ Ｐゴシック" panose="020B0600070205080204" pitchFamily="50" charset="-128"/>
              <a:ea typeface="ＭＳ Ｐゴシック" panose="020B0600070205080204" pitchFamily="50" charset="-128"/>
            </a:rPr>
            <a:t>　しかしながら、扶助費に係る経常収支比率は依然として類似団体平均を大幅に上回っており、その主な要因として、多額にのぼる生活保護費が挙げられる。</a:t>
          </a:r>
        </a:p>
        <a:p>
          <a:r>
            <a:rPr kumimoji="1" lang="ja-JP" altLang="en-US" sz="1050">
              <a:latin typeface="ＭＳ Ｐゴシック" panose="020B0600070205080204" pitchFamily="50" charset="-128"/>
              <a:ea typeface="ＭＳ Ｐゴシック" panose="020B0600070205080204" pitchFamily="50" charset="-128"/>
            </a:rPr>
            <a:t>　本市は、旧産炭地であることや地域経済の低迷などの要因により、低所得者及び失業者が多く、保護率が他団体に比べ非常に高いものとなっている。（保護率令和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年度平均</a:t>
          </a:r>
          <a:r>
            <a:rPr kumimoji="1" lang="en-US" altLang="ja-JP" sz="1050">
              <a:latin typeface="ＭＳ Ｐゴシック" panose="020B0600070205080204" pitchFamily="50" charset="-128"/>
              <a:ea typeface="ＭＳ Ｐゴシック" panose="020B0600070205080204" pitchFamily="50" charset="-128"/>
            </a:rPr>
            <a:t>55.0</a:t>
          </a:r>
          <a:r>
            <a:rPr kumimoji="1" lang="ja-JP" altLang="en-US" sz="1050">
              <a:latin typeface="ＭＳ Ｐゴシック" panose="020B0600070205080204" pitchFamily="50" charset="-128"/>
              <a:ea typeface="ＭＳ Ｐゴシック" panose="020B0600070205080204" pitchFamily="50" charset="-128"/>
            </a:rPr>
            <a:t>パーミル）</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60</xdr:row>
      <xdr:rowOff>76708</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0652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48785</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33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76708</xdr:rowOff>
    </xdr:from>
    <xdr:to>
      <xdr:col>24</xdr:col>
      <xdr:colOff>114300</xdr:colOff>
      <xdr:row>60</xdr:row>
      <xdr:rowOff>76708</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36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76708</xdr:rowOff>
    </xdr:from>
    <xdr:to>
      <xdr:col>24</xdr:col>
      <xdr:colOff>25400</xdr:colOff>
      <xdr:row>60</xdr:row>
      <xdr:rowOff>168148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3987800" y="10363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140716</xdr:rowOff>
    </xdr:from>
    <xdr:to>
      <xdr:col>19</xdr:col>
      <xdr:colOff>187325</xdr:colOff>
      <xdr:row>60</xdr:row>
      <xdr:rowOff>168148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098800" y="10427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124206</xdr:rowOff>
    </xdr:from>
    <xdr:to>
      <xdr:col>20</xdr:col>
      <xdr:colOff>38100</xdr:colOff>
      <xdr:row>56</xdr:row>
      <xdr:rowOff>54356</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64533</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140716</xdr:rowOff>
    </xdr:from>
    <xdr:to>
      <xdr:col>15</xdr:col>
      <xdr:colOff>98425</xdr:colOff>
      <xdr:row>61</xdr:row>
      <xdr:rowOff>14986</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2209800" y="10427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149225</xdr:colOff>
      <xdr:row>56</xdr:row>
      <xdr:rowOff>17780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14986</xdr:rowOff>
    </xdr:from>
    <xdr:to>
      <xdr:col>11</xdr:col>
      <xdr:colOff>9525</xdr:colOff>
      <xdr:row>61</xdr:row>
      <xdr:rowOff>115570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1320800" y="10473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11955</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25908</xdr:rowOff>
    </xdr:from>
    <xdr:to>
      <xdr:col>24</xdr:col>
      <xdr:colOff>76200</xdr:colOff>
      <xdr:row>60</xdr:row>
      <xdr:rowOff>127508</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105935</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102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117348</xdr:rowOff>
    </xdr:from>
    <xdr:to>
      <xdr:col>20</xdr:col>
      <xdr:colOff>38100</xdr:colOff>
      <xdr:row>61</xdr:row>
      <xdr:rowOff>47498</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32275</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1049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89916</xdr:rowOff>
    </xdr:from>
    <xdr:to>
      <xdr:col>15</xdr:col>
      <xdr:colOff>149225</xdr:colOff>
      <xdr:row>61</xdr:row>
      <xdr:rowOff>20066</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4843</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135636</xdr:rowOff>
    </xdr:from>
    <xdr:to>
      <xdr:col>11</xdr:col>
      <xdr:colOff>60325</xdr:colOff>
      <xdr:row>61</xdr:row>
      <xdr:rowOff>65786</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50563</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64770</xdr:rowOff>
    </xdr:from>
    <xdr:to>
      <xdr:col>6</xdr:col>
      <xdr:colOff>171450</xdr:colOff>
      <xdr:row>61</xdr:row>
      <xdr:rowOff>166370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151147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その他のうち、大半を占めるのは繰出金であるが、内容としては、国民健康保険、後期高齢者医療保険及び介護保険に係るものとなっている。令和元年度以前は類似団体平均を下回っていたものの、令和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年度は介護保険及び後期高齢者医療保険に係る保険給付費が増加し、繰出額も増加している。令和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年度以降は、国民健康保険及び介護保険に係る保険給付費が減少したため、経常収支比率は減少していたが、令和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年度には、後期高齢者保険及び介護保険に係る保険給付が増加し、依然として類似団体内平均を上回っている状況である。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124278</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83457</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83457</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本市では、消防組合や清掃施設組合などの一部事務組合に加え、市立病院に対する補助金（繰出金）があることにより、類似団体平均を上回ることとなっている。</a:t>
          </a:r>
        </a:p>
        <a:p>
          <a:r>
            <a:rPr kumimoji="1" lang="ja-JP" altLang="en-US" sz="1050">
              <a:latin typeface="ＭＳ Ｐゴシック" panose="020B0600070205080204" pitchFamily="50" charset="-128"/>
              <a:ea typeface="ＭＳ Ｐゴシック" panose="020B0600070205080204" pitchFamily="50" charset="-128"/>
            </a:rPr>
            <a:t>　なお、市立病院への繰出金のうち経常的なものは、繰出額の算出方法の見直しもあって、平成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7.0</a:t>
          </a:r>
          <a:r>
            <a:rPr kumimoji="1" lang="ja-JP" altLang="en-US" sz="1050">
              <a:latin typeface="ＭＳ Ｐゴシック" panose="020B0600070205080204" pitchFamily="50" charset="-128"/>
              <a:ea typeface="ＭＳ Ｐゴシック" panose="020B0600070205080204" pitchFamily="50" charset="-128"/>
            </a:rPr>
            <a:t>億円から平成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10.4</a:t>
          </a:r>
          <a:r>
            <a:rPr kumimoji="1" lang="ja-JP" altLang="en-US" sz="1050">
              <a:latin typeface="ＭＳ Ｐゴシック" panose="020B0600070205080204" pitchFamily="50" charset="-128"/>
              <a:ea typeface="ＭＳ Ｐゴシック" panose="020B0600070205080204" pitchFamily="50" charset="-128"/>
            </a:rPr>
            <a:t>億円へと増加が続いていた。その後は、経営状況改善に伴い、減少し、平成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年度以降は</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億円程度を推移しており、令和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8.4</a:t>
          </a:r>
          <a:r>
            <a:rPr kumimoji="1" lang="ja-JP" altLang="en-US" sz="1050">
              <a:latin typeface="ＭＳ Ｐゴシック" panose="020B0600070205080204" pitchFamily="50" charset="-128"/>
              <a:ea typeface="ＭＳ Ｐゴシック" panose="020B0600070205080204" pitchFamily="50" charset="-128"/>
            </a:rPr>
            <a:t>億円となった。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年度の見込は高度医療に要する経費の増加により、</a:t>
          </a:r>
          <a:r>
            <a:rPr kumimoji="1" lang="en-US" altLang="ja-JP" sz="1050">
              <a:latin typeface="ＭＳ Ｐゴシック" panose="020B0600070205080204" pitchFamily="50" charset="-128"/>
              <a:ea typeface="ＭＳ Ｐゴシック" panose="020B0600070205080204" pitchFamily="50" charset="-128"/>
            </a:rPr>
            <a:t>9.9</a:t>
          </a:r>
          <a:r>
            <a:rPr kumimoji="1" lang="ja-JP" altLang="en-US" sz="1050">
              <a:latin typeface="ＭＳ Ｐゴシック" panose="020B0600070205080204" pitchFamily="50" charset="-128"/>
              <a:ea typeface="ＭＳ Ｐゴシック" panose="020B0600070205080204" pitchFamily="50" charset="-128"/>
            </a:rPr>
            <a:t>億円と大きく増加する見通しとなっている。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138430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422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138430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161290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失業対策事業、改良住宅建設事業、地域改善対策事業、過疎対策事業など旧産炭・過疎地域特有の公共事業を実施し、多くの地方債残高を抱えていたが、新規地方債の借入抑制を行ってきた結果、地方債残高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年度末で</a:t>
          </a:r>
          <a:r>
            <a:rPr kumimoji="1" lang="en-US" altLang="ja-JP" sz="1050">
              <a:latin typeface="ＭＳ Ｐゴシック" panose="020B0600070205080204" pitchFamily="50" charset="-128"/>
              <a:ea typeface="ＭＳ Ｐゴシック" panose="020B0600070205080204" pitchFamily="50" charset="-128"/>
            </a:rPr>
            <a:t>320</a:t>
          </a:r>
          <a:r>
            <a:rPr kumimoji="1" lang="ja-JP" altLang="en-US" sz="1050">
              <a:latin typeface="ＭＳ Ｐゴシック" panose="020B0600070205080204" pitchFamily="50" charset="-128"/>
              <a:ea typeface="ＭＳ Ｐゴシック" panose="020B0600070205080204" pitchFamily="50" charset="-128"/>
            </a:rPr>
            <a:t>億円であったものが平成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年度以降は</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億円前後を推移しており、近年は公債費に係る経常収支比率が類似団体平均を数ポイント下回る状況が続いている。しかしながら、近年借り入れた過疎対策事業債の元金償還が増加し、令和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年度以降は公債費に係る経常収支比率が増加している。また、新中学校建設事業で活用した過疎対策事業債の元金償還が本格化する令和</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年度以降は公債費の大幅な増加が見込まれている。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4" name="公債費最小値テキスト">
          <a:extLst>
            <a:ext uri="{FF2B5EF4-FFF2-40B4-BE49-F238E27FC236}">
              <a16:creationId xmlns="" xmlns:a16="http://schemas.microsoft.com/office/drawing/2014/main" id="{00000000-0008-0000-0400-00006C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66" name="公債費最大値テキスト">
          <a:extLst>
            <a:ext uri="{FF2B5EF4-FFF2-40B4-BE49-F238E27FC236}">
              <a16:creationId xmlns="" xmlns:a16="http://schemas.microsoft.com/office/drawing/2014/main" id="{00000000-0008-0000-0400-00006E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37193</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3987800" y="13173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69" name="公債費平均値テキスト">
          <a:extLst>
            <a:ext uri="{FF2B5EF4-FFF2-40B4-BE49-F238E27FC236}">
              <a16:creationId xmlns="" xmlns:a16="http://schemas.microsoft.com/office/drawing/2014/main" id="{00000000-0008-0000-0400-000071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97065</xdr:rowOff>
    </xdr:from>
    <xdr:to>
      <xdr:col>19</xdr:col>
      <xdr:colOff>187325</xdr:colOff>
      <xdr:row>76</xdr:row>
      <xdr:rowOff>143329</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098800" y="12955815"/>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97065</xdr:rowOff>
    </xdr:from>
    <xdr:to>
      <xdr:col>15</xdr:col>
      <xdr:colOff>98425</xdr:colOff>
      <xdr:row>76</xdr:row>
      <xdr:rowOff>45357</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2209800" y="12955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45357</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1320800" y="1307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8" name="公債費該当値テキスト">
          <a:extLst>
            <a:ext uri="{FF2B5EF4-FFF2-40B4-BE49-F238E27FC236}">
              <a16:creationId xmlns="" xmlns:a16="http://schemas.microsoft.com/office/drawing/2014/main" id="{00000000-0008-0000-0400-000084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46265</xdr:rowOff>
    </xdr:from>
    <xdr:to>
      <xdr:col>15</xdr:col>
      <xdr:colOff>149225</xdr:colOff>
      <xdr:row>75</xdr:row>
      <xdr:rowOff>147864</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048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158042</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717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扶助費を除く項目は、概ね類似団体平均に近い値を推移しているが、類似団体平均を大幅に上回っている扶助費の影響により、平均を大きく上回る値が続いている。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年度は、ふるさと寄附活用基金の活用により扶助費の経常収支比率が減少したことに伴い、類似団体平均との差は、</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ポイントに減少している。</a:t>
          </a:r>
        </a:p>
        <a:p>
          <a:r>
            <a:rPr kumimoji="1" lang="ja-JP" altLang="en-US" sz="1050">
              <a:latin typeface="ＭＳ Ｐゴシック" panose="020B0600070205080204" pitchFamily="50" charset="-128"/>
              <a:ea typeface="ＭＳ Ｐゴシック" panose="020B0600070205080204" pitchFamily="50" charset="-128"/>
            </a:rPr>
            <a:t>　更なる経常収支比率の改善には、市税等の経常一般財源の増収に加え、特に扶助費の削減が重要であるが、現下の経済情勢等を踏まえると、困難を伴うものとなっている。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152146</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5671800" y="136006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152146</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36646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136144</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893800" y="1366469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85852</xdr:rowOff>
    </xdr:from>
    <xdr:to>
      <xdr:col>69</xdr:col>
      <xdr:colOff>92075</xdr:colOff>
      <xdr:row>80</xdr:row>
      <xdr:rowOff>136144</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004800" y="13801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85344</xdr:rowOff>
    </xdr:from>
    <xdr:to>
      <xdr:col>69</xdr:col>
      <xdr:colOff>142875</xdr:colOff>
      <xdr:row>81</xdr:row>
      <xdr:rowOff>15494</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271</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35052</xdr:rowOff>
    </xdr:from>
    <xdr:to>
      <xdr:col>65</xdr:col>
      <xdr:colOff>53975</xdr:colOff>
      <xdr:row>80</xdr:row>
      <xdr:rowOff>136652</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121429</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42311</xdr:rowOff>
    </xdr:from>
    <xdr:to>
      <xdr:col>29</xdr:col>
      <xdr:colOff>127000</xdr:colOff>
      <xdr:row>18</xdr:row>
      <xdr:rowOff>44182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003800" y="3176036"/>
          <a:ext cx="647700" cy="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39111</xdr:rowOff>
    </xdr:from>
    <xdr:to>
      <xdr:col>26</xdr:col>
      <xdr:colOff>50800</xdr:colOff>
      <xdr:row>18</xdr:row>
      <xdr:rowOff>42311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4305300" y="3172836"/>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39111</xdr:rowOff>
    </xdr:from>
    <xdr:to>
      <xdr:col>22</xdr:col>
      <xdr:colOff>114300</xdr:colOff>
      <xdr:row>18</xdr:row>
      <xdr:rowOff>41286</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172836"/>
          <a:ext cx="698500" cy="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41286</xdr:rowOff>
    </xdr:from>
    <xdr:to>
      <xdr:col>18</xdr:col>
      <xdr:colOff>177800</xdr:colOff>
      <xdr:row>18</xdr:row>
      <xdr:rowOff>58435</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175011"/>
          <a:ext cx="698500" cy="17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164832</xdr:rowOff>
    </xdr:from>
    <xdr:to>
      <xdr:col>29</xdr:col>
      <xdr:colOff>177800</xdr:colOff>
      <xdr:row>18</xdr:row>
      <xdr:rowOff>94982</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12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107841</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0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162961</xdr:rowOff>
    </xdr:from>
    <xdr:to>
      <xdr:col>26</xdr:col>
      <xdr:colOff>101600</xdr:colOff>
      <xdr:row>18</xdr:row>
      <xdr:rowOff>93111</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12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77888</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2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159761</xdr:rowOff>
    </xdr:from>
    <xdr:to>
      <xdr:col>22</xdr:col>
      <xdr:colOff>165100</xdr:colOff>
      <xdr:row>18</xdr:row>
      <xdr:rowOff>89911</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12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100088</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8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161936</xdr:rowOff>
    </xdr:from>
    <xdr:to>
      <xdr:col>19</xdr:col>
      <xdr:colOff>38100</xdr:colOff>
      <xdr:row>18</xdr:row>
      <xdr:rowOff>92086</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12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76863</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21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7635</xdr:rowOff>
    </xdr:from>
    <xdr:to>
      <xdr:col>15</xdr:col>
      <xdr:colOff>101600</xdr:colOff>
      <xdr:row>18</xdr:row>
      <xdr:rowOff>109235</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14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94012</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2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146755</xdr:rowOff>
    </xdr:from>
    <xdr:to>
      <xdr:col>29</xdr:col>
      <xdr:colOff>127000</xdr:colOff>
      <xdr:row>37</xdr:row>
      <xdr:rowOff>11633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7100005"/>
          <a:ext cx="647700" cy="3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146755</xdr:rowOff>
    </xdr:from>
    <xdr:to>
      <xdr:col>26</xdr:col>
      <xdr:colOff>50800</xdr:colOff>
      <xdr:row>37</xdr:row>
      <xdr:rowOff>53162</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7100005"/>
          <a:ext cx="698500" cy="7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53162</xdr:rowOff>
    </xdr:from>
    <xdr:to>
      <xdr:col>22</xdr:col>
      <xdr:colOff>114300</xdr:colOff>
      <xdr:row>37</xdr:row>
      <xdr:rowOff>54972</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7177862"/>
          <a:ext cx="698500" cy="1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54972</xdr:rowOff>
    </xdr:from>
    <xdr:to>
      <xdr:col>18</xdr:col>
      <xdr:colOff>177800</xdr:colOff>
      <xdr:row>37</xdr:row>
      <xdr:rowOff>70803</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7179672"/>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132283</xdr:rowOff>
    </xdr:from>
    <xdr:to>
      <xdr:col>29</xdr:col>
      <xdr:colOff>177800</xdr:colOff>
      <xdr:row>37</xdr:row>
      <xdr:rowOff>62433</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708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104360</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70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95955</xdr:rowOff>
    </xdr:from>
    <xdr:to>
      <xdr:col>26</xdr:col>
      <xdr:colOff>101600</xdr:colOff>
      <xdr:row>37</xdr:row>
      <xdr:rowOff>26105</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704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207732</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8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2362</xdr:rowOff>
    </xdr:from>
    <xdr:to>
      <xdr:col>22</xdr:col>
      <xdr:colOff>165100</xdr:colOff>
      <xdr:row>37</xdr:row>
      <xdr:rowOff>103962</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712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88739</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721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4172</xdr:rowOff>
    </xdr:from>
    <xdr:to>
      <xdr:col>19</xdr:col>
      <xdr:colOff>38100</xdr:colOff>
      <xdr:row>37</xdr:row>
      <xdr:rowOff>105772</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712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90549</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72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20003</xdr:rowOff>
    </xdr:from>
    <xdr:to>
      <xdr:col>15</xdr:col>
      <xdr:colOff>101600</xdr:colOff>
      <xdr:row>37</xdr:row>
      <xdr:rowOff>121603</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71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106380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72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45,389
44,404
54.55
34,119,580
33,207,232
397,400
13,618,519
30,919,280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72065</xdr:rowOff>
    </xdr:from>
    <xdr:to>
      <xdr:col>24</xdr:col>
      <xdr:colOff>63500</xdr:colOff>
      <xdr:row>37</xdr:row>
      <xdr:rowOff>88718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3797300" y="6415715"/>
          <a:ext cx="838200" cy="1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65466</xdr:rowOff>
    </xdr:from>
    <xdr:to>
      <xdr:col>19</xdr:col>
      <xdr:colOff>177800</xdr:colOff>
      <xdr:row>37</xdr:row>
      <xdr:rowOff>72065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2908300" y="6409116"/>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65466</xdr:rowOff>
    </xdr:from>
    <xdr:to>
      <xdr:col>15</xdr:col>
      <xdr:colOff>50800</xdr:colOff>
      <xdr:row>37</xdr:row>
      <xdr:rowOff>75814</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019300" y="6409116"/>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75814</xdr:rowOff>
    </xdr:from>
    <xdr:to>
      <xdr:col>10</xdr:col>
      <xdr:colOff>114300</xdr:colOff>
      <xdr:row>37</xdr:row>
      <xdr:rowOff>122909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130300" y="6419464"/>
          <a:ext cx="8890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37918</xdr:rowOff>
    </xdr:from>
    <xdr:to>
      <xdr:col>24</xdr:col>
      <xdr:colOff>114300</xdr:colOff>
      <xdr:row>37</xdr:row>
      <xdr:rowOff>139518</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4584700" y="63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140768</xdr:rowOff>
    </xdr:from>
    <xdr:ext cx="534377" cy="259045"/>
    <xdr:sp macro="" textlink="">
      <xdr:nvSpPr>
        <xdr:cNvPr id="80" name="人件費該当値テキスト">
          <a:extLst>
            <a:ext uri="{FF2B5EF4-FFF2-40B4-BE49-F238E27FC236}">
              <a16:creationId xmlns="" xmlns:a16="http://schemas.microsoft.com/office/drawing/2014/main" id="{00000000-0008-0000-0600-000050000000}"/>
            </a:ext>
          </a:extLst>
        </xdr:cNvPr>
        <xdr:cNvSpPr txBox="1"/>
      </xdr:nvSpPr>
      <xdr:spPr>
        <a:xfrm>
          <a:off x="4686300" y="63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21265</xdr:rowOff>
    </xdr:from>
    <xdr:to>
      <xdr:col>20</xdr:col>
      <xdr:colOff>38100</xdr:colOff>
      <xdr:row>37</xdr:row>
      <xdr:rowOff>122865</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3746500" y="63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113992</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3530111" y="64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14666</xdr:rowOff>
    </xdr:from>
    <xdr:to>
      <xdr:col>15</xdr:col>
      <xdr:colOff>101600</xdr:colOff>
      <xdr:row>37</xdr:row>
      <xdr:rowOff>116266</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2857500" y="635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107393</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2641111" y="64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25014</xdr:rowOff>
    </xdr:from>
    <xdr:to>
      <xdr:col>10</xdr:col>
      <xdr:colOff>165100</xdr:colOff>
      <xdr:row>37</xdr:row>
      <xdr:rowOff>126614</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968500" y="63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117741</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1752111" y="64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72109</xdr:rowOff>
    </xdr:from>
    <xdr:to>
      <xdr:col>6</xdr:col>
      <xdr:colOff>38100</xdr:colOff>
      <xdr:row>38</xdr:row>
      <xdr:rowOff>2259</xdr:rowOff>
    </xdr:to>
    <xdr:sp macro="" textlink="">
      <xdr:nvSpPr>
        <xdr:cNvPr id="87" name="楕円 86">
          <a:extLst>
            <a:ext uri="{FF2B5EF4-FFF2-40B4-BE49-F238E27FC236}">
              <a16:creationId xmlns="" xmlns:a16="http://schemas.microsoft.com/office/drawing/2014/main" id="{00000000-0008-0000-0600-000057000000}"/>
            </a:ext>
          </a:extLst>
        </xdr:cNvPr>
        <xdr:cNvSpPr/>
      </xdr:nvSpPr>
      <xdr:spPr>
        <a:xfrm>
          <a:off x="1079500" y="64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164837</xdr:rowOff>
    </xdr:from>
    <xdr:ext cx="534377"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863111" y="65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92051</xdr:rowOff>
    </xdr:from>
    <xdr:to>
      <xdr:col>24</xdr:col>
      <xdr:colOff>63500</xdr:colOff>
      <xdr:row>56</xdr:row>
      <xdr:rowOff>92201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693251"/>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92201</xdr:rowOff>
    </xdr:from>
    <xdr:to>
      <xdr:col>19</xdr:col>
      <xdr:colOff>177800</xdr:colOff>
      <xdr:row>56</xdr:row>
      <xdr:rowOff>136545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693401"/>
          <a:ext cx="889000" cy="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136545</xdr:rowOff>
    </xdr:from>
    <xdr:to>
      <xdr:col>15</xdr:col>
      <xdr:colOff>50800</xdr:colOff>
      <xdr:row>56</xdr:row>
      <xdr:rowOff>164252</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019300" y="9737745"/>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161842</xdr:rowOff>
    </xdr:from>
    <xdr:to>
      <xdr:col>10</xdr:col>
      <xdr:colOff>114300</xdr:colOff>
      <xdr:row>56</xdr:row>
      <xdr:rowOff>164252</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1130300" y="9763042"/>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41251</xdr:rowOff>
    </xdr:from>
    <xdr:to>
      <xdr:col>24</xdr:col>
      <xdr:colOff>114300</xdr:colOff>
      <xdr:row>56</xdr:row>
      <xdr:rowOff>142851</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6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64128</xdr:rowOff>
    </xdr:from>
    <xdr:ext cx="534377"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4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41401</xdr:rowOff>
    </xdr:from>
    <xdr:to>
      <xdr:col>20</xdr:col>
      <xdr:colOff>38100</xdr:colOff>
      <xdr:row>56</xdr:row>
      <xdr:rowOff>143001</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6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134128</xdr:rowOff>
    </xdr:from>
    <xdr:ext cx="534377"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530111" y="97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85745</xdr:rowOff>
    </xdr:from>
    <xdr:to>
      <xdr:col>15</xdr:col>
      <xdr:colOff>101600</xdr:colOff>
      <xdr:row>57</xdr:row>
      <xdr:rowOff>15895</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6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7022</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7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113452</xdr:rowOff>
    </xdr:from>
    <xdr:to>
      <xdr:col>10</xdr:col>
      <xdr:colOff>165100</xdr:colOff>
      <xdr:row>57</xdr:row>
      <xdr:rowOff>43602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34729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52111" y="9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111042</xdr:rowOff>
    </xdr:from>
    <xdr:to>
      <xdr:col>6</xdr:col>
      <xdr:colOff>38100</xdr:colOff>
      <xdr:row>57</xdr:row>
      <xdr:rowOff>41192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7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32319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8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16370</xdr:rowOff>
    </xdr:from>
    <xdr:to>
      <xdr:col>24</xdr:col>
      <xdr:colOff>63500</xdr:colOff>
      <xdr:row>78</xdr:row>
      <xdr:rowOff>31389</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3797300" y="1338947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31389</xdr:rowOff>
    </xdr:from>
    <xdr:to>
      <xdr:col>19</xdr:col>
      <xdr:colOff>177800</xdr:colOff>
      <xdr:row>78</xdr:row>
      <xdr:rowOff>34110</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40448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28623</xdr:rowOff>
    </xdr:from>
    <xdr:to>
      <xdr:col>15</xdr:col>
      <xdr:colOff>50800</xdr:colOff>
      <xdr:row>78</xdr:row>
      <xdr:rowOff>34110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019300" y="1340172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28623</xdr:rowOff>
    </xdr:from>
    <xdr:to>
      <xdr:col>10</xdr:col>
      <xdr:colOff>114300</xdr:colOff>
      <xdr:row>78</xdr:row>
      <xdr:rowOff>49701</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3401723"/>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137020</xdr:rowOff>
    </xdr:from>
    <xdr:to>
      <xdr:col>24</xdr:col>
      <xdr:colOff>114300</xdr:colOff>
      <xdr:row>78</xdr:row>
      <xdr:rowOff>67170</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66115</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2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152039</xdr:rowOff>
    </xdr:from>
    <xdr:to>
      <xdr:col>20</xdr:col>
      <xdr:colOff>38100</xdr:colOff>
      <xdr:row>78</xdr:row>
      <xdr:rowOff>82189</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73316</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4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154760</xdr:rowOff>
    </xdr:from>
    <xdr:to>
      <xdr:col>15</xdr:col>
      <xdr:colOff>101600</xdr:colOff>
      <xdr:row>78</xdr:row>
      <xdr:rowOff>84910</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76037</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149273</xdr:rowOff>
    </xdr:from>
    <xdr:to>
      <xdr:col>10</xdr:col>
      <xdr:colOff>165100</xdr:colOff>
      <xdr:row>78</xdr:row>
      <xdr:rowOff>79423</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3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70550</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4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170351</xdr:rowOff>
    </xdr:from>
    <xdr:to>
      <xdr:col>6</xdr:col>
      <xdr:colOff>38100</xdr:colOff>
      <xdr:row>78</xdr:row>
      <xdr:rowOff>100501</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91628</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4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156635</xdr:rowOff>
    </xdr:from>
    <xdr:to>
      <xdr:col>24</xdr:col>
      <xdr:colOff>63500</xdr:colOff>
      <xdr:row>92</xdr:row>
      <xdr:rowOff>85933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758585"/>
          <a:ext cx="838200" cy="1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153409</xdr:rowOff>
    </xdr:from>
    <xdr:to>
      <xdr:col>19</xdr:col>
      <xdr:colOff>177800</xdr:colOff>
      <xdr:row>92</xdr:row>
      <xdr:rowOff>85933</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755359"/>
          <a:ext cx="889000" cy="10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153409</xdr:rowOff>
    </xdr:from>
    <xdr:to>
      <xdr:col>15</xdr:col>
      <xdr:colOff>50800</xdr:colOff>
      <xdr:row>93</xdr:row>
      <xdr:rowOff>50643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755359"/>
          <a:ext cx="889000" cy="2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50643</xdr:rowOff>
    </xdr:from>
    <xdr:to>
      <xdr:col>10</xdr:col>
      <xdr:colOff>114300</xdr:colOff>
      <xdr:row>93</xdr:row>
      <xdr:rowOff>65190</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5995493"/>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105835</xdr:rowOff>
    </xdr:from>
    <xdr:to>
      <xdr:col>24</xdr:col>
      <xdr:colOff>114300</xdr:colOff>
      <xdr:row>92</xdr:row>
      <xdr:rowOff>35985</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7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20762</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62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35133</xdr:rowOff>
    </xdr:from>
    <xdr:to>
      <xdr:col>20</xdr:col>
      <xdr:colOff>38100</xdr:colOff>
      <xdr:row>92</xdr:row>
      <xdr:rowOff>136733</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8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153260</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58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102609</xdr:rowOff>
    </xdr:from>
    <xdr:to>
      <xdr:col>15</xdr:col>
      <xdr:colOff>101600</xdr:colOff>
      <xdr:row>92</xdr:row>
      <xdr:rowOff>32759</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7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49286</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47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171293</xdr:rowOff>
    </xdr:from>
    <xdr:to>
      <xdr:col>10</xdr:col>
      <xdr:colOff>165100</xdr:colOff>
      <xdr:row>93</xdr:row>
      <xdr:rowOff>101443</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59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117970</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7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14390</xdr:rowOff>
    </xdr:from>
    <xdr:to>
      <xdr:col>6</xdr:col>
      <xdr:colOff>38100</xdr:colOff>
      <xdr:row>93</xdr:row>
      <xdr:rowOff>115990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59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132517</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573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47517</xdr:rowOff>
    </xdr:from>
    <xdr:to>
      <xdr:col>55</xdr:col>
      <xdr:colOff>0</xdr:colOff>
      <xdr:row>37</xdr:row>
      <xdr:rowOff>77174</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9639300" y="6391167"/>
          <a:ext cx="8382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47517</xdr:rowOff>
    </xdr:from>
    <xdr:to>
      <xdr:col>50</xdr:col>
      <xdr:colOff>114300</xdr:colOff>
      <xdr:row>37</xdr:row>
      <xdr:rowOff>85225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6391167"/>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8861</xdr:rowOff>
    </xdr:from>
    <xdr:to>
      <xdr:col>45</xdr:col>
      <xdr:colOff>177800</xdr:colOff>
      <xdr:row>37</xdr:row>
      <xdr:rowOff>85225</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6009611"/>
          <a:ext cx="889000" cy="4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8861</xdr:rowOff>
    </xdr:from>
    <xdr:to>
      <xdr:col>41</xdr:col>
      <xdr:colOff>50800</xdr:colOff>
      <xdr:row>37</xdr:row>
      <xdr:rowOff>104587</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6972300" y="6009611"/>
          <a:ext cx="889000" cy="4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26374</xdr:rowOff>
    </xdr:from>
    <xdr:to>
      <xdr:col>55</xdr:col>
      <xdr:colOff>50800</xdr:colOff>
      <xdr:row>37</xdr:row>
      <xdr:rowOff>127974</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6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4801</xdr:rowOff>
    </xdr:from>
    <xdr:ext cx="534377"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63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168167</xdr:rowOff>
    </xdr:from>
    <xdr:to>
      <xdr:col>50</xdr:col>
      <xdr:colOff>165100</xdr:colOff>
      <xdr:row>37</xdr:row>
      <xdr:rowOff>98317</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89444</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34425</xdr:rowOff>
    </xdr:from>
    <xdr:to>
      <xdr:col>46</xdr:col>
      <xdr:colOff>38100</xdr:colOff>
      <xdr:row>37</xdr:row>
      <xdr:rowOff>136025</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3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127151</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4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129511</xdr:rowOff>
    </xdr:from>
    <xdr:to>
      <xdr:col>41</xdr:col>
      <xdr:colOff>101600</xdr:colOff>
      <xdr:row>35</xdr:row>
      <xdr:rowOff>59661</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59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50788</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61795" y="60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53787</xdr:rowOff>
    </xdr:from>
    <xdr:to>
      <xdr:col>36</xdr:col>
      <xdr:colOff>165100</xdr:colOff>
      <xdr:row>37</xdr:row>
      <xdr:rowOff>155387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61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42145</xdr:rowOff>
    </xdr:from>
    <xdr:to>
      <xdr:col>55</xdr:col>
      <xdr:colOff>0</xdr:colOff>
      <xdr:row>55</xdr:row>
      <xdr:rowOff>100061</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9639300" y="9128995"/>
          <a:ext cx="838200" cy="40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42145</xdr:rowOff>
    </xdr:from>
    <xdr:to>
      <xdr:col>50</xdr:col>
      <xdr:colOff>114300</xdr:colOff>
      <xdr:row>53</xdr:row>
      <xdr:rowOff>159359</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8750300" y="9128995"/>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159359</xdr:rowOff>
    </xdr:from>
    <xdr:to>
      <xdr:col>45</xdr:col>
      <xdr:colOff>177800</xdr:colOff>
      <xdr:row>55</xdr:row>
      <xdr:rowOff>134488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7861300" y="9246209"/>
          <a:ext cx="889000" cy="31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134488</xdr:rowOff>
    </xdr:from>
    <xdr:to>
      <xdr:col>41</xdr:col>
      <xdr:colOff>50800</xdr:colOff>
      <xdr:row>55</xdr:row>
      <xdr:rowOff>163988</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6972300" y="9564238"/>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49261</xdr:rowOff>
    </xdr:from>
    <xdr:to>
      <xdr:col>55</xdr:col>
      <xdr:colOff>50800</xdr:colOff>
      <xdr:row>55</xdr:row>
      <xdr:rowOff>150861</xdr:rowOff>
    </xdr:to>
    <xdr:sp macro="" textlink="">
      <xdr:nvSpPr>
        <xdr:cNvPr id="359" name="楕円 358">
          <a:extLst>
            <a:ext uri="{FF2B5EF4-FFF2-40B4-BE49-F238E27FC236}">
              <a16:creationId xmlns="" xmlns:a16="http://schemas.microsoft.com/office/drawing/2014/main" id="{00000000-0008-0000-0600-000067010000}"/>
            </a:ext>
          </a:extLst>
        </xdr:cNvPr>
        <xdr:cNvSpPr/>
      </xdr:nvSpPr>
      <xdr:spPr>
        <a:xfrm>
          <a:off x="104267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72138</xdr:rowOff>
    </xdr:from>
    <xdr:ext cx="534377" cy="259045"/>
    <xdr:sp macro="" textlink="">
      <xdr:nvSpPr>
        <xdr:cNvPr id="360" name="普通建設事業費該当値テキスト">
          <a:extLst>
            <a:ext uri="{FF2B5EF4-FFF2-40B4-BE49-F238E27FC236}">
              <a16:creationId xmlns="" xmlns:a16="http://schemas.microsoft.com/office/drawing/2014/main" id="{00000000-0008-0000-0600-000068010000}"/>
            </a:ext>
          </a:extLst>
        </xdr:cNvPr>
        <xdr:cNvSpPr txBox="1"/>
      </xdr:nvSpPr>
      <xdr:spPr>
        <a:xfrm>
          <a:off x="10528300" y="93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162795</xdr:rowOff>
    </xdr:from>
    <xdr:to>
      <xdr:col>50</xdr:col>
      <xdr:colOff>165100</xdr:colOff>
      <xdr:row>53</xdr:row>
      <xdr:rowOff>92945</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9588500" y="90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109472</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339795" y="88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108559</xdr:rowOff>
    </xdr:from>
    <xdr:to>
      <xdr:col>46</xdr:col>
      <xdr:colOff>38100</xdr:colOff>
      <xdr:row>54</xdr:row>
      <xdr:rowOff>38709</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8699500" y="91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55236</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450795" y="897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83688</xdr:rowOff>
    </xdr:from>
    <xdr:to>
      <xdr:col>41</xdr:col>
      <xdr:colOff>101600</xdr:colOff>
      <xdr:row>56</xdr:row>
      <xdr:rowOff>13838</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7810500" y="95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4965</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94111" y="96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113188</xdr:rowOff>
    </xdr:from>
    <xdr:to>
      <xdr:col>36</xdr:col>
      <xdr:colOff>165100</xdr:colOff>
      <xdr:row>56</xdr:row>
      <xdr:rowOff>43338</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6921500" y="95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34465</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05111" y="96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18275</xdr:rowOff>
    </xdr:from>
    <xdr:to>
      <xdr:col>55</xdr:col>
      <xdr:colOff>0</xdr:colOff>
      <xdr:row>79</xdr:row>
      <xdr:rowOff>33541</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9639300" y="13562825"/>
          <a:ext cx="8382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558</xdr:rowOff>
    </xdr:from>
    <xdr:to>
      <xdr:col>50</xdr:col>
      <xdr:colOff>114300</xdr:colOff>
      <xdr:row>79</xdr:row>
      <xdr:rowOff>33541</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8750300" y="13545108"/>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144844</xdr:rowOff>
    </xdr:from>
    <xdr:to>
      <xdr:col>45</xdr:col>
      <xdr:colOff>177800</xdr:colOff>
      <xdr:row>79</xdr:row>
      <xdr:rowOff>558</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7861300" y="13517944"/>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128257</xdr:rowOff>
    </xdr:from>
    <xdr:to>
      <xdr:col>41</xdr:col>
      <xdr:colOff>50800</xdr:colOff>
      <xdr:row>78</xdr:row>
      <xdr:rowOff>144844</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6972300" y="13501357"/>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138925</xdr:rowOff>
    </xdr:from>
    <xdr:to>
      <xdr:col>55</xdr:col>
      <xdr:colOff>50800</xdr:colOff>
      <xdr:row>79</xdr:row>
      <xdr:rowOff>69075</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104267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53852</xdr:rowOff>
    </xdr:from>
    <xdr:ext cx="469744" cy="259045"/>
    <xdr:sp macro="" textlink="">
      <xdr:nvSpPr>
        <xdr:cNvPr id="417" name="普通建設事業費 （ うち新規整備　）該当値テキスト">
          <a:extLst>
            <a:ext uri="{FF2B5EF4-FFF2-40B4-BE49-F238E27FC236}">
              <a16:creationId xmlns="" xmlns:a16="http://schemas.microsoft.com/office/drawing/2014/main" id="{00000000-0008-0000-0600-0000A1010000}"/>
            </a:ext>
          </a:extLst>
        </xdr:cNvPr>
        <xdr:cNvSpPr txBox="1"/>
      </xdr:nvSpPr>
      <xdr:spPr>
        <a:xfrm>
          <a:off x="10528300" y="134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154191</xdr:rowOff>
    </xdr:from>
    <xdr:to>
      <xdr:col>50</xdr:col>
      <xdr:colOff>165100</xdr:colOff>
      <xdr:row>79</xdr:row>
      <xdr:rowOff>84341</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9588500" y="135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75468</xdr:rowOff>
    </xdr:from>
    <xdr:ext cx="378565"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50017" y="1362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121208</xdr:rowOff>
    </xdr:from>
    <xdr:to>
      <xdr:col>46</xdr:col>
      <xdr:colOff>38100</xdr:colOff>
      <xdr:row>79</xdr:row>
      <xdr:rowOff>51358</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86995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42485</xdr:rowOff>
    </xdr:from>
    <xdr:ext cx="469744"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15428" y="13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94044</xdr:rowOff>
    </xdr:from>
    <xdr:to>
      <xdr:col>41</xdr:col>
      <xdr:colOff>101600</xdr:colOff>
      <xdr:row>79</xdr:row>
      <xdr:rowOff>24194</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78105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15321</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26428" y="135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77457</xdr:rowOff>
    </xdr:from>
    <xdr:to>
      <xdr:col>36</xdr:col>
      <xdr:colOff>165100</xdr:colOff>
      <xdr:row>79</xdr:row>
      <xdr:rowOff>7607</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6921500" y="134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170184</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37428" y="135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129294</xdr:rowOff>
    </xdr:from>
    <xdr:to>
      <xdr:col>55</xdr:col>
      <xdr:colOff>0</xdr:colOff>
      <xdr:row>95</xdr:row>
      <xdr:rowOff>83693</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9639300" y="15731244"/>
          <a:ext cx="838200" cy="6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129294</xdr:rowOff>
    </xdr:from>
    <xdr:to>
      <xdr:col>50</xdr:col>
      <xdr:colOff>114300</xdr:colOff>
      <xdr:row>92</xdr:row>
      <xdr:rowOff>164398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8750300" y="15731244"/>
          <a:ext cx="889000" cy="20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164398</xdr:rowOff>
    </xdr:from>
    <xdr:to>
      <xdr:col>45</xdr:col>
      <xdr:colOff>177800</xdr:colOff>
      <xdr:row>96</xdr:row>
      <xdr:rowOff>10020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7861300" y="15937798"/>
          <a:ext cx="889000" cy="5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10020</xdr:rowOff>
    </xdr:from>
    <xdr:to>
      <xdr:col>41</xdr:col>
      <xdr:colOff>50800</xdr:colOff>
      <xdr:row>96</xdr:row>
      <xdr:rowOff>48306</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6972300" y="16469220"/>
          <a:ext cx="889000" cy="3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32893</xdr:rowOff>
    </xdr:from>
    <xdr:to>
      <xdr:col>55</xdr:col>
      <xdr:colOff>50800</xdr:colOff>
      <xdr:row>95</xdr:row>
      <xdr:rowOff>134493</xdr:rowOff>
    </xdr:to>
    <xdr:sp macro="" textlink="">
      <xdr:nvSpPr>
        <xdr:cNvPr id="471" name="楕円 470">
          <a:extLst>
            <a:ext uri="{FF2B5EF4-FFF2-40B4-BE49-F238E27FC236}">
              <a16:creationId xmlns="" xmlns:a16="http://schemas.microsoft.com/office/drawing/2014/main" id="{00000000-0008-0000-0600-0000D7010000}"/>
            </a:ext>
          </a:extLst>
        </xdr:cNvPr>
        <xdr:cNvSpPr/>
      </xdr:nvSpPr>
      <xdr:spPr>
        <a:xfrm>
          <a:off x="104267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55770</xdr:rowOff>
    </xdr:from>
    <xdr:ext cx="534377" cy="259045"/>
    <xdr:sp macro="" textlink="">
      <xdr:nvSpPr>
        <xdr:cNvPr id="472" name="普通建設事業費 （ うち更新整備　）該当値テキスト">
          <a:extLst>
            <a:ext uri="{FF2B5EF4-FFF2-40B4-BE49-F238E27FC236}">
              <a16:creationId xmlns="" xmlns:a16="http://schemas.microsoft.com/office/drawing/2014/main" id="{00000000-0008-0000-0600-0000D8010000}"/>
            </a:ext>
          </a:extLst>
        </xdr:cNvPr>
        <xdr:cNvSpPr txBox="1"/>
      </xdr:nvSpPr>
      <xdr:spPr>
        <a:xfrm>
          <a:off x="10528300" y="161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78494</xdr:rowOff>
    </xdr:from>
    <xdr:to>
      <xdr:col>50</xdr:col>
      <xdr:colOff>165100</xdr:colOff>
      <xdr:row>92</xdr:row>
      <xdr:rowOff>8644</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9588500" y="156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25171</xdr:rowOff>
    </xdr:from>
    <xdr:ext cx="59901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39795" y="1545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113598</xdr:rowOff>
    </xdr:from>
    <xdr:to>
      <xdr:col>46</xdr:col>
      <xdr:colOff>38100</xdr:colOff>
      <xdr:row>93</xdr:row>
      <xdr:rowOff>43748</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8699500" y="158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60275</xdr:rowOff>
    </xdr:from>
    <xdr:ext cx="59901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450795" y="156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130670</xdr:rowOff>
    </xdr:from>
    <xdr:to>
      <xdr:col>41</xdr:col>
      <xdr:colOff>101600</xdr:colOff>
      <xdr:row>96</xdr:row>
      <xdr:rowOff>60820</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7810500" y="164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51947</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594111" y="165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168956</xdr:rowOff>
    </xdr:from>
    <xdr:to>
      <xdr:col>36</xdr:col>
      <xdr:colOff>165100</xdr:colOff>
      <xdr:row>96</xdr:row>
      <xdr:rowOff>99106</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6921500" y="164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90233</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05111" y="165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132614</xdr:rowOff>
    </xdr:from>
    <xdr:to>
      <xdr:col>85</xdr:col>
      <xdr:colOff>127000</xdr:colOff>
      <xdr:row>39</xdr:row>
      <xdr:rowOff>36030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5481300" y="6647714"/>
          <a:ext cx="8382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132614</xdr:rowOff>
    </xdr:from>
    <xdr:to>
      <xdr:col>81</xdr:col>
      <xdr:colOff>50800</xdr:colOff>
      <xdr:row>39</xdr:row>
      <xdr:rowOff>6426</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4592300" y="664771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6426</xdr:rowOff>
    </xdr:from>
    <xdr:to>
      <xdr:col>76</xdr:col>
      <xdr:colOff>114300</xdr:colOff>
      <xdr:row>39</xdr:row>
      <xdr:rowOff>33363</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3703300" y="6692976"/>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11761</xdr:rowOff>
    </xdr:from>
    <xdr:to>
      <xdr:col>71</xdr:col>
      <xdr:colOff>177800</xdr:colOff>
      <xdr:row>39</xdr:row>
      <xdr:rowOff>33363</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814300" y="6698311"/>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156680</xdr:rowOff>
    </xdr:from>
    <xdr:to>
      <xdr:col>85</xdr:col>
      <xdr:colOff>177800</xdr:colOff>
      <xdr:row>39</xdr:row>
      <xdr:rowOff>86830</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62687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71607</xdr:rowOff>
    </xdr:from>
    <xdr:ext cx="378565" cy="259045"/>
    <xdr:sp macro="" textlink="">
      <xdr:nvSpPr>
        <xdr:cNvPr id="529" name="災害復旧事業費該当値テキスト">
          <a:extLst>
            <a:ext uri="{FF2B5EF4-FFF2-40B4-BE49-F238E27FC236}">
              <a16:creationId xmlns="" xmlns:a16="http://schemas.microsoft.com/office/drawing/2014/main" id="{00000000-0008-0000-0600-000011020000}"/>
            </a:ext>
          </a:extLst>
        </xdr:cNvPr>
        <xdr:cNvSpPr txBox="1"/>
      </xdr:nvSpPr>
      <xdr:spPr>
        <a:xfrm>
          <a:off x="16370300" y="658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81814</xdr:rowOff>
    </xdr:from>
    <xdr:to>
      <xdr:col>81</xdr:col>
      <xdr:colOff>101600</xdr:colOff>
      <xdr:row>39</xdr:row>
      <xdr:rowOff>11964</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543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3091</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46428" y="66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127076</xdr:rowOff>
    </xdr:from>
    <xdr:to>
      <xdr:col>76</xdr:col>
      <xdr:colOff>165100</xdr:colOff>
      <xdr:row>39</xdr:row>
      <xdr:rowOff>57226</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4541500" y="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48353</xdr:rowOff>
    </xdr:from>
    <xdr:ext cx="378565"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3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154013</xdr:rowOff>
    </xdr:from>
    <xdr:to>
      <xdr:col>72</xdr:col>
      <xdr:colOff>38100</xdr:colOff>
      <xdr:row>39</xdr:row>
      <xdr:rowOff>84163</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3652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75290</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4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132411</xdr:rowOff>
    </xdr:from>
    <xdr:to>
      <xdr:col>67</xdr:col>
      <xdr:colOff>101600</xdr:colOff>
      <xdr:row>39</xdr:row>
      <xdr:rowOff>62561</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27635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53688</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5017" y="67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13030</xdr:rowOff>
    </xdr:from>
    <xdr:to>
      <xdr:col>85</xdr:col>
      <xdr:colOff>127000</xdr:colOff>
      <xdr:row>77</xdr:row>
      <xdr:rowOff>31738</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5481300" y="13214680"/>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31738</xdr:rowOff>
    </xdr:from>
    <xdr:to>
      <xdr:col>81</xdr:col>
      <xdr:colOff>50800</xdr:colOff>
      <xdr:row>77</xdr:row>
      <xdr:rowOff>92939</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4592300" y="13233388"/>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86880</xdr:rowOff>
    </xdr:from>
    <xdr:to>
      <xdr:col>76</xdr:col>
      <xdr:colOff>114300</xdr:colOff>
      <xdr:row>77</xdr:row>
      <xdr:rowOff>92939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3703300" y="1328853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86880</xdr:rowOff>
    </xdr:from>
    <xdr:to>
      <xdr:col>71</xdr:col>
      <xdr:colOff>177800</xdr:colOff>
      <xdr:row>77</xdr:row>
      <xdr:rowOff>99733</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2814300" y="13288530"/>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133680</xdr:rowOff>
    </xdr:from>
    <xdr:to>
      <xdr:col>85</xdr:col>
      <xdr:colOff>177800</xdr:colOff>
      <xdr:row>77</xdr:row>
      <xdr:rowOff>63830</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3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112107</xdr:rowOff>
    </xdr:from>
    <xdr:ext cx="534377"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31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152388</xdr:rowOff>
    </xdr:from>
    <xdr:to>
      <xdr:col>81</xdr:col>
      <xdr:colOff>101600</xdr:colOff>
      <xdr:row>77</xdr:row>
      <xdr:rowOff>82538</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31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73665</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14111" y="132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42139</xdr:rowOff>
    </xdr:from>
    <xdr:to>
      <xdr:col>76</xdr:col>
      <xdr:colOff>165100</xdr:colOff>
      <xdr:row>77</xdr:row>
      <xdr:rowOff>143739</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32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134866</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325111" y="133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36080</xdr:rowOff>
    </xdr:from>
    <xdr:to>
      <xdr:col>72</xdr:col>
      <xdr:colOff>38100</xdr:colOff>
      <xdr:row>77</xdr:row>
      <xdr:rowOff>137680</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3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128807</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48933</xdr:rowOff>
    </xdr:from>
    <xdr:to>
      <xdr:col>67</xdr:col>
      <xdr:colOff>101600</xdr:colOff>
      <xdr:row>77</xdr:row>
      <xdr:rowOff>150533</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32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141660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3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137201</xdr:rowOff>
    </xdr:from>
    <xdr:to>
      <xdr:col>85</xdr:col>
      <xdr:colOff>127000</xdr:colOff>
      <xdr:row>98</xdr:row>
      <xdr:rowOff>158601</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5481300" y="16939301"/>
          <a:ext cx="8382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158601</xdr:rowOff>
    </xdr:from>
    <xdr:to>
      <xdr:col>81</xdr:col>
      <xdr:colOff>50800</xdr:colOff>
      <xdr:row>99</xdr:row>
      <xdr:rowOff>22138</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4592300" y="16960701"/>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22138</xdr:rowOff>
    </xdr:from>
    <xdr:to>
      <xdr:col>76</xdr:col>
      <xdr:colOff>114300</xdr:colOff>
      <xdr:row>99</xdr:row>
      <xdr:rowOff>31176</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3703300" y="16995688"/>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129527</xdr:rowOff>
    </xdr:from>
    <xdr:to>
      <xdr:col>71</xdr:col>
      <xdr:colOff>177800</xdr:colOff>
      <xdr:row>99</xdr:row>
      <xdr:rowOff>31176</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814300" y="16931627"/>
          <a:ext cx="889000" cy="7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86401</xdr:rowOff>
    </xdr:from>
    <xdr:to>
      <xdr:col>85</xdr:col>
      <xdr:colOff>177800</xdr:colOff>
      <xdr:row>99</xdr:row>
      <xdr:rowOff>16551</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6268700" y="168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107801</xdr:rowOff>
    </xdr:from>
    <xdr:to>
      <xdr:col>81</xdr:col>
      <xdr:colOff>101600</xdr:colOff>
      <xdr:row>99</xdr:row>
      <xdr:rowOff>37951</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5430500" y="169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29078</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14111" y="170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142788</xdr:rowOff>
    </xdr:from>
    <xdr:to>
      <xdr:col>76</xdr:col>
      <xdr:colOff>165100</xdr:colOff>
      <xdr:row>99</xdr:row>
      <xdr:rowOff>72938</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4541500" y="169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64065</xdr:rowOff>
    </xdr:from>
    <xdr:ext cx="469744"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57428" y="1703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151826</xdr:rowOff>
    </xdr:from>
    <xdr:to>
      <xdr:col>72</xdr:col>
      <xdr:colOff>38100</xdr:colOff>
      <xdr:row>99</xdr:row>
      <xdr:rowOff>81976</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3652500" y="169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73103</xdr:rowOff>
    </xdr:from>
    <xdr:ext cx="469744"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68428" y="170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78727</xdr:rowOff>
    </xdr:from>
    <xdr:to>
      <xdr:col>67</xdr:col>
      <xdr:colOff>101600</xdr:colOff>
      <xdr:row>99</xdr:row>
      <xdr:rowOff>8877</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2763500" y="168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25404</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47111" y="166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88905</xdr:rowOff>
    </xdr:from>
    <xdr:to>
      <xdr:col>116</xdr:col>
      <xdr:colOff>63500</xdr:colOff>
      <xdr:row>36</xdr:row>
      <xdr:rowOff>153644</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1323300" y="6261105"/>
          <a:ext cx="8382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151336</xdr:rowOff>
    </xdr:from>
    <xdr:to>
      <xdr:col>111</xdr:col>
      <xdr:colOff>177800</xdr:colOff>
      <xdr:row>36</xdr:row>
      <xdr:rowOff>153644</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323536"/>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151336</xdr:rowOff>
    </xdr:from>
    <xdr:to>
      <xdr:col>107</xdr:col>
      <xdr:colOff>50800</xdr:colOff>
      <xdr:row>37</xdr:row>
      <xdr:rowOff>115834</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19545300" y="6323536"/>
          <a:ext cx="889000" cy="1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115834</xdr:rowOff>
    </xdr:from>
    <xdr:to>
      <xdr:col>102</xdr:col>
      <xdr:colOff>114300</xdr:colOff>
      <xdr:row>38</xdr:row>
      <xdr:rowOff>109890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18656300" y="6459484"/>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38105</xdr:rowOff>
    </xdr:from>
    <xdr:to>
      <xdr:col>116</xdr:col>
      <xdr:colOff>114300</xdr:colOff>
      <xdr:row>36</xdr:row>
      <xdr:rowOff>139705</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2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60982</xdr:rowOff>
    </xdr:from>
    <xdr:ext cx="534377"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0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102844</xdr:rowOff>
    </xdr:from>
    <xdr:to>
      <xdr:col>112</xdr:col>
      <xdr:colOff>38100</xdr:colOff>
      <xdr:row>37</xdr:row>
      <xdr:rowOff>32994</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49521</xdr:rowOff>
    </xdr:from>
    <xdr:ext cx="534377"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056111" y="60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100536</xdr:rowOff>
    </xdr:from>
    <xdr:to>
      <xdr:col>107</xdr:col>
      <xdr:colOff>101600</xdr:colOff>
      <xdr:row>37</xdr:row>
      <xdr:rowOff>30686</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2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47213</xdr:rowOff>
    </xdr:from>
    <xdr:ext cx="534377"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67111" y="60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65034</xdr:rowOff>
    </xdr:from>
    <xdr:to>
      <xdr:col>102</xdr:col>
      <xdr:colOff>165100</xdr:colOff>
      <xdr:row>37</xdr:row>
      <xdr:rowOff>166634</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4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11711</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10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5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151817</xdr:rowOff>
    </xdr:from>
    <xdr:ext cx="469744"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21428" y="66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150825</xdr:rowOff>
    </xdr:from>
    <xdr:to>
      <xdr:col>116</xdr:col>
      <xdr:colOff>63500</xdr:colOff>
      <xdr:row>58</xdr:row>
      <xdr:rowOff>151359</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09492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149816</xdr:rowOff>
    </xdr:from>
    <xdr:to>
      <xdr:col>111</xdr:col>
      <xdr:colOff>177800</xdr:colOff>
      <xdr:row>58</xdr:row>
      <xdr:rowOff>150825</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10093916"/>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149816</xdr:rowOff>
    </xdr:from>
    <xdr:to>
      <xdr:col>107</xdr:col>
      <xdr:colOff>50800</xdr:colOff>
      <xdr:row>58</xdr:row>
      <xdr:rowOff>150158</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19545300" y="1009391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150158</xdr:rowOff>
    </xdr:from>
    <xdr:to>
      <xdr:col>102</xdr:col>
      <xdr:colOff>114300</xdr:colOff>
      <xdr:row>58</xdr:row>
      <xdr:rowOff>150292</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18656300" y="10094258"/>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100559</xdr:rowOff>
    </xdr:from>
    <xdr:to>
      <xdr:col>116</xdr:col>
      <xdr:colOff>114300</xdr:colOff>
      <xdr:row>59</xdr:row>
      <xdr:rowOff>30709</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21107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38429</xdr:rowOff>
    </xdr:from>
    <xdr:ext cx="469744"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100025</xdr:rowOff>
    </xdr:from>
    <xdr:to>
      <xdr:col>112</xdr:col>
      <xdr:colOff>38100</xdr:colOff>
      <xdr:row>59</xdr:row>
      <xdr:rowOff>30175</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12725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21302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088428" y="101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99016</xdr:rowOff>
    </xdr:from>
    <xdr:to>
      <xdr:col>107</xdr:col>
      <xdr:colOff>101600</xdr:colOff>
      <xdr:row>59</xdr:row>
      <xdr:rowOff>29166</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0383500" y="100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20293</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101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99358</xdr:rowOff>
    </xdr:from>
    <xdr:to>
      <xdr:col>102</xdr:col>
      <xdr:colOff>165100</xdr:colOff>
      <xdr:row>59</xdr:row>
      <xdr:rowOff>29508</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9494500" y="100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20635</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10428" y="101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99492</xdr:rowOff>
    </xdr:from>
    <xdr:to>
      <xdr:col>98</xdr:col>
      <xdr:colOff>38100</xdr:colOff>
      <xdr:row>59</xdr:row>
      <xdr:rowOff>29642</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8605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20769</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21428" y="101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121621</xdr:rowOff>
    </xdr:from>
    <xdr:to>
      <xdr:col>116</xdr:col>
      <xdr:colOff>63500</xdr:colOff>
      <xdr:row>75</xdr:row>
      <xdr:rowOff>155073</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1323300" y="12980371"/>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134480</xdr:rowOff>
    </xdr:from>
    <xdr:to>
      <xdr:col>111</xdr:col>
      <xdr:colOff>177800</xdr:colOff>
      <xdr:row>75</xdr:row>
      <xdr:rowOff>155073</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0434300" y="12993230"/>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129318</xdr:rowOff>
    </xdr:from>
    <xdr:to>
      <xdr:col>107</xdr:col>
      <xdr:colOff>50800</xdr:colOff>
      <xdr:row>75</xdr:row>
      <xdr:rowOff>134480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9545300" y="12988068"/>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129318</xdr:rowOff>
    </xdr:from>
    <xdr:to>
      <xdr:col>102</xdr:col>
      <xdr:colOff>114300</xdr:colOff>
      <xdr:row>76</xdr:row>
      <xdr:rowOff>11113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18656300" y="12988068"/>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70821</xdr:rowOff>
    </xdr:from>
    <xdr:to>
      <xdr:col>116</xdr:col>
      <xdr:colOff>114300</xdr:colOff>
      <xdr:row>76</xdr:row>
      <xdr:rowOff>970</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2110700" y="129295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93698</xdr:rowOff>
    </xdr:from>
    <xdr:ext cx="534377" cy="259045"/>
    <xdr:sp macro="" textlink="">
      <xdr:nvSpPr>
        <xdr:cNvPr id="863" name="繰出金該当値テキスト">
          <a:extLst>
            <a:ext uri="{FF2B5EF4-FFF2-40B4-BE49-F238E27FC236}">
              <a16:creationId xmlns="" xmlns:a16="http://schemas.microsoft.com/office/drawing/2014/main" id="{00000000-0008-0000-0600-00005F030000}"/>
            </a:ext>
          </a:extLst>
        </xdr:cNvPr>
        <xdr:cNvSpPr txBox="1"/>
      </xdr:nvSpPr>
      <xdr:spPr>
        <a:xfrm>
          <a:off x="22212300" y="127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104273</xdr:rowOff>
    </xdr:from>
    <xdr:to>
      <xdr:col>112</xdr:col>
      <xdr:colOff>38100</xdr:colOff>
      <xdr:row>76</xdr:row>
      <xdr:rowOff>34423</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1272500" y="129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50950</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056111" y="12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83680</xdr:rowOff>
    </xdr:from>
    <xdr:to>
      <xdr:col>107</xdr:col>
      <xdr:colOff>101600</xdr:colOff>
      <xdr:row>76</xdr:row>
      <xdr:rowOff>13830</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0383500" y="129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30357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27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78518</xdr:rowOff>
    </xdr:from>
    <xdr:to>
      <xdr:col>102</xdr:col>
      <xdr:colOff>165100</xdr:colOff>
      <xdr:row>76</xdr:row>
      <xdr:rowOff>8668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9494500" y="129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171245</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30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131763</xdr:rowOff>
    </xdr:from>
    <xdr:to>
      <xdr:col>98</xdr:col>
      <xdr:colOff>38100</xdr:colOff>
      <xdr:row>76</xdr:row>
      <xdr:rowOff>61913</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8605500" y="129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53040</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30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投資及び出資金は、田川広域水道企業団の広域化事業及び運営基盤強化等事業の進捗に伴い、当該企業団に対する出資金が増加し、令和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年度は、類似団体平均のおおむね</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倍となっている。</a:t>
          </a:r>
        </a:p>
        <a:p>
          <a:r>
            <a:rPr kumimoji="1" lang="ja-JP" altLang="en-US" sz="1200">
              <a:latin typeface="ＭＳ Ｐゴシック" panose="020B0600070205080204" pitchFamily="50" charset="-128"/>
              <a:ea typeface="ＭＳ Ｐゴシック" panose="020B0600070205080204" pitchFamily="50" charset="-128"/>
            </a:rPr>
            <a:t>　また、普通建設事業費は、中学校再編に伴う新中学校建設事業に係る建設工事がおおむね完了（令和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月開校）を迎えたことにより、普通建設事業費（うち更新整備）が減少し、令和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年度は、類似団体のおおむね</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倍となっている。</a:t>
          </a:r>
        </a:p>
        <a:p>
          <a:r>
            <a:rPr kumimoji="1" lang="ja-JP" altLang="en-US" sz="1200">
              <a:latin typeface="ＭＳ Ｐゴシック" panose="020B0600070205080204" pitchFamily="50" charset="-128"/>
              <a:ea typeface="ＭＳ Ｐゴシック" panose="020B0600070205080204" pitchFamily="50" charset="-128"/>
            </a:rPr>
            <a:t>　上記以外の歳出は、扶助費が、類似団体平均の概ね</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倍となっているものの、扶助費以外については、類似団体平均と概ね同水準あるいは低い値となっている。</a:t>
          </a:r>
        </a:p>
        <a:p>
          <a:r>
            <a:rPr kumimoji="1" lang="ja-JP" altLang="en-US" sz="1200">
              <a:latin typeface="ＭＳ Ｐゴシック" panose="020B0600070205080204" pitchFamily="50" charset="-128"/>
              <a:ea typeface="ＭＳ Ｐゴシック" panose="020B0600070205080204" pitchFamily="50" charset="-128"/>
            </a:rPr>
            <a:t>　本市は、旧産炭地であることや地域経済の低迷などの要因により、低所得者及び失業者が多く、保護率が他団体に比べ非常に高い（保護率：令和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年度平均</a:t>
          </a:r>
          <a:r>
            <a:rPr kumimoji="1" lang="en-US" altLang="ja-JP" sz="1200">
              <a:latin typeface="ＭＳ Ｐゴシック" panose="020B0600070205080204" pitchFamily="50" charset="-128"/>
              <a:ea typeface="ＭＳ Ｐゴシック" panose="020B0600070205080204" pitchFamily="50" charset="-128"/>
            </a:rPr>
            <a:t>55.0</a:t>
          </a:r>
          <a:r>
            <a:rPr kumimoji="1" lang="ja-JP" altLang="en-US" sz="1200">
              <a:latin typeface="ＭＳ Ｐゴシック" panose="020B0600070205080204" pitchFamily="50" charset="-128"/>
              <a:ea typeface="ＭＳ Ｐゴシック" panose="020B0600070205080204" pitchFamily="50" charset="-128"/>
            </a:rPr>
            <a:t>パーミル）ものとなっており、生活保護費も多額となっている。</a:t>
          </a:r>
        </a:p>
        <a:p>
          <a:r>
            <a:rPr kumimoji="1" lang="ja-JP" altLang="en-US" sz="1200">
              <a:latin typeface="ＭＳ Ｐゴシック" panose="020B0600070205080204" pitchFamily="50" charset="-128"/>
              <a:ea typeface="ＭＳ Ｐゴシック" panose="020B0600070205080204" pitchFamily="50" charset="-128"/>
            </a:rPr>
            <a:t>　今後も引き続き、生活困窮者への自立支援策などを通じ、生活保護費の削減を図る必要がある。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45,389
44,404
54.55
34,119,580
33,207,232
397,400
13,618,519
30,919,280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135912</xdr:rowOff>
    </xdr:from>
    <xdr:to>
      <xdr:col>24</xdr:col>
      <xdr:colOff>63500</xdr:colOff>
      <xdr:row>37</xdr:row>
      <xdr:rowOff>143358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479562"/>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135912</xdr:rowOff>
    </xdr:from>
    <xdr:to>
      <xdr:col>19</xdr:col>
      <xdr:colOff>177800</xdr:colOff>
      <xdr:row>37</xdr:row>
      <xdr:rowOff>141202</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47956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141202</xdr:rowOff>
    </xdr:from>
    <xdr:to>
      <xdr:col>15</xdr:col>
      <xdr:colOff>50800</xdr:colOff>
      <xdr:row>37</xdr:row>
      <xdr:rowOff>141725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484852"/>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141006</xdr:rowOff>
    </xdr:from>
    <xdr:to>
      <xdr:col>10</xdr:col>
      <xdr:colOff>114300</xdr:colOff>
      <xdr:row>37</xdr:row>
      <xdr:rowOff>141725</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1130300" y="6484656"/>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92558</xdr:rowOff>
    </xdr:from>
    <xdr:to>
      <xdr:col>24</xdr:col>
      <xdr:colOff>114300</xdr:colOff>
      <xdr:row>38</xdr:row>
      <xdr:rowOff>22707</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48909</xdr:rowOff>
    </xdr:from>
    <xdr:ext cx="469744"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85112</xdr:rowOff>
    </xdr:from>
    <xdr:to>
      <xdr:col>20</xdr:col>
      <xdr:colOff>38100</xdr:colOff>
      <xdr:row>38</xdr:row>
      <xdr:rowOff>15262</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4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6389</xdr:rowOff>
    </xdr:from>
    <xdr:ext cx="469744"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62428" y="652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90402</xdr:rowOff>
    </xdr:from>
    <xdr:to>
      <xdr:col>15</xdr:col>
      <xdr:colOff>101600</xdr:colOff>
      <xdr:row>38</xdr:row>
      <xdr:rowOff>20552</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4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11679</xdr:rowOff>
    </xdr:from>
    <xdr:ext cx="469744"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73428" y="652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90925</xdr:rowOff>
    </xdr:from>
    <xdr:to>
      <xdr:col>10</xdr:col>
      <xdr:colOff>165100</xdr:colOff>
      <xdr:row>38</xdr:row>
      <xdr:rowOff>21075</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4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12202</xdr:rowOff>
    </xdr:from>
    <xdr:ext cx="469744"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84428" y="65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90206</xdr:rowOff>
    </xdr:from>
    <xdr:to>
      <xdr:col>6</xdr:col>
      <xdr:colOff>38100</xdr:colOff>
      <xdr:row>38</xdr:row>
      <xdr:rowOff>20356</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4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11483</xdr:rowOff>
    </xdr:from>
    <xdr:ext cx="469744"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95428" y="65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56960</xdr:rowOff>
    </xdr:from>
    <xdr:to>
      <xdr:col>24</xdr:col>
      <xdr:colOff>63500</xdr:colOff>
      <xdr:row>58</xdr:row>
      <xdr:rowOff>63254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10001060"/>
          <a:ext cx="8382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63254</xdr:rowOff>
    </xdr:from>
    <xdr:to>
      <xdr:col>19</xdr:col>
      <xdr:colOff>177800</xdr:colOff>
      <xdr:row>58</xdr:row>
      <xdr:rowOff>98792</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908300" y="10007354"/>
          <a:ext cx="8890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91231</xdr:rowOff>
    </xdr:from>
    <xdr:to>
      <xdr:col>15</xdr:col>
      <xdr:colOff>50800</xdr:colOff>
      <xdr:row>58</xdr:row>
      <xdr:rowOff>98792</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019300" y="9863881"/>
          <a:ext cx="889000" cy="1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91231</xdr:rowOff>
    </xdr:from>
    <xdr:to>
      <xdr:col>10</xdr:col>
      <xdr:colOff>114300</xdr:colOff>
      <xdr:row>58</xdr:row>
      <xdr:rowOff>89111</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863881"/>
          <a:ext cx="889000" cy="1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6160</xdr:rowOff>
    </xdr:from>
    <xdr:to>
      <xdr:col>24</xdr:col>
      <xdr:colOff>114300</xdr:colOff>
      <xdr:row>58</xdr:row>
      <xdr:rowOff>107760</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9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12454</xdr:rowOff>
    </xdr:from>
    <xdr:to>
      <xdr:col>20</xdr:col>
      <xdr:colOff>38100</xdr:colOff>
      <xdr:row>58</xdr:row>
      <xdr:rowOff>114054</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9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105181</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100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47992</xdr:rowOff>
    </xdr:from>
    <xdr:to>
      <xdr:col>15</xdr:col>
      <xdr:colOff>101600</xdr:colOff>
      <xdr:row>58</xdr:row>
      <xdr:rowOff>149592</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9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140719</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100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40431</xdr:rowOff>
    </xdr:from>
    <xdr:to>
      <xdr:col>10</xdr:col>
      <xdr:colOff>165100</xdr:colOff>
      <xdr:row>57</xdr:row>
      <xdr:rowOff>142031</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8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133158</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90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38311</xdr:rowOff>
    </xdr:from>
    <xdr:to>
      <xdr:col>6</xdr:col>
      <xdr:colOff>38100</xdr:colOff>
      <xdr:row>58</xdr:row>
      <xdr:rowOff>139911</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9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131038</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63111" y="100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163471</xdr:rowOff>
    </xdr:from>
    <xdr:to>
      <xdr:col>24</xdr:col>
      <xdr:colOff>63500</xdr:colOff>
      <xdr:row>74</xdr:row>
      <xdr:rowOff>53415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3797300" y="12679321"/>
          <a:ext cx="838200" cy="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160107</xdr:rowOff>
    </xdr:from>
    <xdr:to>
      <xdr:col>19</xdr:col>
      <xdr:colOff>177800</xdr:colOff>
      <xdr:row>74</xdr:row>
      <xdr:rowOff>53415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908300" y="12675957"/>
          <a:ext cx="889000" cy="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160107</xdr:rowOff>
    </xdr:from>
    <xdr:to>
      <xdr:col>15</xdr:col>
      <xdr:colOff>50800</xdr:colOff>
      <xdr:row>74</xdr:row>
      <xdr:rowOff>122044</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019300" y="12675957"/>
          <a:ext cx="889000" cy="1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122044</xdr:rowOff>
    </xdr:from>
    <xdr:to>
      <xdr:col>10</xdr:col>
      <xdr:colOff>114300</xdr:colOff>
      <xdr:row>74</xdr:row>
      <xdr:rowOff>139684</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1130300" y="128093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112671</xdr:rowOff>
    </xdr:from>
    <xdr:to>
      <xdr:col>24</xdr:col>
      <xdr:colOff>114300</xdr:colOff>
      <xdr:row>74</xdr:row>
      <xdr:rowOff>42821</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26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135548</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47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2615</xdr:rowOff>
    </xdr:from>
    <xdr:to>
      <xdr:col>20</xdr:col>
      <xdr:colOff>38100</xdr:colOff>
      <xdr:row>74</xdr:row>
      <xdr:rowOff>104215</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26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120742</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246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109307</xdr:rowOff>
    </xdr:from>
    <xdr:to>
      <xdr:col>15</xdr:col>
      <xdr:colOff>101600</xdr:colOff>
      <xdr:row>74</xdr:row>
      <xdr:rowOff>39457</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26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55984</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240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71244</xdr:rowOff>
    </xdr:from>
    <xdr:to>
      <xdr:col>10</xdr:col>
      <xdr:colOff>165100</xdr:colOff>
      <xdr:row>75</xdr:row>
      <xdr:rowOff>1394</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2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17921</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253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88884</xdr:rowOff>
    </xdr:from>
    <xdr:to>
      <xdr:col>6</xdr:col>
      <xdr:colOff>38100</xdr:colOff>
      <xdr:row>75</xdr:row>
      <xdr:rowOff>19034</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27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35561</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255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48907</xdr:rowOff>
    </xdr:from>
    <xdr:to>
      <xdr:col>24</xdr:col>
      <xdr:colOff>63500</xdr:colOff>
      <xdr:row>95</xdr:row>
      <xdr:rowOff>63973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336657"/>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48907</xdr:rowOff>
    </xdr:from>
    <xdr:to>
      <xdr:col>19</xdr:col>
      <xdr:colOff>177800</xdr:colOff>
      <xdr:row>95</xdr:row>
      <xdr:rowOff>70762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336657"/>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70762</xdr:rowOff>
    </xdr:from>
    <xdr:to>
      <xdr:col>15</xdr:col>
      <xdr:colOff>50800</xdr:colOff>
      <xdr:row>96</xdr:row>
      <xdr:rowOff>32769</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358512"/>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32769</xdr:rowOff>
    </xdr:from>
    <xdr:to>
      <xdr:col>10</xdr:col>
      <xdr:colOff>114300</xdr:colOff>
      <xdr:row>96</xdr:row>
      <xdr:rowOff>125481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491969"/>
          <a:ext cx="889000" cy="9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xdr:rowOff>
    </xdr:from>
    <xdr:to>
      <xdr:col>24</xdr:col>
      <xdr:colOff>114300</xdr:colOff>
      <xdr:row>95</xdr:row>
      <xdr:rowOff>114773</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30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36050</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1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169557</xdr:rowOff>
    </xdr:from>
    <xdr:to>
      <xdr:col>20</xdr:col>
      <xdr:colOff>38100</xdr:colOff>
      <xdr:row>95</xdr:row>
      <xdr:rowOff>99707</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2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116234</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0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19962</xdr:rowOff>
    </xdr:from>
    <xdr:to>
      <xdr:col>15</xdr:col>
      <xdr:colOff>101600</xdr:colOff>
      <xdr:row>95</xdr:row>
      <xdr:rowOff>121562</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3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138089</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0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153419</xdr:rowOff>
    </xdr:from>
    <xdr:to>
      <xdr:col>10</xdr:col>
      <xdr:colOff>165100</xdr:colOff>
      <xdr:row>96</xdr:row>
      <xdr:rowOff>83569</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4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100096</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2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74681</xdr:rowOff>
    </xdr:from>
    <xdr:to>
      <xdr:col>6</xdr:col>
      <xdr:colOff>38100</xdr:colOff>
      <xdr:row>97</xdr:row>
      <xdr:rowOff>4831</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5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21358</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30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157531</xdr:rowOff>
    </xdr:from>
    <xdr:to>
      <xdr:col>55</xdr:col>
      <xdr:colOff>0</xdr:colOff>
      <xdr:row>38</xdr:row>
      <xdr:rowOff>12598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501181"/>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74778</xdr:rowOff>
    </xdr:from>
    <xdr:to>
      <xdr:col>50</xdr:col>
      <xdr:colOff>114300</xdr:colOff>
      <xdr:row>38</xdr:row>
      <xdr:rowOff>12598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8750300" y="6418428"/>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74778</xdr:rowOff>
    </xdr:from>
    <xdr:to>
      <xdr:col>45</xdr:col>
      <xdr:colOff>177800</xdr:colOff>
      <xdr:row>37</xdr:row>
      <xdr:rowOff>127356</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4184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34773</xdr:rowOff>
    </xdr:from>
    <xdr:to>
      <xdr:col>41</xdr:col>
      <xdr:colOff>50800</xdr:colOff>
      <xdr:row>37</xdr:row>
      <xdr:rowOff>127356</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378423"/>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106731</xdr:rowOff>
    </xdr:from>
    <xdr:to>
      <xdr:col>55</xdr:col>
      <xdr:colOff>50800</xdr:colOff>
      <xdr:row>38</xdr:row>
      <xdr:rowOff>36881</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129608</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30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133248</xdr:rowOff>
    </xdr:from>
    <xdr:to>
      <xdr:col>50</xdr:col>
      <xdr:colOff>165100</xdr:colOff>
      <xdr:row>38</xdr:row>
      <xdr:rowOff>63398</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54525</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23978</xdr:rowOff>
    </xdr:from>
    <xdr:to>
      <xdr:col>46</xdr:col>
      <xdr:colOff>38100</xdr:colOff>
      <xdr:row>37</xdr:row>
      <xdr:rowOff>125578</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142105</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15428" y="6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76556</xdr:rowOff>
    </xdr:from>
    <xdr:to>
      <xdr:col>41</xdr:col>
      <xdr:colOff>101600</xdr:colOff>
      <xdr:row>38</xdr:row>
      <xdr:rowOff>6706</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23233</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19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155423</xdr:rowOff>
    </xdr:from>
    <xdr:to>
      <xdr:col>36</xdr:col>
      <xdr:colOff>165100</xdr:colOff>
      <xdr:row>37</xdr:row>
      <xdr:rowOff>85573</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102100</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37428" y="61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139624</xdr:rowOff>
    </xdr:from>
    <xdr:to>
      <xdr:col>55</xdr:col>
      <xdr:colOff>0</xdr:colOff>
      <xdr:row>57</xdr:row>
      <xdr:rowOff>156102</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912274"/>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139624</xdr:rowOff>
    </xdr:from>
    <xdr:to>
      <xdr:col>50</xdr:col>
      <xdr:colOff>114300</xdr:colOff>
      <xdr:row>58</xdr:row>
      <xdr:rowOff>5226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912274"/>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5226</xdr:rowOff>
    </xdr:from>
    <xdr:to>
      <xdr:col>45</xdr:col>
      <xdr:colOff>177800</xdr:colOff>
      <xdr:row>58</xdr:row>
      <xdr:rowOff>14827</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94932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14275</xdr:rowOff>
    </xdr:from>
    <xdr:to>
      <xdr:col>41</xdr:col>
      <xdr:colOff>50800</xdr:colOff>
      <xdr:row>58</xdr:row>
      <xdr:rowOff>14827</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995837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105302</xdr:rowOff>
    </xdr:from>
    <xdr:to>
      <xdr:col>55</xdr:col>
      <xdr:colOff>50800</xdr:colOff>
      <xdr:row>58</xdr:row>
      <xdr:rowOff>35452</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8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83729</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88824</xdr:rowOff>
    </xdr:from>
    <xdr:to>
      <xdr:col>50</xdr:col>
      <xdr:colOff>165100</xdr:colOff>
      <xdr:row>58</xdr:row>
      <xdr:rowOff>18974</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10101</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125876</xdr:rowOff>
    </xdr:from>
    <xdr:to>
      <xdr:col>46</xdr:col>
      <xdr:colOff>38100</xdr:colOff>
      <xdr:row>58</xdr:row>
      <xdr:rowOff>56026</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8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47153</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9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135477</xdr:rowOff>
    </xdr:from>
    <xdr:to>
      <xdr:col>41</xdr:col>
      <xdr:colOff>101600</xdr:colOff>
      <xdr:row>58</xdr:row>
      <xdr:rowOff>65627</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9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56754</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10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134925</xdr:rowOff>
    </xdr:from>
    <xdr:to>
      <xdr:col>36</xdr:col>
      <xdr:colOff>165100</xdr:colOff>
      <xdr:row>58</xdr:row>
      <xdr:rowOff>65075</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9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56202</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49619</xdr:rowOff>
    </xdr:from>
    <xdr:to>
      <xdr:col>55</xdr:col>
      <xdr:colOff>0</xdr:colOff>
      <xdr:row>78</xdr:row>
      <xdr:rowOff>94298</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422719"/>
          <a:ext cx="838200" cy="4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49619</xdr:rowOff>
    </xdr:from>
    <xdr:to>
      <xdr:col>50</xdr:col>
      <xdr:colOff>114300</xdr:colOff>
      <xdr:row>78</xdr:row>
      <xdr:rowOff>90576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8750300" y="13422719"/>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3721</xdr:rowOff>
    </xdr:from>
    <xdr:to>
      <xdr:col>45</xdr:col>
      <xdr:colOff>177800</xdr:colOff>
      <xdr:row>78</xdr:row>
      <xdr:rowOff>90576</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7861300" y="13376821"/>
          <a:ext cx="889000" cy="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3721</xdr:rowOff>
    </xdr:from>
    <xdr:to>
      <xdr:col>41</xdr:col>
      <xdr:colOff>50800</xdr:colOff>
      <xdr:row>78</xdr:row>
      <xdr:rowOff>85737</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376821"/>
          <a:ext cx="8890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43498</xdr:rowOff>
    </xdr:from>
    <xdr:to>
      <xdr:col>55</xdr:col>
      <xdr:colOff>50800</xdr:colOff>
      <xdr:row>78</xdr:row>
      <xdr:rowOff>145098</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4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129875</xdr:rowOff>
    </xdr:from>
    <xdr:ext cx="469744"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3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170269</xdr:rowOff>
    </xdr:from>
    <xdr:to>
      <xdr:col>50</xdr:col>
      <xdr:colOff>165100</xdr:colOff>
      <xdr:row>78</xdr:row>
      <xdr:rowOff>100419</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3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91546</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34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39776</xdr:rowOff>
    </xdr:from>
    <xdr:to>
      <xdr:col>46</xdr:col>
      <xdr:colOff>38100</xdr:colOff>
      <xdr:row>78</xdr:row>
      <xdr:rowOff>141376</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132503</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15428" y="135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124371</xdr:rowOff>
    </xdr:from>
    <xdr:to>
      <xdr:col>41</xdr:col>
      <xdr:colOff>101600</xdr:colOff>
      <xdr:row>78</xdr:row>
      <xdr:rowOff>54521</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3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45648</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34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34937</xdr:rowOff>
    </xdr:from>
    <xdr:to>
      <xdr:col>36</xdr:col>
      <xdr:colOff>165100</xdr:colOff>
      <xdr:row>78</xdr:row>
      <xdr:rowOff>136537</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4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127664</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35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34846</xdr:rowOff>
    </xdr:from>
    <xdr:to>
      <xdr:col>55</xdr:col>
      <xdr:colOff>0</xdr:colOff>
      <xdr:row>97</xdr:row>
      <xdr:rowOff>84497</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9639300" y="16665496"/>
          <a:ext cx="838200" cy="4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84497</xdr:rowOff>
    </xdr:from>
    <xdr:to>
      <xdr:col>50</xdr:col>
      <xdr:colOff>114300</xdr:colOff>
      <xdr:row>97</xdr:row>
      <xdr:rowOff>127136</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8750300" y="16715147"/>
          <a:ext cx="889000" cy="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121568</xdr:rowOff>
    </xdr:from>
    <xdr:to>
      <xdr:col>45</xdr:col>
      <xdr:colOff>177800</xdr:colOff>
      <xdr:row>97</xdr:row>
      <xdr:rowOff>127136</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7861300" y="16752218"/>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120603</xdr:rowOff>
    </xdr:from>
    <xdr:to>
      <xdr:col>41</xdr:col>
      <xdr:colOff>50800</xdr:colOff>
      <xdr:row>97</xdr:row>
      <xdr:rowOff>121568</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6972300" y="1675125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155496</xdr:rowOff>
    </xdr:from>
    <xdr:to>
      <xdr:col>55</xdr:col>
      <xdr:colOff>50800</xdr:colOff>
      <xdr:row>97</xdr:row>
      <xdr:rowOff>85646</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6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6923</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4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33697</xdr:rowOff>
    </xdr:from>
    <xdr:to>
      <xdr:col>50</xdr:col>
      <xdr:colOff>165100</xdr:colOff>
      <xdr:row>97</xdr:row>
      <xdr:rowOff>135297</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6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126424</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7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76336</xdr:rowOff>
    </xdr:from>
    <xdr:to>
      <xdr:col>46</xdr:col>
      <xdr:colOff>38100</xdr:colOff>
      <xdr:row>98</xdr:row>
      <xdr:rowOff>6486</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7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169063</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7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70768</xdr:rowOff>
    </xdr:from>
    <xdr:to>
      <xdr:col>41</xdr:col>
      <xdr:colOff>101600</xdr:colOff>
      <xdr:row>98</xdr:row>
      <xdr:rowOff>918</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7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163495</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7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69803</xdr:rowOff>
    </xdr:from>
    <xdr:to>
      <xdr:col>36</xdr:col>
      <xdr:colOff>165100</xdr:colOff>
      <xdr:row>97</xdr:row>
      <xdr:rowOff>171403</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162530</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7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59557</xdr:rowOff>
    </xdr:from>
    <xdr:to>
      <xdr:col>85</xdr:col>
      <xdr:colOff>127000</xdr:colOff>
      <xdr:row>37</xdr:row>
      <xdr:rowOff>65653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640320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45345</xdr:rowOff>
    </xdr:from>
    <xdr:to>
      <xdr:col>81</xdr:col>
      <xdr:colOff>50800</xdr:colOff>
      <xdr:row>37</xdr:row>
      <xdr:rowOff>65653</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4592300" y="6388995"/>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45345</xdr:rowOff>
    </xdr:from>
    <xdr:to>
      <xdr:col>76</xdr:col>
      <xdr:colOff>114300</xdr:colOff>
      <xdr:row>37</xdr:row>
      <xdr:rowOff>70606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388995"/>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70606</xdr:rowOff>
    </xdr:from>
    <xdr:to>
      <xdr:col>71</xdr:col>
      <xdr:colOff>177800</xdr:colOff>
      <xdr:row>37</xdr:row>
      <xdr:rowOff>70720</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41425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8757</xdr:rowOff>
    </xdr:from>
    <xdr:to>
      <xdr:col>85</xdr:col>
      <xdr:colOff>177800</xdr:colOff>
      <xdr:row>37</xdr:row>
      <xdr:rowOff>110357</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3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95134</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2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14853</xdr:rowOff>
    </xdr:from>
    <xdr:to>
      <xdr:col>81</xdr:col>
      <xdr:colOff>101600</xdr:colOff>
      <xdr:row>37</xdr:row>
      <xdr:rowOff>116453</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3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107580</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165995</xdr:rowOff>
    </xdr:from>
    <xdr:to>
      <xdr:col>76</xdr:col>
      <xdr:colOff>165100</xdr:colOff>
      <xdr:row>37</xdr:row>
      <xdr:rowOff>96145</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87272</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4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19806</xdr:rowOff>
    </xdr:from>
    <xdr:to>
      <xdr:col>72</xdr:col>
      <xdr:colOff>38100</xdr:colOff>
      <xdr:row>37</xdr:row>
      <xdr:rowOff>121406</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112533</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19920</xdr:rowOff>
    </xdr:from>
    <xdr:to>
      <xdr:col>67</xdr:col>
      <xdr:colOff>101600</xdr:colOff>
      <xdr:row>37</xdr:row>
      <xdr:rowOff>121520</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3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112647</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4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22154</xdr:rowOff>
    </xdr:from>
    <xdr:to>
      <xdr:col>85</xdr:col>
      <xdr:colOff>127000</xdr:colOff>
      <xdr:row>56</xdr:row>
      <xdr:rowOff>119194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5481300" y="9109004"/>
          <a:ext cx="838200" cy="6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22154</xdr:rowOff>
    </xdr:from>
    <xdr:to>
      <xdr:col>81</xdr:col>
      <xdr:colOff>50800</xdr:colOff>
      <xdr:row>53</xdr:row>
      <xdr:rowOff>120940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4592300" y="9109004"/>
          <a:ext cx="889000" cy="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120940</xdr:rowOff>
    </xdr:from>
    <xdr:to>
      <xdr:col>76</xdr:col>
      <xdr:colOff>114300</xdr:colOff>
      <xdr:row>55</xdr:row>
      <xdr:rowOff>131638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3703300" y="9207790"/>
          <a:ext cx="889000" cy="3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131638</xdr:rowOff>
    </xdr:from>
    <xdr:to>
      <xdr:col>71</xdr:col>
      <xdr:colOff>177800</xdr:colOff>
      <xdr:row>56</xdr:row>
      <xdr:rowOff>71714</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561388"/>
          <a:ext cx="889000" cy="1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68394</xdr:rowOff>
    </xdr:from>
    <xdr:to>
      <xdr:col>85</xdr:col>
      <xdr:colOff>177800</xdr:colOff>
      <xdr:row>56</xdr:row>
      <xdr:rowOff>169994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6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46821</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6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142804</xdr:rowOff>
    </xdr:from>
    <xdr:to>
      <xdr:col>81</xdr:col>
      <xdr:colOff>101600</xdr:colOff>
      <xdr:row>53</xdr:row>
      <xdr:rowOff>72954</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0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89481</xdr:rowOff>
    </xdr:from>
    <xdr:ext cx="59901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181795" y="883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70140</xdr:rowOff>
    </xdr:from>
    <xdr:to>
      <xdr:col>76</xdr:col>
      <xdr:colOff>165100</xdr:colOff>
      <xdr:row>54</xdr:row>
      <xdr:rowOff>290</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1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16817</xdr:rowOff>
    </xdr:from>
    <xdr:ext cx="59901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292795" y="89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80838</xdr:rowOff>
    </xdr:from>
    <xdr:to>
      <xdr:col>72</xdr:col>
      <xdr:colOff>38100</xdr:colOff>
      <xdr:row>56</xdr:row>
      <xdr:rowOff>10988</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5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27515</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2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20914</xdr:rowOff>
    </xdr:from>
    <xdr:to>
      <xdr:col>67</xdr:col>
      <xdr:colOff>101600</xdr:colOff>
      <xdr:row>56</xdr:row>
      <xdr:rowOff>122514</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6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139041</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3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132614</xdr:rowOff>
    </xdr:from>
    <xdr:to>
      <xdr:col>85</xdr:col>
      <xdr:colOff>127000</xdr:colOff>
      <xdr:row>79</xdr:row>
      <xdr:rowOff>36030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5481300" y="13505714"/>
          <a:ext cx="8382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132614</xdr:rowOff>
    </xdr:from>
    <xdr:to>
      <xdr:col>81</xdr:col>
      <xdr:colOff>50800</xdr:colOff>
      <xdr:row>79</xdr:row>
      <xdr:rowOff>6426</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4592300" y="1350571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6426</xdr:rowOff>
    </xdr:from>
    <xdr:to>
      <xdr:col>76</xdr:col>
      <xdr:colOff>114300</xdr:colOff>
      <xdr:row>79</xdr:row>
      <xdr:rowOff>33362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3703300" y="13550976"/>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11761</xdr:rowOff>
    </xdr:from>
    <xdr:to>
      <xdr:col>71</xdr:col>
      <xdr:colOff>177800</xdr:colOff>
      <xdr:row>79</xdr:row>
      <xdr:rowOff>33362</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814300" y="13556311"/>
          <a:ext cx="889000" cy="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156680</xdr:rowOff>
    </xdr:from>
    <xdr:to>
      <xdr:col>85</xdr:col>
      <xdr:colOff>177800</xdr:colOff>
      <xdr:row>79</xdr:row>
      <xdr:rowOff>86830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71607</xdr:rowOff>
    </xdr:from>
    <xdr:ext cx="378565"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44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81814</xdr:rowOff>
    </xdr:from>
    <xdr:to>
      <xdr:col>81</xdr:col>
      <xdr:colOff>101600</xdr:colOff>
      <xdr:row>79</xdr:row>
      <xdr:rowOff>11964</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3091</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46428"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127076</xdr:rowOff>
    </xdr:from>
    <xdr:to>
      <xdr:col>76</xdr:col>
      <xdr:colOff>165100</xdr:colOff>
      <xdr:row>79</xdr:row>
      <xdr:rowOff>57226</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48353</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3017" y="135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154012</xdr:rowOff>
    </xdr:from>
    <xdr:to>
      <xdr:col>72</xdr:col>
      <xdr:colOff>38100</xdr:colOff>
      <xdr:row>79</xdr:row>
      <xdr:rowOff>84162</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75289</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4017" y="1361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132411</xdr:rowOff>
    </xdr:from>
    <xdr:to>
      <xdr:col>67</xdr:col>
      <xdr:colOff>101600</xdr:colOff>
      <xdr:row>79</xdr:row>
      <xdr:rowOff>62561</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53688</xdr:rowOff>
    </xdr:from>
    <xdr:ext cx="378565"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5017" y="1359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13030</xdr:rowOff>
    </xdr:from>
    <xdr:to>
      <xdr:col>85</xdr:col>
      <xdr:colOff>127000</xdr:colOff>
      <xdr:row>97</xdr:row>
      <xdr:rowOff>31738</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5481300" y="16643680"/>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31738</xdr:rowOff>
    </xdr:from>
    <xdr:to>
      <xdr:col>81</xdr:col>
      <xdr:colOff>50800</xdr:colOff>
      <xdr:row>97</xdr:row>
      <xdr:rowOff>92939</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4592300" y="16662388"/>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86880</xdr:rowOff>
    </xdr:from>
    <xdr:to>
      <xdr:col>76</xdr:col>
      <xdr:colOff>114300</xdr:colOff>
      <xdr:row>97</xdr:row>
      <xdr:rowOff>92939</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3703300" y="1671753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86880</xdr:rowOff>
    </xdr:from>
    <xdr:to>
      <xdr:col>71</xdr:col>
      <xdr:colOff>177800</xdr:colOff>
      <xdr:row>97</xdr:row>
      <xdr:rowOff>99733</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2814300" y="16717530"/>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133680</xdr:rowOff>
    </xdr:from>
    <xdr:to>
      <xdr:col>85</xdr:col>
      <xdr:colOff>177800</xdr:colOff>
      <xdr:row>97</xdr:row>
      <xdr:rowOff>63830</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6268700" y="165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112107</xdr:rowOff>
    </xdr:from>
    <xdr:ext cx="534377" cy="259045"/>
    <xdr:sp macro="" textlink="">
      <xdr:nvSpPr>
        <xdr:cNvPr id="707" name="公債費該当値テキスト">
          <a:extLst>
            <a:ext uri="{FF2B5EF4-FFF2-40B4-BE49-F238E27FC236}">
              <a16:creationId xmlns="" xmlns:a16="http://schemas.microsoft.com/office/drawing/2014/main" id="{00000000-0008-0000-0700-0000C3020000}"/>
            </a:ext>
          </a:extLst>
        </xdr:cNvPr>
        <xdr:cNvSpPr txBox="1"/>
      </xdr:nvSpPr>
      <xdr:spPr>
        <a:xfrm>
          <a:off x="16370300" y="165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152388</xdr:rowOff>
    </xdr:from>
    <xdr:to>
      <xdr:col>81</xdr:col>
      <xdr:colOff>101600</xdr:colOff>
      <xdr:row>97</xdr:row>
      <xdr:rowOff>82538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5430500" y="16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73665</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14111" y="167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42139</xdr:rowOff>
    </xdr:from>
    <xdr:to>
      <xdr:col>76</xdr:col>
      <xdr:colOff>165100</xdr:colOff>
      <xdr:row>97</xdr:row>
      <xdr:rowOff>143739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4541500" y="16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134866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325111" y="167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36080</xdr:rowOff>
    </xdr:from>
    <xdr:to>
      <xdr:col>72</xdr:col>
      <xdr:colOff>38100</xdr:colOff>
      <xdr:row>97</xdr:row>
      <xdr:rowOff>137680</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3652500" y="16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128807</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436111" y="167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48933</xdr:rowOff>
    </xdr:from>
    <xdr:to>
      <xdr:col>67</xdr:col>
      <xdr:colOff>101600</xdr:colOff>
      <xdr:row>97</xdr:row>
      <xdr:rowOff>150533</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2763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141660</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547111" y="167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教育費は、中学校再編に伴う新中学校建設事業に係る建設工事がおおむね完了（令和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月開校）を迎えたことにより、普通建設事業費（うち更新整備）が減少し、令和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年度は、類似団体下回る状況となっている。</a:t>
          </a:r>
        </a:p>
        <a:p>
          <a:r>
            <a:rPr kumimoji="1" lang="ja-JP" altLang="en-US" sz="1200">
              <a:latin typeface="ＭＳ Ｐゴシック" panose="020B0600070205080204" pitchFamily="50" charset="-128"/>
              <a:ea typeface="ＭＳ Ｐゴシック" panose="020B0600070205080204" pitchFamily="50" charset="-128"/>
            </a:rPr>
            <a:t>　衛生費は、田川広域水道企業団の広域化事業及び運営基盤強化等事業の進捗に伴い、当該一部事務組合に対する出資金が増加し、令和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年度は、類似団体平均をおおむね</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倍となっている。</a:t>
          </a:r>
        </a:p>
        <a:p>
          <a:r>
            <a:rPr kumimoji="1" lang="ja-JP" altLang="en-US" sz="1200">
              <a:latin typeface="ＭＳ Ｐゴシック" panose="020B0600070205080204" pitchFamily="50" charset="-128"/>
              <a:ea typeface="ＭＳ Ｐゴシック" panose="020B0600070205080204" pitchFamily="50" charset="-128"/>
            </a:rPr>
            <a:t>　民生費は、類似団体平均の</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倍と多額となっており、例年、歳出全体の約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割を占めるに至っている。（民生費以外については、概ね類似団体平均と同水準あるいは低い値となっている。）</a:t>
          </a:r>
        </a:p>
        <a:p>
          <a:r>
            <a:rPr kumimoji="1" lang="ja-JP" altLang="en-US" sz="1200">
              <a:latin typeface="ＭＳ Ｐゴシック" panose="020B0600070205080204" pitchFamily="50" charset="-128"/>
              <a:ea typeface="ＭＳ Ｐゴシック" panose="020B0600070205080204" pitchFamily="50" charset="-128"/>
            </a:rPr>
            <a:t>　本市は、旧産炭地であることや地域経済の低迷などにより、低所得者及び失業者が多く、生活保護費などの扶助費が多額となっていることが、この主な要因である。</a:t>
          </a:r>
        </a:p>
        <a:p>
          <a:r>
            <a:rPr kumimoji="1" lang="ja-JP" altLang="en-US" sz="1200">
              <a:latin typeface="ＭＳ Ｐゴシック" panose="020B0600070205080204" pitchFamily="50" charset="-128"/>
              <a:ea typeface="ＭＳ Ｐゴシック" panose="020B0600070205080204" pitchFamily="50" charset="-128"/>
            </a:rPr>
            <a:t>　今後も引き続き、生活困窮者への自立支援策などを通じ、生活保護費の削減を図る必要がある。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実質単年度収支は、年度ごとの増減はあるものの、押しなべて収支均衡の状態にあったが、平成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年度以降、悪化に転じており、財政調整基金の残高も減少に転じていた。令和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年度は収支が改善し、財政調整基金の残高も増加に転じたが、これは、コロナ禍という特殊要因で一時的に地方交付税が増加したためであり、令和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年度以降はこれまでの水準に戻り、実質単年度収支は、減少に転じている。</a:t>
          </a:r>
        </a:p>
        <a:p>
          <a:r>
            <a:rPr kumimoji="1" lang="ja-JP" altLang="en-US" sz="1050">
              <a:latin typeface="ＭＳ ゴシック" pitchFamily="49" charset="-128"/>
              <a:ea typeface="ＭＳ ゴシック" pitchFamily="49" charset="-128"/>
            </a:rPr>
            <a:t>　また、令和</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年度には、新中学校建設事業で活用した過疎対策事業債の元金償還が本格化する予定であり、さらなる悪化が予想されることから、今後も行政改革や市税等及び市有財産の処分などの歳入確保策を図ることにより、地方交付税の削減等外部要因の変化に耐えうる財政基盤の確立を目指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病院事業会計は、平成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年度までの３年間資金不足が発生していたが、経営再建のため、平成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年度から平成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年度まで一般会計から各年度約</a:t>
          </a:r>
          <a:r>
            <a:rPr kumimoji="1" lang="en-US" altLang="ja-JP" sz="1050">
              <a:latin typeface="ＭＳ ゴシック" pitchFamily="49" charset="-128"/>
              <a:ea typeface="ＭＳ ゴシック" pitchFamily="49" charset="-128"/>
            </a:rPr>
            <a:t>4.8</a:t>
          </a:r>
          <a:r>
            <a:rPr kumimoji="1" lang="ja-JP" altLang="en-US" sz="1050">
              <a:latin typeface="ＭＳ ゴシック" pitchFamily="49" charset="-128"/>
              <a:ea typeface="ＭＳ ゴシック" pitchFamily="49" charset="-128"/>
            </a:rPr>
            <a:t>億円の基準外繰出しを行っていたこともあり、以後、資金不足は発生していない。</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年度以降は、それまでの交付税算定基準から、繰出基準に基づく不採算経費の積上方式へと変更したことにより、基準内繰出額も平成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年度の約</a:t>
          </a:r>
          <a:r>
            <a:rPr kumimoji="1" lang="en-US" altLang="ja-JP" sz="1050">
              <a:latin typeface="ＭＳ ゴシック" pitchFamily="49" charset="-128"/>
              <a:ea typeface="ＭＳ ゴシック" pitchFamily="49" charset="-128"/>
            </a:rPr>
            <a:t>7.0</a:t>
          </a:r>
          <a:r>
            <a:rPr kumimoji="1" lang="ja-JP" altLang="en-US" sz="1050">
              <a:latin typeface="ＭＳ ゴシック" pitchFamily="49" charset="-128"/>
              <a:ea typeface="ＭＳ ゴシック" pitchFamily="49" charset="-128"/>
            </a:rPr>
            <a:t>億円から平成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年度の約</a:t>
          </a:r>
          <a:r>
            <a:rPr kumimoji="1" lang="en-US" altLang="ja-JP" sz="1050">
              <a:latin typeface="ＭＳ ゴシック" pitchFamily="49" charset="-128"/>
              <a:ea typeface="ＭＳ ゴシック" pitchFamily="49" charset="-128"/>
            </a:rPr>
            <a:t>10.4</a:t>
          </a:r>
          <a:r>
            <a:rPr kumimoji="1" lang="ja-JP" altLang="en-US" sz="1050">
              <a:latin typeface="ＭＳ ゴシック" pitchFamily="49" charset="-128"/>
              <a:ea typeface="ＭＳ ゴシック" pitchFamily="49" charset="-128"/>
            </a:rPr>
            <a:t>億円まで増加が続いていたが、経営状況の改善に伴い、減少し、平成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年度以降は、</a:t>
          </a:r>
          <a:r>
            <a:rPr kumimoji="1" lang="en-US" altLang="ja-JP" sz="1050">
              <a:latin typeface="ＭＳ ゴシック" pitchFamily="49" charset="-128"/>
              <a:ea typeface="ＭＳ ゴシック" pitchFamily="49" charset="-128"/>
            </a:rPr>
            <a:t>9</a:t>
          </a:r>
          <a:r>
            <a:rPr kumimoji="1" lang="ja-JP" altLang="en-US" sz="1050">
              <a:latin typeface="ＭＳ ゴシック" pitchFamily="49" charset="-128"/>
              <a:ea typeface="ＭＳ ゴシック" pitchFamily="49" charset="-128"/>
            </a:rPr>
            <a:t>億円程度を推移しており、令和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年度には</a:t>
          </a:r>
          <a:r>
            <a:rPr kumimoji="1" lang="en-US" altLang="ja-JP" sz="1050">
              <a:latin typeface="ＭＳ ゴシック" pitchFamily="49" charset="-128"/>
              <a:ea typeface="ＭＳ ゴシック" pitchFamily="49" charset="-128"/>
            </a:rPr>
            <a:t>8.4</a:t>
          </a:r>
          <a:r>
            <a:rPr kumimoji="1" lang="ja-JP" altLang="en-US" sz="1050">
              <a:latin typeface="ＭＳ ゴシック" pitchFamily="49" charset="-128"/>
              <a:ea typeface="ＭＳ ゴシック" pitchFamily="49" charset="-128"/>
            </a:rPr>
            <a:t>億円となった。</a:t>
          </a:r>
        </a:p>
        <a:p>
          <a:r>
            <a:rPr kumimoji="1" lang="ja-JP" altLang="en-US" sz="1050">
              <a:latin typeface="ＭＳ ゴシック" pitchFamily="49" charset="-128"/>
              <a:ea typeface="ＭＳ ゴシック" pitchFamily="49" charset="-128"/>
            </a:rPr>
            <a:t>　しかしながら、令和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年度の見込は高度医療に要する経費の増加により、</a:t>
          </a:r>
          <a:r>
            <a:rPr kumimoji="1" lang="en-US" altLang="ja-JP" sz="1050">
              <a:latin typeface="ＭＳ ゴシック" pitchFamily="49" charset="-128"/>
              <a:ea typeface="ＭＳ ゴシック" pitchFamily="49" charset="-128"/>
            </a:rPr>
            <a:t>9.9</a:t>
          </a:r>
          <a:r>
            <a:rPr kumimoji="1" lang="ja-JP" altLang="en-US" sz="1050">
              <a:latin typeface="ＭＳ ゴシック" pitchFamily="49" charset="-128"/>
              <a:ea typeface="ＭＳ ゴシック" pitchFamily="49" charset="-128"/>
            </a:rPr>
            <a:t>億円と大きく増加する見通しとなっている。</a:t>
          </a:r>
        </a:p>
        <a:p>
          <a:r>
            <a:rPr kumimoji="1" lang="ja-JP" altLang="en-US" sz="1050">
              <a:latin typeface="ＭＳ ゴシック" pitchFamily="49" charset="-128"/>
              <a:ea typeface="ＭＳ ゴシック" pitchFamily="49" charset="-128"/>
            </a:rPr>
            <a:t>　病院事業会計を除くと、各会計とも黒字が続いている。</a:t>
          </a:r>
          <a:endParaRPr kumimoji="1" lang="en-US" altLang="ja-JP" sz="1050">
            <a:latin typeface="ＭＳ ゴシック" pitchFamily="49" charset="-128"/>
            <a:ea typeface="ＭＳ ゴシック" pitchFamily="49"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普通会計の公債費は、令和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年度まで年</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億円前後を推移し、実質公債費比率も</a:t>
          </a:r>
          <a:r>
            <a:rPr kumimoji="1" lang="en-US" altLang="ja-JP" sz="1050">
              <a:latin typeface="ＭＳ ゴシック" pitchFamily="49" charset="-128"/>
              <a:ea typeface="ＭＳ ゴシック" pitchFamily="49" charset="-128"/>
            </a:rPr>
            <a:t>8.0</a:t>
          </a:r>
          <a:r>
            <a:rPr kumimoji="1" lang="ja-JP" altLang="en-US" sz="1050">
              <a:latin typeface="ＭＳ ゴシック" pitchFamily="49" charset="-128"/>
              <a:ea typeface="ＭＳ ゴシック" pitchFamily="49" charset="-128"/>
            </a:rPr>
            <a:t>前後でほぼ横ばいが続いており、類似団体平均を下回る値となっていた。</a:t>
          </a:r>
        </a:p>
        <a:p>
          <a:r>
            <a:rPr kumimoji="1" lang="ja-JP" altLang="en-US" sz="1050">
              <a:latin typeface="ＭＳ ゴシック" pitchFamily="49" charset="-128"/>
              <a:ea typeface="ＭＳ ゴシック" pitchFamily="49" charset="-128"/>
            </a:rPr>
            <a:t>　しかしながら、令和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年度以降は、近年借り入れた過疎対策事業債の元金償還が増加し、類似団体平均を上回る値となった。</a:t>
          </a:r>
        </a:p>
        <a:p>
          <a:r>
            <a:rPr kumimoji="1" lang="ja-JP" altLang="en-US" sz="1050">
              <a:latin typeface="ＭＳ ゴシック" pitchFamily="49" charset="-128"/>
              <a:ea typeface="ＭＳ ゴシック" pitchFamily="49" charset="-128"/>
            </a:rPr>
            <a:t>　また、新中学校建設事業で活用した過疎対策事業債の元金償還が本格化する令和</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年度以降は、公債費の大幅な増加が見込まれている。</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本市では、満期一括償還地方債の借入を行っていないため、本欄は該当がない。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年度以来</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年続けて将来負担比率は算定されなかった。本市は、失業対策事業、改良住宅建設事業、地域改善対策事業、過疎対策事業など旧産炭・過疎地域特有の公共事業を実施してきたため、多くの地方債残高を抱えていたが、公債費負担適正化の取り組み等により年々減少し、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年度から令和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年度までは</a:t>
          </a:r>
          <a:r>
            <a:rPr kumimoji="1" lang="en-US" altLang="ja-JP" sz="1050">
              <a:latin typeface="ＭＳ ゴシック" pitchFamily="49" charset="-128"/>
              <a:ea typeface="ＭＳ ゴシック" pitchFamily="49" charset="-128"/>
            </a:rPr>
            <a:t>250</a:t>
          </a:r>
          <a:r>
            <a:rPr kumimoji="1" lang="ja-JP" altLang="en-US" sz="1050">
              <a:latin typeface="ＭＳ ゴシック" pitchFamily="49" charset="-128"/>
              <a:ea typeface="ＭＳ ゴシック" pitchFamily="49" charset="-128"/>
            </a:rPr>
            <a:t>億円程度を推移していた。</a:t>
          </a: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年度以降は、新中学校建設に係る過疎対策事業債の借入額が増大（平成</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年度末</a:t>
          </a:r>
          <a:r>
            <a:rPr kumimoji="1" lang="en-US" altLang="ja-JP" sz="1050">
              <a:latin typeface="ＭＳ ゴシック" pitchFamily="49" charset="-128"/>
              <a:ea typeface="ＭＳ ゴシック" pitchFamily="49" charset="-128"/>
            </a:rPr>
            <a:t>343</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年度末</a:t>
          </a:r>
          <a:r>
            <a:rPr kumimoji="1" lang="en-US" altLang="ja-JP" sz="1050">
              <a:latin typeface="ＭＳ ゴシック" pitchFamily="49" charset="-128"/>
              <a:ea typeface="ＭＳ ゴシック" pitchFamily="49" charset="-128"/>
            </a:rPr>
            <a:t>251</a:t>
          </a:r>
          <a:r>
            <a:rPr kumimoji="1" lang="ja-JP" altLang="en-US" sz="1050">
              <a:latin typeface="ＭＳ ゴシック" pitchFamily="49" charset="-128"/>
              <a:ea typeface="ＭＳ ゴシック" pitchFamily="49" charset="-128"/>
            </a:rPr>
            <a:t>億円→令和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年度末</a:t>
          </a:r>
          <a:r>
            <a:rPr kumimoji="1" lang="en-US" altLang="ja-JP" sz="1050">
              <a:latin typeface="ＭＳ ゴシック" pitchFamily="49" charset="-128"/>
              <a:ea typeface="ＭＳ ゴシック" pitchFamily="49" charset="-128"/>
            </a:rPr>
            <a:t>309</a:t>
          </a:r>
          <a:r>
            <a:rPr kumimoji="1" lang="ja-JP" altLang="en-US" sz="1050">
              <a:latin typeface="ＭＳ ゴシック" pitchFamily="49" charset="-128"/>
              <a:ea typeface="ＭＳ ゴシック" pitchFamily="49" charset="-128"/>
            </a:rPr>
            <a:t>億円） しているが、特定農業施設の維持管理のための基金など充当可能基金残高が多額（令和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年度末</a:t>
          </a:r>
          <a:r>
            <a:rPr kumimoji="1" lang="en-US" altLang="ja-JP" sz="1050">
              <a:latin typeface="ＭＳ ゴシック" pitchFamily="49" charset="-128"/>
              <a:ea typeface="ＭＳ ゴシック" pitchFamily="49" charset="-128"/>
            </a:rPr>
            <a:t>173</a:t>
          </a:r>
          <a:r>
            <a:rPr kumimoji="1" lang="ja-JP" altLang="en-US" sz="1050">
              <a:latin typeface="ＭＳ ゴシック" pitchFamily="49" charset="-128"/>
              <a:ea typeface="ＭＳ ゴシック" pitchFamily="49" charset="-128"/>
            </a:rPr>
            <a:t>億円）であるため、将来負担比率の算定には至っていない。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福岡県田川市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年度末の基金残高（全体）は、前年度末と比べ約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億円の減となっている。この主な要因は、下記のとおり財政調整基金が約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億円増加し、特定目的基金において、ふるさと寄附活用基金が、ふるさと寄附金の増収の影響により約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億円増加した一方で、老朽化公営住宅建替整備事業において想定外の汚染度対策の実施による市営住宅基金の取崩しにより約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億円、田川郡東部環境衛生施設組合等負担金の支出に対する廃棄物処理施設整備基金の取崩しにより約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億円減少したことに伴い、特定目的基金が約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本市では、予算上の財源不足額について、財源調整可能基金（財政調整基金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減債基金）の取崩しで対応しているが、令和元年度の６月補正後の財源不足額が、約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億円となったこと、また、災害への備えや過去に借り入れた地方債の元金償還が本格化することを踏まえ、財調整可能基金の残高は、これらに対応可能な水準となるように努めることとしている。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各基金の設置目的（基金の使途）に応じて積立てや取崩しを行っていくこととなるが、大部分を占める「特定農業施設管理基金」は、基金の運用益で各年度の施設維持管理経費を捻出することを目指しているため、今後も同程度の残高を維持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特定農業施設管理基金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臨時石炭鉱害復旧法に基づく鉱害復旧事業等で設置し、市が管理する特定農業施設（可動井ぜきなど）の維持管理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浄化槽整備基金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浄化槽の整備（個人設置の浄化槽に対する補助）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ふるさと寄附活用基金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ふるさと寄附金を、寄附者の意向に応じた事業に要する経費に充てるため、令和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年度に新設し、新たに令和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年度のふるさと寄附金として令和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田川郡東部環境衛生施設組合等負担金等の財源として取崩すこととしている。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浄化槽整備基金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単独浄化槽等から合併浄化槽への早期転換を促すため、令和元年度から令和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年間に限り、浄化槽設置費補助制度を拡充することとしており、引き続き、当該事業の財源として取崩しを行う予定である。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ふるさと寄附活用基金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寄付金収入年度の翌年度に基金へ積立てを行い、翌々年度に事業へ充当することとしており、令和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億円の取崩しを行う一方で、約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億円の増となっている。この主な要因は、令和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年度に特別交付税が大きく増加したことに伴い、前年度決算剰余金が大幅に増加したことによるものである。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財調整可能基金の残高は、令和元年度の６月補正後の財源不足額が、約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億円となったこと、また、災害への備えや過去に借り入れた地方債の元金償還が本格化することを踏まえ、これらに対応可能な水準となるように努めることとしている。令和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億円であるが、新中学校建設事業に係る元金償還が本格化する令和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年度以降に備え、計画的な財政運営を行わなければ、財源調整可能基金の過度な減少を招く恐れがある。</a:t>
          </a: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億円の増となっている。この主な要因は、令和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年度に国の補正予算に伴って、追加交付された普通交付税のうち、臨時財政対策債償還基金費分を減債基金へ積み立てたことにるものである。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財調整可能基金の残高は、令和元年度の６月補正後の財源不足額が、約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億円となったこと、また、災害への備えや過去に借り入れた地方債の元金償還が本格化することを踏まえ、これらに対応可能な水準となるように努めることとしている。令和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億円であるが、新中学校建設事業に係る元金償還が本格化する令和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年度以降に備え、計画的な財政運営を行わなければ、財源調整可能基金の過度な減少を招く恐れがある。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34119580</v>
      </c>
      <c r="BO4" s="371"/>
      <c r="BP4" s="371"/>
      <c r="BQ4" s="371"/>
      <c r="BR4" s="371"/>
      <c r="BS4" s="371"/>
      <c r="BT4" s="371"/>
      <c r="BU4" s="372"/>
      <c r="BV4" s="370">
        <v>36615892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33207232</v>
      </c>
      <c r="BO5" s="408"/>
      <c r="BP5" s="408"/>
      <c r="BQ5" s="408"/>
      <c r="BR5" s="408"/>
      <c r="BS5" s="408"/>
      <c r="BT5" s="408"/>
      <c r="BU5" s="409"/>
      <c r="BV5" s="407">
        <v>36019390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99.9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912348</v>
      </c>
      <c r="BO6" s="408"/>
      <c r="BP6" s="408"/>
      <c r="BQ6" s="408"/>
      <c r="BR6" s="408"/>
      <c r="BS6" s="408"/>
      <c r="BT6" s="408"/>
      <c r="BU6" s="409"/>
      <c r="BV6" s="407">
        <v>596502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99.1</v>
      </c>
      <c r="CU6" s="445"/>
      <c r="CV6" s="445"/>
      <c r="CW6" s="445"/>
      <c r="CX6" s="445"/>
      <c r="CY6" s="445"/>
      <c r="CZ6" s="445"/>
      <c r="DA6" s="446"/>
      <c r="DB6" s="444">
        <v>101.2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514948</v>
      </c>
      <c r="BO7" s="408"/>
      <c r="BP7" s="408"/>
      <c r="BQ7" s="408"/>
      <c r="BR7" s="408"/>
      <c r="BS7" s="408"/>
      <c r="BT7" s="408"/>
      <c r="BU7" s="409"/>
      <c r="BV7" s="407">
        <v>157213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13618519</v>
      </c>
      <c r="CU7" s="408"/>
      <c r="CV7" s="408"/>
      <c r="CW7" s="408"/>
      <c r="CX7" s="408"/>
      <c r="CY7" s="408"/>
      <c r="CZ7" s="408"/>
      <c r="DA7" s="409"/>
      <c r="DB7" s="407">
        <v>13418375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397400</v>
      </c>
      <c r="BO8" s="408"/>
      <c r="BP8" s="408"/>
      <c r="BQ8" s="408"/>
      <c r="BR8" s="408"/>
      <c r="BS8" s="408"/>
      <c r="BT8" s="408"/>
      <c r="BU8" s="409"/>
      <c r="BV8" s="407">
        <v>439289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46203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-41889</v>
      </c>
      <c r="BO9" s="408"/>
      <c r="BP9" s="408"/>
      <c r="BQ9" s="408"/>
      <c r="BR9" s="408"/>
      <c r="BS9" s="408"/>
      <c r="BT9" s="408"/>
      <c r="BU9" s="409"/>
      <c r="BV9" s="407">
        <v>-557121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48441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37</v>
      </c>
      <c r="BO10" s="408"/>
      <c r="BP10" s="408"/>
      <c r="BQ10" s="408"/>
      <c r="BR10" s="408"/>
      <c r="BS10" s="408"/>
      <c r="BT10" s="408"/>
      <c r="BU10" s="409"/>
      <c r="BV10" s="407">
        <v>23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45389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44404</v>
      </c>
      <c r="S13" s="492"/>
      <c r="T13" s="492"/>
      <c r="U13" s="492"/>
      <c r="V13" s="493"/>
      <c r="W13" s="423" t="s">
        <v>131</v>
      </c>
      <c r="X13" s="424"/>
      <c r="Y13" s="424"/>
      <c r="Z13" s="424"/>
      <c r="AA13" s="424"/>
      <c r="AB13" s="414"/>
      <c r="AC13" s="458">
        <v>313</v>
      </c>
      <c r="AD13" s="459"/>
      <c r="AE13" s="459"/>
      <c r="AF13" s="459"/>
      <c r="AG13" s="501"/>
      <c r="AH13" s="458">
        <v>307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-141852</v>
      </c>
      <c r="BO13" s="408"/>
      <c r="BP13" s="408"/>
      <c r="BQ13" s="408"/>
      <c r="BR13" s="408"/>
      <c r="BS13" s="408"/>
      <c r="BT13" s="408"/>
      <c r="BU13" s="409"/>
      <c r="BV13" s="407">
        <v>-757098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8.5</v>
      </c>
      <c r="CU13" s="405"/>
      <c r="CV13" s="405"/>
      <c r="CW13" s="405"/>
      <c r="CX13" s="405"/>
      <c r="CY13" s="405"/>
      <c r="CZ13" s="405"/>
      <c r="DA13" s="406"/>
      <c r="DB13" s="404">
        <v>8.4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45704</v>
      </c>
      <c r="S14" s="492"/>
      <c r="T14" s="492"/>
      <c r="U14" s="492"/>
      <c r="V14" s="493"/>
      <c r="W14" s="397"/>
      <c r="X14" s="398"/>
      <c r="Y14" s="398"/>
      <c r="Z14" s="398"/>
      <c r="AA14" s="398"/>
      <c r="AB14" s="387"/>
      <c r="AC14" s="494">
        <v>1.7</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44965</v>
      </c>
      <c r="S15" s="492"/>
      <c r="T15" s="492"/>
      <c r="U15" s="492"/>
      <c r="V15" s="493"/>
      <c r="W15" s="423" t="s">
        <v>137</v>
      </c>
      <c r="X15" s="424"/>
      <c r="Y15" s="424"/>
      <c r="Z15" s="424"/>
      <c r="AA15" s="424"/>
      <c r="AB15" s="414"/>
      <c r="AC15" s="458">
        <v>4461</v>
      </c>
      <c r="AD15" s="459"/>
      <c r="AE15" s="459"/>
      <c r="AF15" s="459"/>
      <c r="AG15" s="501"/>
      <c r="AH15" s="458">
        <v>4418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5275733</v>
      </c>
      <c r="BO15" s="371"/>
      <c r="BP15" s="371"/>
      <c r="BQ15" s="371"/>
      <c r="BR15" s="371"/>
      <c r="BS15" s="371"/>
      <c r="BT15" s="371"/>
      <c r="BU15" s="372"/>
      <c r="BV15" s="370">
        <v>5130224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12171595</v>
      </c>
      <c r="BO16" s="408"/>
      <c r="BP16" s="408"/>
      <c r="BQ16" s="408"/>
      <c r="BR16" s="408"/>
      <c r="BS16" s="408"/>
      <c r="BT16" s="408"/>
      <c r="BU16" s="409"/>
      <c r="BV16" s="407">
        <v>11909960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14121</v>
      </c>
      <c r="AD17" s="459"/>
      <c r="AE17" s="459"/>
      <c r="AF17" s="459"/>
      <c r="AG17" s="501"/>
      <c r="AH17" s="458">
        <v>13870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6636830</v>
      </c>
      <c r="BO17" s="408"/>
      <c r="BP17" s="408"/>
      <c r="BQ17" s="408"/>
      <c r="BR17" s="408"/>
      <c r="BS17" s="408"/>
      <c r="BT17" s="408"/>
      <c r="BU17" s="409"/>
      <c r="BV17" s="407">
        <v>6463748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54.55</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74.599999999999994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13627288</v>
      </c>
      <c r="BO18" s="408"/>
      <c r="BP18" s="408"/>
      <c r="BQ18" s="408"/>
      <c r="BR18" s="408"/>
      <c r="BS18" s="408"/>
      <c r="BT18" s="408"/>
      <c r="BU18" s="409"/>
      <c r="BV18" s="407">
        <v>13790229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18253460</v>
      </c>
      <c r="BO19" s="408"/>
      <c r="BP19" s="408"/>
      <c r="BQ19" s="408"/>
      <c r="BR19" s="408"/>
      <c r="BS19" s="408"/>
      <c r="BT19" s="408"/>
      <c r="BU19" s="409"/>
      <c r="BV19" s="407">
        <v>17764636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20588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30919280</v>
      </c>
      <c r="BO22" s="371"/>
      <c r="BP22" s="371"/>
      <c r="BQ22" s="371"/>
      <c r="BR22" s="371"/>
      <c r="BS22" s="371"/>
      <c r="BT22" s="371"/>
      <c r="BU22" s="372"/>
      <c r="BV22" s="370">
        <v>30375831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29600582</v>
      </c>
      <c r="BO23" s="408"/>
      <c r="BP23" s="408"/>
      <c r="BQ23" s="408"/>
      <c r="BR23" s="408"/>
      <c r="BS23" s="408"/>
      <c r="BT23" s="408"/>
      <c r="BU23" s="409"/>
      <c r="BV23" s="407">
        <v>29013824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7690</v>
      </c>
      <c r="R24" s="459"/>
      <c r="S24" s="459"/>
      <c r="T24" s="459"/>
      <c r="U24" s="459"/>
      <c r="V24" s="501"/>
      <c r="W24" s="553"/>
      <c r="X24" s="554"/>
      <c r="Y24" s="555"/>
      <c r="Z24" s="457" t="s">
        <v>162</v>
      </c>
      <c r="AA24" s="437"/>
      <c r="AB24" s="437"/>
      <c r="AC24" s="437"/>
      <c r="AD24" s="437"/>
      <c r="AE24" s="437"/>
      <c r="AF24" s="437"/>
      <c r="AG24" s="438"/>
      <c r="AH24" s="458">
        <v>354</v>
      </c>
      <c r="AI24" s="459"/>
      <c r="AJ24" s="459"/>
      <c r="AK24" s="459"/>
      <c r="AL24" s="501"/>
      <c r="AM24" s="458">
        <v>1098462</v>
      </c>
      <c r="AN24" s="459"/>
      <c r="AO24" s="459"/>
      <c r="AP24" s="459"/>
      <c r="AQ24" s="459"/>
      <c r="AR24" s="501"/>
      <c r="AS24" s="458">
        <v>3103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24229135</v>
      </c>
      <c r="BO24" s="408"/>
      <c r="BP24" s="408"/>
      <c r="BQ24" s="408"/>
      <c r="BR24" s="408"/>
      <c r="BS24" s="408"/>
      <c r="BT24" s="408"/>
      <c r="BU24" s="409"/>
      <c r="BV24" s="407">
        <v>23047884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5139495</v>
      </c>
      <c r="BO25" s="371"/>
      <c r="BP25" s="371"/>
      <c r="BQ25" s="371"/>
      <c r="BR25" s="371"/>
      <c r="BS25" s="371"/>
      <c r="BT25" s="371"/>
      <c r="BU25" s="372"/>
      <c r="BV25" s="370">
        <v>6174017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6070</v>
      </c>
      <c r="R26" s="459"/>
      <c r="S26" s="459"/>
      <c r="T26" s="459"/>
      <c r="U26" s="459"/>
      <c r="V26" s="501"/>
      <c r="W26" s="553"/>
      <c r="X26" s="554"/>
      <c r="Y26" s="555"/>
      <c r="Z26" s="457" t="s">
        <v>168</v>
      </c>
      <c r="AA26" s="559"/>
      <c r="AB26" s="559"/>
      <c r="AC26" s="559"/>
      <c r="AD26" s="559"/>
      <c r="AE26" s="559"/>
      <c r="AF26" s="559"/>
      <c r="AG26" s="560"/>
      <c r="AH26" s="458">
        <v>20</v>
      </c>
      <c r="AI26" s="459"/>
      <c r="AJ26" s="459"/>
      <c r="AK26" s="459"/>
      <c r="AL26" s="501"/>
      <c r="AM26" s="458">
        <v>63220</v>
      </c>
      <c r="AN26" s="459"/>
      <c r="AO26" s="459"/>
      <c r="AP26" s="459"/>
      <c r="AQ26" s="459"/>
      <c r="AR26" s="501"/>
      <c r="AS26" s="458">
        <v>3161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4760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27498</v>
      </c>
      <c r="AN27" s="459"/>
      <c r="AO27" s="459"/>
      <c r="AP27" s="459"/>
      <c r="AQ27" s="459"/>
      <c r="AR27" s="501"/>
      <c r="AS27" s="458">
        <v>3055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2934098</v>
      </c>
      <c r="BO28" s="371"/>
      <c r="BP28" s="371"/>
      <c r="BQ28" s="371"/>
      <c r="BR28" s="371"/>
      <c r="BS28" s="371"/>
      <c r="BT28" s="371"/>
      <c r="BU28" s="372"/>
      <c r="BV28" s="370">
        <v>2784061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3940</v>
      </c>
      <c r="R29" s="459"/>
      <c r="S29" s="459"/>
      <c r="T29" s="459"/>
      <c r="U29" s="459"/>
      <c r="V29" s="501"/>
      <c r="W29" s="556"/>
      <c r="X29" s="557"/>
      <c r="Y29" s="558"/>
      <c r="Z29" s="457" t="s">
        <v>177</v>
      </c>
      <c r="AA29" s="437"/>
      <c r="AB29" s="437"/>
      <c r="AC29" s="437"/>
      <c r="AD29" s="437"/>
      <c r="AE29" s="437"/>
      <c r="AF29" s="437"/>
      <c r="AG29" s="438"/>
      <c r="AH29" s="458">
        <v>363</v>
      </c>
      <c r="AI29" s="459"/>
      <c r="AJ29" s="459"/>
      <c r="AK29" s="459"/>
      <c r="AL29" s="501"/>
      <c r="AM29" s="458">
        <v>1125960</v>
      </c>
      <c r="AN29" s="459"/>
      <c r="AO29" s="459"/>
      <c r="AP29" s="459"/>
      <c r="AQ29" s="459"/>
      <c r="AR29" s="501"/>
      <c r="AS29" s="458">
        <v>3102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835259</v>
      </c>
      <c r="BO29" s="408"/>
      <c r="BP29" s="408"/>
      <c r="BQ29" s="408"/>
      <c r="BR29" s="408"/>
      <c r="BS29" s="408"/>
      <c r="BT29" s="408"/>
      <c r="BU29" s="409"/>
      <c r="BV29" s="407">
        <v>784115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13059944</v>
      </c>
      <c r="BO30" s="527"/>
      <c r="BP30" s="527"/>
      <c r="BQ30" s="527"/>
      <c r="BR30" s="527"/>
      <c r="BS30" s="527"/>
      <c r="BT30" s="527"/>
      <c r="BU30" s="528"/>
      <c r="BV30" s="526">
        <v>13485454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IF('各会計、関係団体の財政状況及び健全化判断比率'!B30="","",'各会計、関係団体の財政状況及び健全化判断比率'!B30)</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田川広域水道企業団（水道事業会計）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田川市住宅管理公社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急患医療特別会計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福岡県田川地区消防組合（一般会計）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Ｃｏｃｏテラスたがわ</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田川市等三線沿線地域交通体系整備事業基金特別会計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田川地区斎場組合（一般会計）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田川地区清掃施設組合（一般会計）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田川郡東部環境衛生施設組合（一般会計）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福岡県介護保険広域連合（一般会計）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福岡県介護保険広域連合（介護保険事業特別会計）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福岡県後期高齢者医療広域連合（一般会計）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福岡県後期高齢者医療広域連合（後期高齢者医療特別会計）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福岡県自治振興組合（一般会計）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vMQmFhW3i4yKItGDVj7PjFXiFNcsT6nR99g5K4FYR/ywUVZv9tMyZJYBtkY+yAjIicMc0UfI2iZrGKDcko04g==" saltValue="bRFFJneMVnAYXN4T74UL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5207261</v>
      </c>
      <c r="S5" s="613"/>
      <c r="T5" s="613"/>
      <c r="U5" s="613"/>
      <c r="V5" s="613"/>
      <c r="W5" s="613"/>
      <c r="X5" s="613"/>
      <c r="Y5" s="614"/>
      <c r="Z5" s="615">
        <v>15.3</v>
      </c>
      <c r="AA5" s="615"/>
      <c r="AB5" s="615"/>
      <c r="AC5" s="615"/>
      <c r="AD5" s="616">
        <v>5207261</v>
      </c>
      <c r="AE5" s="616"/>
      <c r="AF5" s="616"/>
      <c r="AG5" s="616"/>
      <c r="AH5" s="616"/>
      <c r="AI5" s="616"/>
      <c r="AJ5" s="616"/>
      <c r="AK5" s="616"/>
      <c r="AL5" s="617">
        <v>37.799999999999997</v>
      </c>
      <c r="AM5" s="618"/>
      <c r="AN5" s="618"/>
      <c r="AO5" s="619"/>
      <c r="AP5" s="609" t="s">
        <v>216</v>
      </c>
      <c r="AQ5" s="610"/>
      <c r="AR5" s="610"/>
      <c r="AS5" s="610"/>
      <c r="AT5" s="610"/>
      <c r="AU5" s="610"/>
      <c r="AV5" s="610"/>
      <c r="AW5" s="610"/>
      <c r="AX5" s="610"/>
      <c r="AY5" s="610"/>
      <c r="AZ5" s="610"/>
      <c r="BA5" s="610"/>
      <c r="BB5" s="610"/>
      <c r="BC5" s="610"/>
      <c r="BD5" s="610"/>
      <c r="BE5" s="610"/>
      <c r="BF5" s="611"/>
      <c r="BG5" s="623">
        <v>5207261</v>
      </c>
      <c r="BH5" s="624"/>
      <c r="BI5" s="624"/>
      <c r="BJ5" s="624"/>
      <c r="BK5" s="624"/>
      <c r="BL5" s="624"/>
      <c r="BM5" s="624"/>
      <c r="BN5" s="625"/>
      <c r="BO5" s="626">
        <v>100</v>
      </c>
      <c r="BP5" s="626"/>
      <c r="BQ5" s="626"/>
      <c r="BR5" s="626"/>
      <c r="BS5" s="627">
        <v>200625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157139</v>
      </c>
      <c r="S6" s="624"/>
      <c r="T6" s="624"/>
      <c r="U6" s="624"/>
      <c r="V6" s="624"/>
      <c r="W6" s="624"/>
      <c r="X6" s="624"/>
      <c r="Y6" s="625"/>
      <c r="Z6" s="626">
        <v>0.5</v>
      </c>
      <c r="AA6" s="626"/>
      <c r="AB6" s="626"/>
      <c r="AC6" s="626"/>
      <c r="AD6" s="627">
        <v>157139</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5207261</v>
      </c>
      <c r="BH6" s="624"/>
      <c r="BI6" s="624"/>
      <c r="BJ6" s="624"/>
      <c r="BK6" s="624"/>
      <c r="BL6" s="624"/>
      <c r="BM6" s="624"/>
      <c r="BN6" s="625"/>
      <c r="BO6" s="626">
        <v>100</v>
      </c>
      <c r="BP6" s="626"/>
      <c r="BQ6" s="626"/>
      <c r="BR6" s="626"/>
      <c r="BS6" s="627">
        <v>200625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207369</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207369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1131</v>
      </c>
      <c r="S7" s="624"/>
      <c r="T7" s="624"/>
      <c r="U7" s="624"/>
      <c r="V7" s="624"/>
      <c r="W7" s="624"/>
      <c r="X7" s="624"/>
      <c r="Y7" s="625"/>
      <c r="Z7" s="626">
        <v>0</v>
      </c>
      <c r="AA7" s="626"/>
      <c r="AB7" s="626"/>
      <c r="AC7" s="626"/>
      <c r="AD7" s="627">
        <v>1131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2003615</v>
      </c>
      <c r="BH7" s="624"/>
      <c r="BI7" s="624"/>
      <c r="BJ7" s="624"/>
      <c r="BK7" s="624"/>
      <c r="BL7" s="624"/>
      <c r="BM7" s="624"/>
      <c r="BN7" s="625"/>
      <c r="BO7" s="626">
        <v>38.5</v>
      </c>
      <c r="BP7" s="626"/>
      <c r="BQ7" s="626"/>
      <c r="BR7" s="626"/>
      <c r="BS7" s="627">
        <v>41474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3786948</v>
      </c>
      <c r="CS7" s="624"/>
      <c r="CT7" s="624"/>
      <c r="CU7" s="624"/>
      <c r="CV7" s="624"/>
      <c r="CW7" s="624"/>
      <c r="CX7" s="624"/>
      <c r="CY7" s="625"/>
      <c r="CZ7" s="626">
        <v>11.4</v>
      </c>
      <c r="DA7" s="626"/>
      <c r="DB7" s="626"/>
      <c r="DC7" s="626"/>
      <c r="DD7" s="632">
        <v>105417</v>
      </c>
      <c r="DE7" s="624"/>
      <c r="DF7" s="624"/>
      <c r="DG7" s="624"/>
      <c r="DH7" s="624"/>
      <c r="DI7" s="624"/>
      <c r="DJ7" s="624"/>
      <c r="DK7" s="624"/>
      <c r="DL7" s="624"/>
      <c r="DM7" s="624"/>
      <c r="DN7" s="624"/>
      <c r="DO7" s="624"/>
      <c r="DP7" s="625"/>
      <c r="DQ7" s="632">
        <v>3020550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23329</v>
      </c>
      <c r="S8" s="624"/>
      <c r="T8" s="624"/>
      <c r="U8" s="624"/>
      <c r="V8" s="624"/>
      <c r="W8" s="624"/>
      <c r="X8" s="624"/>
      <c r="Y8" s="625"/>
      <c r="Z8" s="626">
        <v>0.1</v>
      </c>
      <c r="AA8" s="626"/>
      <c r="AB8" s="626"/>
      <c r="AC8" s="626"/>
      <c r="AD8" s="627">
        <v>23329</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69668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15376042</v>
      </c>
      <c r="CS8" s="624"/>
      <c r="CT8" s="624"/>
      <c r="CU8" s="624"/>
      <c r="CV8" s="624"/>
      <c r="CW8" s="624"/>
      <c r="CX8" s="624"/>
      <c r="CY8" s="625"/>
      <c r="CZ8" s="626">
        <v>46.3</v>
      </c>
      <c r="DA8" s="626"/>
      <c r="DB8" s="626"/>
      <c r="DC8" s="626"/>
      <c r="DD8" s="632">
        <v>37333</v>
      </c>
      <c r="DE8" s="624"/>
      <c r="DF8" s="624"/>
      <c r="DG8" s="624"/>
      <c r="DH8" s="624"/>
      <c r="DI8" s="624"/>
      <c r="DJ8" s="624"/>
      <c r="DK8" s="624"/>
      <c r="DL8" s="624"/>
      <c r="DM8" s="624"/>
      <c r="DN8" s="624"/>
      <c r="DO8" s="624"/>
      <c r="DP8" s="625"/>
      <c r="DQ8" s="632">
        <v>6600090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28878</v>
      </c>
      <c r="S9" s="624"/>
      <c r="T9" s="624"/>
      <c r="U9" s="624"/>
      <c r="V9" s="624"/>
      <c r="W9" s="624"/>
      <c r="X9" s="624"/>
      <c r="Y9" s="625"/>
      <c r="Z9" s="626">
        <v>0.1</v>
      </c>
      <c r="AA9" s="626"/>
      <c r="AB9" s="626"/>
      <c r="AC9" s="626"/>
      <c r="AD9" s="627">
        <v>28878</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1669465</v>
      </c>
      <c r="BH9" s="624"/>
      <c r="BI9" s="624"/>
      <c r="BJ9" s="624"/>
      <c r="BK9" s="624"/>
      <c r="BL9" s="624"/>
      <c r="BM9" s="624"/>
      <c r="BN9" s="625"/>
      <c r="BO9" s="626">
        <v>32.1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3968721</v>
      </c>
      <c r="CS9" s="624"/>
      <c r="CT9" s="624"/>
      <c r="CU9" s="624"/>
      <c r="CV9" s="624"/>
      <c r="CW9" s="624"/>
      <c r="CX9" s="624"/>
      <c r="CY9" s="625"/>
      <c r="CZ9" s="626">
        <v>12</v>
      </c>
      <c r="DA9" s="626"/>
      <c r="DB9" s="626"/>
      <c r="DC9" s="626"/>
      <c r="DD9" s="632">
        <v>427939</v>
      </c>
      <c r="DE9" s="624"/>
      <c r="DF9" s="624"/>
      <c r="DG9" s="624"/>
      <c r="DH9" s="624"/>
      <c r="DI9" s="624"/>
      <c r="DJ9" s="624"/>
      <c r="DK9" s="624"/>
      <c r="DL9" s="624"/>
      <c r="DM9" s="624"/>
      <c r="DN9" s="624"/>
      <c r="DO9" s="624"/>
      <c r="DP9" s="625"/>
      <c r="DQ9" s="632">
        <v>1935125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119179</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30505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15210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1178040</v>
      </c>
      <c r="S11" s="624"/>
      <c r="T11" s="624"/>
      <c r="U11" s="624"/>
      <c r="V11" s="624"/>
      <c r="W11" s="624"/>
      <c r="X11" s="624"/>
      <c r="Y11" s="625"/>
      <c r="Z11" s="628">
        <v>3.5</v>
      </c>
      <c r="AA11" s="629"/>
      <c r="AB11" s="629"/>
      <c r="AC11" s="635"/>
      <c r="AD11" s="632">
        <v>1178040</v>
      </c>
      <c r="AE11" s="624"/>
      <c r="AF11" s="624"/>
      <c r="AG11" s="624"/>
      <c r="AH11" s="624"/>
      <c r="AI11" s="624"/>
      <c r="AJ11" s="624"/>
      <c r="AK11" s="625"/>
      <c r="AL11" s="628">
        <v>8.6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145303</v>
      </c>
      <c r="BH11" s="624"/>
      <c r="BI11" s="624"/>
      <c r="BJ11" s="624"/>
      <c r="BK11" s="624"/>
      <c r="BL11" s="624"/>
      <c r="BM11" s="624"/>
      <c r="BN11" s="625"/>
      <c r="BO11" s="626">
        <v>2.8</v>
      </c>
      <c r="BP11" s="626"/>
      <c r="BQ11" s="626"/>
      <c r="BR11" s="626"/>
      <c r="BS11" s="627">
        <v>41474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550962</v>
      </c>
      <c r="CS11" s="624"/>
      <c r="CT11" s="624"/>
      <c r="CU11" s="624"/>
      <c r="CV11" s="624"/>
      <c r="CW11" s="624"/>
      <c r="CX11" s="624"/>
      <c r="CY11" s="625"/>
      <c r="CZ11" s="626">
        <v>1.7</v>
      </c>
      <c r="DA11" s="626"/>
      <c r="DB11" s="626"/>
      <c r="DC11" s="626"/>
      <c r="DD11" s="632">
        <v>250967</v>
      </c>
      <c r="DE11" s="624"/>
      <c r="DF11" s="624"/>
      <c r="DG11" s="624"/>
      <c r="DH11" s="624"/>
      <c r="DI11" s="624"/>
      <c r="DJ11" s="624"/>
      <c r="DK11" s="624"/>
      <c r="DL11" s="624"/>
      <c r="DM11" s="624"/>
      <c r="DN11" s="624"/>
      <c r="DO11" s="624"/>
      <c r="DP11" s="625"/>
      <c r="DQ11" s="632">
        <v>173040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2442555</v>
      </c>
      <c r="BH12" s="624"/>
      <c r="BI12" s="624"/>
      <c r="BJ12" s="624"/>
      <c r="BK12" s="624"/>
      <c r="BL12" s="624"/>
      <c r="BM12" s="624"/>
      <c r="BN12" s="625"/>
      <c r="BO12" s="626">
        <v>46.9</v>
      </c>
      <c r="BP12" s="626"/>
      <c r="BQ12" s="626"/>
      <c r="BR12" s="626"/>
      <c r="BS12" s="627">
        <v>159151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434601</v>
      </c>
      <c r="CS12" s="624"/>
      <c r="CT12" s="624"/>
      <c r="CU12" s="624"/>
      <c r="CV12" s="624"/>
      <c r="CW12" s="624"/>
      <c r="CX12" s="624"/>
      <c r="CY12" s="625"/>
      <c r="CZ12" s="626">
        <v>1.3</v>
      </c>
      <c r="DA12" s="626"/>
      <c r="DB12" s="626"/>
      <c r="DC12" s="626"/>
      <c r="DD12" s="632">
        <v>900</v>
      </c>
      <c r="DE12" s="624"/>
      <c r="DF12" s="624"/>
      <c r="DG12" s="624"/>
      <c r="DH12" s="624"/>
      <c r="DI12" s="624"/>
      <c r="DJ12" s="624"/>
      <c r="DK12" s="624"/>
      <c r="DL12" s="624"/>
      <c r="DM12" s="624"/>
      <c r="DN12" s="624"/>
      <c r="DO12" s="624"/>
      <c r="DP12" s="625"/>
      <c r="DQ12" s="632">
        <v>220297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2412178</v>
      </c>
      <c r="BH13" s="624"/>
      <c r="BI13" s="624"/>
      <c r="BJ13" s="624"/>
      <c r="BK13" s="624"/>
      <c r="BL13" s="624"/>
      <c r="BM13" s="624"/>
      <c r="BN13" s="625"/>
      <c r="BO13" s="626">
        <v>46.3</v>
      </c>
      <c r="BP13" s="626"/>
      <c r="BQ13" s="626"/>
      <c r="BR13" s="626"/>
      <c r="BS13" s="627">
        <v>159151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2743041</v>
      </c>
      <c r="CS13" s="624"/>
      <c r="CT13" s="624"/>
      <c r="CU13" s="624"/>
      <c r="CV13" s="624"/>
      <c r="CW13" s="624"/>
      <c r="CX13" s="624"/>
      <c r="CY13" s="625"/>
      <c r="CZ13" s="626">
        <v>8.3000000000000007</v>
      </c>
      <c r="DA13" s="626"/>
      <c r="DB13" s="626"/>
      <c r="DC13" s="626"/>
      <c r="DD13" s="632">
        <v>1871508</v>
      </c>
      <c r="DE13" s="624"/>
      <c r="DF13" s="624"/>
      <c r="DG13" s="624"/>
      <c r="DH13" s="624"/>
      <c r="DI13" s="624"/>
      <c r="DJ13" s="624"/>
      <c r="DK13" s="624"/>
      <c r="DL13" s="624"/>
      <c r="DM13" s="624"/>
      <c r="DN13" s="624"/>
      <c r="DO13" s="624"/>
      <c r="DP13" s="625"/>
      <c r="DQ13" s="632">
        <v>562392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1545</v>
      </c>
      <c r="S14" s="624"/>
      <c r="T14" s="624"/>
      <c r="U14" s="624"/>
      <c r="V14" s="624"/>
      <c r="W14" s="624"/>
      <c r="X14" s="624"/>
      <c r="Y14" s="625"/>
      <c r="Z14" s="626">
        <v>0</v>
      </c>
      <c r="AA14" s="626"/>
      <c r="AB14" s="626"/>
      <c r="AC14" s="626"/>
      <c r="AD14" s="627">
        <v>1545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172892</v>
      </c>
      <c r="BH14" s="624"/>
      <c r="BI14" s="624"/>
      <c r="BJ14" s="624"/>
      <c r="BK14" s="624"/>
      <c r="BL14" s="624"/>
      <c r="BM14" s="624"/>
      <c r="BN14" s="625"/>
      <c r="BO14" s="626">
        <v>3.3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780988</v>
      </c>
      <c r="CS14" s="624"/>
      <c r="CT14" s="624"/>
      <c r="CU14" s="624"/>
      <c r="CV14" s="624"/>
      <c r="CW14" s="624"/>
      <c r="CX14" s="624"/>
      <c r="CY14" s="625"/>
      <c r="CZ14" s="626">
        <v>2.4</v>
      </c>
      <c r="DA14" s="626"/>
      <c r="DB14" s="626"/>
      <c r="DC14" s="626"/>
      <c r="DD14" s="632">
        <v>50059</v>
      </c>
      <c r="DE14" s="624"/>
      <c r="DF14" s="624"/>
      <c r="DG14" s="624"/>
      <c r="DH14" s="624"/>
      <c r="DI14" s="624"/>
      <c r="DJ14" s="624"/>
      <c r="DK14" s="624"/>
      <c r="DL14" s="624"/>
      <c r="DM14" s="624"/>
      <c r="DN14" s="624"/>
      <c r="DO14" s="624"/>
      <c r="DP14" s="625"/>
      <c r="DQ14" s="632">
        <v>718215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584591</v>
      </c>
      <c r="BH15" s="624"/>
      <c r="BI15" s="624"/>
      <c r="BJ15" s="624"/>
      <c r="BK15" s="624"/>
      <c r="BL15" s="624"/>
      <c r="BM15" s="624"/>
      <c r="BN15" s="625"/>
      <c r="BO15" s="626">
        <v>11.2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2618535</v>
      </c>
      <c r="CS15" s="624"/>
      <c r="CT15" s="624"/>
      <c r="CU15" s="624"/>
      <c r="CV15" s="624"/>
      <c r="CW15" s="624"/>
      <c r="CX15" s="624"/>
      <c r="CY15" s="625"/>
      <c r="CZ15" s="626">
        <v>7.9</v>
      </c>
      <c r="DA15" s="626"/>
      <c r="DB15" s="626"/>
      <c r="DC15" s="626"/>
      <c r="DD15" s="632">
        <v>747944</v>
      </c>
      <c r="DE15" s="624"/>
      <c r="DF15" s="624"/>
      <c r="DG15" s="624"/>
      <c r="DH15" s="624"/>
      <c r="DI15" s="624"/>
      <c r="DJ15" s="624"/>
      <c r="DK15" s="624"/>
      <c r="DL15" s="624"/>
      <c r="DM15" s="624"/>
      <c r="DN15" s="624"/>
      <c r="DO15" s="624"/>
      <c r="DP15" s="625"/>
      <c r="DQ15" s="632">
        <v>1648583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27511</v>
      </c>
      <c r="S16" s="624"/>
      <c r="T16" s="624"/>
      <c r="U16" s="624"/>
      <c r="V16" s="624"/>
      <c r="W16" s="624"/>
      <c r="X16" s="624"/>
      <c r="Y16" s="625"/>
      <c r="Z16" s="626">
        <v>0.1</v>
      </c>
      <c r="AA16" s="626"/>
      <c r="AB16" s="626"/>
      <c r="AC16" s="626"/>
      <c r="AD16" s="627">
        <v>27511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3608</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10053</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1553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141916</v>
      </c>
      <c r="S17" s="624"/>
      <c r="T17" s="624"/>
      <c r="U17" s="624"/>
      <c r="V17" s="624"/>
      <c r="W17" s="624"/>
      <c r="X17" s="624"/>
      <c r="Y17" s="625"/>
      <c r="Z17" s="626">
        <v>0.4</v>
      </c>
      <c r="AA17" s="626"/>
      <c r="AB17" s="626"/>
      <c r="AC17" s="626"/>
      <c r="AD17" s="627">
        <v>141916</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2699467</v>
      </c>
      <c r="CS17" s="624"/>
      <c r="CT17" s="624"/>
      <c r="CU17" s="624"/>
      <c r="CV17" s="624"/>
      <c r="CW17" s="624"/>
      <c r="CX17" s="624"/>
      <c r="CY17" s="625"/>
      <c r="CZ17" s="626">
        <v>8.1</v>
      </c>
      <c r="DA17" s="626"/>
      <c r="DB17" s="626"/>
      <c r="DC17" s="626"/>
      <c r="DD17" s="632" t="s">
        <v>122</v>
      </c>
      <c r="DE17" s="624"/>
      <c r="DF17" s="624"/>
      <c r="DG17" s="624"/>
      <c r="DH17" s="624"/>
      <c r="DI17" s="624"/>
      <c r="DJ17" s="624"/>
      <c r="DK17" s="624"/>
      <c r="DL17" s="624"/>
      <c r="DM17" s="624"/>
      <c r="DN17" s="624"/>
      <c r="DO17" s="624"/>
      <c r="DP17" s="625"/>
      <c r="DQ17" s="632">
        <v>2238688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32200</v>
      </c>
      <c r="S18" s="624"/>
      <c r="T18" s="624"/>
      <c r="U18" s="624"/>
      <c r="V18" s="624"/>
      <c r="W18" s="624"/>
      <c r="X18" s="624"/>
      <c r="Y18" s="625"/>
      <c r="Z18" s="626">
        <v>0.1</v>
      </c>
      <c r="AA18" s="626"/>
      <c r="AB18" s="626"/>
      <c r="AC18" s="626"/>
      <c r="AD18" s="627">
        <v>32200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29303</v>
      </c>
      <c r="S19" s="624"/>
      <c r="T19" s="624"/>
      <c r="U19" s="624"/>
      <c r="V19" s="624"/>
      <c r="W19" s="624"/>
      <c r="X19" s="624"/>
      <c r="Y19" s="625"/>
      <c r="Z19" s="626">
        <v>0.1</v>
      </c>
      <c r="AA19" s="626"/>
      <c r="AB19" s="626"/>
      <c r="AC19" s="626"/>
      <c r="AD19" s="627">
        <v>29303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2897</v>
      </c>
      <c r="S20" s="624"/>
      <c r="T20" s="624"/>
      <c r="U20" s="624"/>
      <c r="V20" s="624"/>
      <c r="W20" s="624"/>
      <c r="X20" s="624"/>
      <c r="Y20" s="625"/>
      <c r="Z20" s="626">
        <v>0</v>
      </c>
      <c r="AA20" s="626"/>
      <c r="AB20" s="626"/>
      <c r="AC20" s="626"/>
      <c r="AD20" s="627">
        <v>2897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33207232</v>
      </c>
      <c r="CS20" s="624"/>
      <c r="CT20" s="624"/>
      <c r="CU20" s="624"/>
      <c r="CV20" s="624"/>
      <c r="CW20" s="624"/>
      <c r="CX20" s="624"/>
      <c r="CY20" s="625"/>
      <c r="CZ20" s="626">
        <v>100</v>
      </c>
      <c r="DA20" s="626"/>
      <c r="DB20" s="626"/>
      <c r="DC20" s="626"/>
      <c r="DD20" s="632">
        <v>3492067</v>
      </c>
      <c r="DE20" s="624"/>
      <c r="DF20" s="624"/>
      <c r="DG20" s="624"/>
      <c r="DH20" s="624"/>
      <c r="DI20" s="624"/>
      <c r="DJ20" s="624"/>
      <c r="DK20" s="624"/>
      <c r="DL20" s="624"/>
      <c r="DM20" s="624"/>
      <c r="DN20" s="624"/>
      <c r="DO20" s="624"/>
      <c r="DP20" s="625"/>
      <c r="DQ20" s="632">
        <v>17341112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8029611</v>
      </c>
      <c r="S21" s="624"/>
      <c r="T21" s="624"/>
      <c r="U21" s="624"/>
      <c r="V21" s="624"/>
      <c r="W21" s="624"/>
      <c r="X21" s="624"/>
      <c r="Y21" s="625"/>
      <c r="Z21" s="626">
        <v>23.5</v>
      </c>
      <c r="AA21" s="626"/>
      <c r="AB21" s="626"/>
      <c r="AC21" s="626"/>
      <c r="AD21" s="627">
        <v>6895862</v>
      </c>
      <c r="AE21" s="627"/>
      <c r="AF21" s="627"/>
      <c r="AG21" s="627"/>
      <c r="AH21" s="627"/>
      <c r="AI21" s="627"/>
      <c r="AJ21" s="627"/>
      <c r="AK21" s="627"/>
      <c r="AL21" s="628">
        <v>50.1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6895862</v>
      </c>
      <c r="S22" s="624"/>
      <c r="T22" s="624"/>
      <c r="U22" s="624"/>
      <c r="V22" s="624"/>
      <c r="W22" s="624"/>
      <c r="X22" s="624"/>
      <c r="Y22" s="625"/>
      <c r="Z22" s="626">
        <v>20.2</v>
      </c>
      <c r="AA22" s="626"/>
      <c r="AB22" s="626"/>
      <c r="AC22" s="626"/>
      <c r="AD22" s="627">
        <v>6895862</v>
      </c>
      <c r="AE22" s="627"/>
      <c r="AF22" s="627"/>
      <c r="AG22" s="627"/>
      <c r="AH22" s="627"/>
      <c r="AI22" s="627"/>
      <c r="AJ22" s="627"/>
      <c r="AK22" s="627"/>
      <c r="AL22" s="628">
        <v>50.1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1133749</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17656865</v>
      </c>
      <c r="CS24" s="613"/>
      <c r="CT24" s="613"/>
      <c r="CU24" s="613"/>
      <c r="CV24" s="613"/>
      <c r="CW24" s="613"/>
      <c r="CX24" s="613"/>
      <c r="CY24" s="614"/>
      <c r="CZ24" s="617">
        <v>53.2</v>
      </c>
      <c r="DA24" s="618"/>
      <c r="DB24" s="618"/>
      <c r="DC24" s="634"/>
      <c r="DD24" s="658">
        <v>8838868</v>
      </c>
      <c r="DE24" s="613"/>
      <c r="DF24" s="613"/>
      <c r="DG24" s="613"/>
      <c r="DH24" s="613"/>
      <c r="DI24" s="613"/>
      <c r="DJ24" s="613"/>
      <c r="DK24" s="614"/>
      <c r="DL24" s="658">
        <v>7734372</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14828561</v>
      </c>
      <c r="S25" s="624"/>
      <c r="T25" s="624"/>
      <c r="U25" s="624"/>
      <c r="V25" s="624"/>
      <c r="W25" s="624"/>
      <c r="X25" s="624"/>
      <c r="Y25" s="625"/>
      <c r="Z25" s="626">
        <v>43.5</v>
      </c>
      <c r="AA25" s="626"/>
      <c r="AB25" s="626"/>
      <c r="AC25" s="626"/>
      <c r="AD25" s="627">
        <v>13694812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3557633</v>
      </c>
      <c r="CS25" s="655"/>
      <c r="CT25" s="655"/>
      <c r="CU25" s="655"/>
      <c r="CV25" s="655"/>
      <c r="CW25" s="655"/>
      <c r="CX25" s="655"/>
      <c r="CY25" s="656"/>
      <c r="CZ25" s="628">
        <v>10.7</v>
      </c>
      <c r="DA25" s="653"/>
      <c r="DB25" s="653"/>
      <c r="DC25" s="657"/>
      <c r="DD25" s="632">
        <v>3085059</v>
      </c>
      <c r="DE25" s="655"/>
      <c r="DF25" s="655"/>
      <c r="DG25" s="655"/>
      <c r="DH25" s="655"/>
      <c r="DI25" s="655"/>
      <c r="DJ25" s="655"/>
      <c r="DK25" s="656"/>
      <c r="DL25" s="632">
        <v>2972223</v>
      </c>
      <c r="DM25" s="655"/>
      <c r="DN25" s="655"/>
      <c r="DO25" s="655"/>
      <c r="DP25" s="655"/>
      <c r="DQ25" s="655"/>
      <c r="DR25" s="655"/>
      <c r="DS25" s="655"/>
      <c r="DT25" s="655"/>
      <c r="DU25" s="655"/>
      <c r="DV25" s="656"/>
      <c r="DW25" s="628">
        <v>21.5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7526</v>
      </c>
      <c r="S26" s="624"/>
      <c r="T26" s="624"/>
      <c r="U26" s="624"/>
      <c r="V26" s="624"/>
      <c r="W26" s="624"/>
      <c r="X26" s="624"/>
      <c r="Y26" s="625"/>
      <c r="Z26" s="626">
        <v>0</v>
      </c>
      <c r="AA26" s="626"/>
      <c r="AB26" s="626"/>
      <c r="AC26" s="626"/>
      <c r="AD26" s="627">
        <v>7526</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2252479</v>
      </c>
      <c r="CS26" s="624"/>
      <c r="CT26" s="624"/>
      <c r="CU26" s="624"/>
      <c r="CV26" s="624"/>
      <c r="CW26" s="624"/>
      <c r="CX26" s="624"/>
      <c r="CY26" s="625"/>
      <c r="CZ26" s="628">
        <v>6.8</v>
      </c>
      <c r="DA26" s="653"/>
      <c r="DB26" s="653"/>
      <c r="DC26" s="657"/>
      <c r="DD26" s="632">
        <v>1979338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576253</v>
      </c>
      <c r="S27" s="624"/>
      <c r="T27" s="624"/>
      <c r="U27" s="624"/>
      <c r="V27" s="624"/>
      <c r="W27" s="624"/>
      <c r="X27" s="624"/>
      <c r="Y27" s="625"/>
      <c r="Z27" s="626">
        <v>1.7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5207261</v>
      </c>
      <c r="BH27" s="624"/>
      <c r="BI27" s="624"/>
      <c r="BJ27" s="624"/>
      <c r="BK27" s="624"/>
      <c r="BL27" s="624"/>
      <c r="BM27" s="624"/>
      <c r="BN27" s="625"/>
      <c r="BO27" s="626">
        <v>100</v>
      </c>
      <c r="BP27" s="626"/>
      <c r="BQ27" s="626"/>
      <c r="BR27" s="626"/>
      <c r="BS27" s="627">
        <v>200625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11399765</v>
      </c>
      <c r="CS27" s="655"/>
      <c r="CT27" s="655"/>
      <c r="CU27" s="655"/>
      <c r="CV27" s="655"/>
      <c r="CW27" s="655"/>
      <c r="CX27" s="655"/>
      <c r="CY27" s="656"/>
      <c r="CZ27" s="628">
        <v>34.299999999999997</v>
      </c>
      <c r="DA27" s="653"/>
      <c r="DB27" s="653"/>
      <c r="DC27" s="657"/>
      <c r="DD27" s="632">
        <v>3515121</v>
      </c>
      <c r="DE27" s="655"/>
      <c r="DF27" s="655"/>
      <c r="DG27" s="655"/>
      <c r="DH27" s="655"/>
      <c r="DI27" s="655"/>
      <c r="DJ27" s="655"/>
      <c r="DK27" s="656"/>
      <c r="DL27" s="632">
        <v>2523461</v>
      </c>
      <c r="DM27" s="655"/>
      <c r="DN27" s="655"/>
      <c r="DO27" s="655"/>
      <c r="DP27" s="655"/>
      <c r="DQ27" s="655"/>
      <c r="DR27" s="655"/>
      <c r="DS27" s="655"/>
      <c r="DT27" s="655"/>
      <c r="DU27" s="655"/>
      <c r="DV27" s="656"/>
      <c r="DW27" s="628">
        <v>18.2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1045764</v>
      </c>
      <c r="S28" s="624"/>
      <c r="T28" s="624"/>
      <c r="U28" s="624"/>
      <c r="V28" s="624"/>
      <c r="W28" s="624"/>
      <c r="X28" s="624"/>
      <c r="Y28" s="625"/>
      <c r="Z28" s="626">
        <v>3.1</v>
      </c>
      <c r="AA28" s="626"/>
      <c r="AB28" s="626"/>
      <c r="AC28" s="626"/>
      <c r="AD28" s="627">
        <v>25140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2699467</v>
      </c>
      <c r="CS28" s="624"/>
      <c r="CT28" s="624"/>
      <c r="CU28" s="624"/>
      <c r="CV28" s="624"/>
      <c r="CW28" s="624"/>
      <c r="CX28" s="624"/>
      <c r="CY28" s="625"/>
      <c r="CZ28" s="628">
        <v>8.1</v>
      </c>
      <c r="DA28" s="653"/>
      <c r="DB28" s="653"/>
      <c r="DC28" s="657"/>
      <c r="DD28" s="632">
        <v>2238688</v>
      </c>
      <c r="DE28" s="624"/>
      <c r="DF28" s="624"/>
      <c r="DG28" s="624"/>
      <c r="DH28" s="624"/>
      <c r="DI28" s="624"/>
      <c r="DJ28" s="624"/>
      <c r="DK28" s="625"/>
      <c r="DL28" s="632">
        <v>2238688</v>
      </c>
      <c r="DM28" s="624"/>
      <c r="DN28" s="624"/>
      <c r="DO28" s="624"/>
      <c r="DP28" s="624"/>
      <c r="DQ28" s="624"/>
      <c r="DR28" s="624"/>
      <c r="DS28" s="624"/>
      <c r="DT28" s="624"/>
      <c r="DU28" s="624"/>
      <c r="DV28" s="625"/>
      <c r="DW28" s="628">
        <v>16.2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189635</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2699435</v>
      </c>
      <c r="CS29" s="655"/>
      <c r="CT29" s="655"/>
      <c r="CU29" s="655"/>
      <c r="CV29" s="655"/>
      <c r="CW29" s="655"/>
      <c r="CX29" s="655"/>
      <c r="CY29" s="656"/>
      <c r="CZ29" s="628">
        <v>8.1</v>
      </c>
      <c r="DA29" s="653"/>
      <c r="DB29" s="653"/>
      <c r="DC29" s="657"/>
      <c r="DD29" s="632">
        <v>2238656</v>
      </c>
      <c r="DE29" s="655"/>
      <c r="DF29" s="655"/>
      <c r="DG29" s="655"/>
      <c r="DH29" s="655"/>
      <c r="DI29" s="655"/>
      <c r="DJ29" s="655"/>
      <c r="DK29" s="656"/>
      <c r="DL29" s="632">
        <v>2238656</v>
      </c>
      <c r="DM29" s="655"/>
      <c r="DN29" s="655"/>
      <c r="DO29" s="655"/>
      <c r="DP29" s="655"/>
      <c r="DQ29" s="655"/>
      <c r="DR29" s="655"/>
      <c r="DS29" s="655"/>
      <c r="DT29" s="655"/>
      <c r="DU29" s="655"/>
      <c r="DV29" s="656"/>
      <c r="DW29" s="628">
        <v>16.2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8454851</v>
      </c>
      <c r="S30" s="624"/>
      <c r="T30" s="624"/>
      <c r="U30" s="624"/>
      <c r="V30" s="624"/>
      <c r="W30" s="624"/>
      <c r="X30" s="624"/>
      <c r="Y30" s="625"/>
      <c r="Z30" s="626">
        <v>24.8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2570276</v>
      </c>
      <c r="CS30" s="624"/>
      <c r="CT30" s="624"/>
      <c r="CU30" s="624"/>
      <c r="CV30" s="624"/>
      <c r="CW30" s="624"/>
      <c r="CX30" s="624"/>
      <c r="CY30" s="625"/>
      <c r="CZ30" s="628">
        <v>7.7</v>
      </c>
      <c r="DA30" s="653"/>
      <c r="DB30" s="653"/>
      <c r="DC30" s="657"/>
      <c r="DD30" s="632">
        <v>2132253</v>
      </c>
      <c r="DE30" s="624"/>
      <c r="DF30" s="624"/>
      <c r="DG30" s="624"/>
      <c r="DH30" s="624"/>
      <c r="DI30" s="624"/>
      <c r="DJ30" s="624"/>
      <c r="DK30" s="625"/>
      <c r="DL30" s="632">
        <v>2132253</v>
      </c>
      <c r="DM30" s="624"/>
      <c r="DN30" s="624"/>
      <c r="DO30" s="624"/>
      <c r="DP30" s="624"/>
      <c r="DQ30" s="624"/>
      <c r="DR30" s="624"/>
      <c r="DS30" s="624"/>
      <c r="DT30" s="624"/>
      <c r="DU30" s="624"/>
      <c r="DV30" s="625"/>
      <c r="DW30" s="628">
        <v>15.4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98.8</v>
      </c>
      <c r="BH31" s="667"/>
      <c r="BI31" s="667"/>
      <c r="BJ31" s="667"/>
      <c r="BK31" s="667"/>
      <c r="BL31" s="667"/>
      <c r="BM31" s="618">
        <v>95.3</v>
      </c>
      <c r="BN31" s="667"/>
      <c r="BO31" s="667"/>
      <c r="BP31" s="667"/>
      <c r="BQ31" s="668"/>
      <c r="BR31" s="679">
        <v>98.9</v>
      </c>
      <c r="BS31" s="667"/>
      <c r="BT31" s="667"/>
      <c r="BU31" s="667"/>
      <c r="BV31" s="667"/>
      <c r="BW31" s="667"/>
      <c r="BX31" s="618">
        <v>95.1</v>
      </c>
      <c r="BY31" s="667"/>
      <c r="BZ31" s="667"/>
      <c r="CA31" s="667"/>
      <c r="CB31" s="668"/>
      <c r="CD31" s="661"/>
      <c r="CE31" s="662"/>
      <c r="CF31" s="620" t="s">
        <v>300</v>
      </c>
      <c r="CG31" s="621"/>
      <c r="CH31" s="621"/>
      <c r="CI31" s="621"/>
      <c r="CJ31" s="621"/>
      <c r="CK31" s="621"/>
      <c r="CL31" s="621"/>
      <c r="CM31" s="621"/>
      <c r="CN31" s="621"/>
      <c r="CO31" s="621"/>
      <c r="CP31" s="621"/>
      <c r="CQ31" s="622"/>
      <c r="CR31" s="623">
        <v>129159</v>
      </c>
      <c r="CS31" s="655"/>
      <c r="CT31" s="655"/>
      <c r="CU31" s="655"/>
      <c r="CV31" s="655"/>
      <c r="CW31" s="655"/>
      <c r="CX31" s="655"/>
      <c r="CY31" s="656"/>
      <c r="CZ31" s="628">
        <v>0.4</v>
      </c>
      <c r="DA31" s="653"/>
      <c r="DB31" s="653"/>
      <c r="DC31" s="657"/>
      <c r="DD31" s="632">
        <v>106403</v>
      </c>
      <c r="DE31" s="655"/>
      <c r="DF31" s="655"/>
      <c r="DG31" s="655"/>
      <c r="DH31" s="655"/>
      <c r="DI31" s="655"/>
      <c r="DJ31" s="655"/>
      <c r="DK31" s="656"/>
      <c r="DL31" s="632">
        <v>106403</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2205647</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97.2</v>
      </c>
      <c r="BN32" s="655"/>
      <c r="BO32" s="655"/>
      <c r="BP32" s="655"/>
      <c r="BQ32" s="678"/>
      <c r="BR32" s="680">
        <v>98.9</v>
      </c>
      <c r="BS32" s="655"/>
      <c r="BT32" s="655"/>
      <c r="BU32" s="655"/>
      <c r="BV32" s="655"/>
      <c r="BW32" s="655"/>
      <c r="BX32" s="629">
        <v>97.2</v>
      </c>
      <c r="BY32" s="655"/>
      <c r="BZ32" s="655"/>
      <c r="CA32" s="655"/>
      <c r="CB32" s="678"/>
      <c r="CD32" s="663"/>
      <c r="CE32" s="664"/>
      <c r="CF32" s="620" t="s">
        <v>304</v>
      </c>
      <c r="CG32" s="621"/>
      <c r="CH32" s="621"/>
      <c r="CI32" s="621"/>
      <c r="CJ32" s="621"/>
      <c r="CK32" s="621"/>
      <c r="CL32" s="621"/>
      <c r="CM32" s="621"/>
      <c r="CN32" s="621"/>
      <c r="CO32" s="621"/>
      <c r="CP32" s="621"/>
      <c r="CQ32" s="622"/>
      <c r="CR32" s="623">
        <v>32</v>
      </c>
      <c r="CS32" s="624"/>
      <c r="CT32" s="624"/>
      <c r="CU32" s="624"/>
      <c r="CV32" s="624"/>
      <c r="CW32" s="624"/>
      <c r="CX32" s="624"/>
      <c r="CY32" s="625"/>
      <c r="CZ32" s="628">
        <v>0</v>
      </c>
      <c r="DA32" s="653"/>
      <c r="DB32" s="653"/>
      <c r="DC32" s="657"/>
      <c r="DD32" s="632">
        <v>32</v>
      </c>
      <c r="DE32" s="624"/>
      <c r="DF32" s="624"/>
      <c r="DG32" s="624"/>
      <c r="DH32" s="624"/>
      <c r="DI32" s="624"/>
      <c r="DJ32" s="624"/>
      <c r="DK32" s="625"/>
      <c r="DL32" s="632">
        <v>32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160364</v>
      </c>
      <c r="S33" s="624"/>
      <c r="T33" s="624"/>
      <c r="U33" s="624"/>
      <c r="V33" s="624"/>
      <c r="W33" s="624"/>
      <c r="X33" s="624"/>
      <c r="Y33" s="625"/>
      <c r="Z33" s="626">
        <v>0.5</v>
      </c>
      <c r="AA33" s="626"/>
      <c r="AB33" s="626"/>
      <c r="AC33" s="626"/>
      <c r="AD33" s="627">
        <v>26722</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98.4</v>
      </c>
      <c r="BH33" s="682"/>
      <c r="BI33" s="682"/>
      <c r="BJ33" s="682"/>
      <c r="BK33" s="682"/>
      <c r="BL33" s="682"/>
      <c r="BM33" s="683">
        <v>93</v>
      </c>
      <c r="BN33" s="682"/>
      <c r="BO33" s="682"/>
      <c r="BP33" s="682"/>
      <c r="BQ33" s="684"/>
      <c r="BR33" s="681">
        <v>98.7</v>
      </c>
      <c r="BS33" s="682"/>
      <c r="BT33" s="682"/>
      <c r="BU33" s="682"/>
      <c r="BV33" s="682"/>
      <c r="BW33" s="682"/>
      <c r="BX33" s="683">
        <v>92.6</v>
      </c>
      <c r="BY33" s="682"/>
      <c r="BZ33" s="682"/>
      <c r="CA33" s="682"/>
      <c r="CB33" s="684"/>
      <c r="CD33" s="620" t="s">
        <v>307</v>
      </c>
      <c r="CE33" s="621"/>
      <c r="CF33" s="621"/>
      <c r="CG33" s="621"/>
      <c r="CH33" s="621"/>
      <c r="CI33" s="621"/>
      <c r="CJ33" s="621"/>
      <c r="CK33" s="621"/>
      <c r="CL33" s="621"/>
      <c r="CM33" s="621"/>
      <c r="CN33" s="621"/>
      <c r="CO33" s="621"/>
      <c r="CP33" s="621"/>
      <c r="CQ33" s="622"/>
      <c r="CR33" s="623">
        <v>12048247</v>
      </c>
      <c r="CS33" s="655"/>
      <c r="CT33" s="655"/>
      <c r="CU33" s="655"/>
      <c r="CV33" s="655"/>
      <c r="CW33" s="655"/>
      <c r="CX33" s="655"/>
      <c r="CY33" s="656"/>
      <c r="CZ33" s="628">
        <v>36.299999999999997</v>
      </c>
      <c r="DA33" s="653"/>
      <c r="DB33" s="653"/>
      <c r="DC33" s="657"/>
      <c r="DD33" s="632">
        <v>8171829</v>
      </c>
      <c r="DE33" s="655"/>
      <c r="DF33" s="655"/>
      <c r="DG33" s="655"/>
      <c r="DH33" s="655"/>
      <c r="DI33" s="655"/>
      <c r="DJ33" s="655"/>
      <c r="DK33" s="656"/>
      <c r="DL33" s="632">
        <v>5892916</v>
      </c>
      <c r="DM33" s="655"/>
      <c r="DN33" s="655"/>
      <c r="DO33" s="655"/>
      <c r="DP33" s="655"/>
      <c r="DQ33" s="655"/>
      <c r="DR33" s="655"/>
      <c r="DS33" s="655"/>
      <c r="DT33" s="655"/>
      <c r="DU33" s="655"/>
      <c r="DV33" s="656"/>
      <c r="DW33" s="628">
        <v>42.6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903786</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3877232</v>
      </c>
      <c r="CS34" s="624"/>
      <c r="CT34" s="624"/>
      <c r="CU34" s="624"/>
      <c r="CV34" s="624"/>
      <c r="CW34" s="624"/>
      <c r="CX34" s="624"/>
      <c r="CY34" s="625"/>
      <c r="CZ34" s="628">
        <v>11.7</v>
      </c>
      <c r="DA34" s="653"/>
      <c r="DB34" s="653"/>
      <c r="DC34" s="657"/>
      <c r="DD34" s="632">
        <v>2362777</v>
      </c>
      <c r="DE34" s="624"/>
      <c r="DF34" s="624"/>
      <c r="DG34" s="624"/>
      <c r="DH34" s="624"/>
      <c r="DI34" s="624"/>
      <c r="DJ34" s="624"/>
      <c r="DK34" s="625"/>
      <c r="DL34" s="632">
        <v>1775641</v>
      </c>
      <c r="DM34" s="624"/>
      <c r="DN34" s="624"/>
      <c r="DO34" s="624"/>
      <c r="DP34" s="624"/>
      <c r="DQ34" s="624"/>
      <c r="DR34" s="624"/>
      <c r="DS34" s="624"/>
      <c r="DT34" s="624"/>
      <c r="DU34" s="624"/>
      <c r="DV34" s="625"/>
      <c r="DW34" s="628">
        <v>12.8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1417695</v>
      </c>
      <c r="S35" s="624"/>
      <c r="T35" s="624"/>
      <c r="U35" s="624"/>
      <c r="V35" s="624"/>
      <c r="W35" s="624"/>
      <c r="X35" s="624"/>
      <c r="Y35" s="625"/>
      <c r="Z35" s="626">
        <v>4.2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244875</v>
      </c>
      <c r="CS35" s="655"/>
      <c r="CT35" s="655"/>
      <c r="CU35" s="655"/>
      <c r="CV35" s="655"/>
      <c r="CW35" s="655"/>
      <c r="CX35" s="655"/>
      <c r="CY35" s="656"/>
      <c r="CZ35" s="628">
        <v>0.7</v>
      </c>
      <c r="DA35" s="653"/>
      <c r="DB35" s="653"/>
      <c r="DC35" s="657"/>
      <c r="DD35" s="632">
        <v>187276</v>
      </c>
      <c r="DE35" s="655"/>
      <c r="DF35" s="655"/>
      <c r="DG35" s="655"/>
      <c r="DH35" s="655"/>
      <c r="DI35" s="655"/>
      <c r="DJ35" s="655"/>
      <c r="DK35" s="656"/>
      <c r="DL35" s="632">
        <v>187264</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346502</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3984248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10800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3695176</v>
      </c>
      <c r="CS36" s="624"/>
      <c r="CT36" s="624"/>
      <c r="CU36" s="624"/>
      <c r="CV36" s="624"/>
      <c r="CW36" s="624"/>
      <c r="CX36" s="624"/>
      <c r="CY36" s="625"/>
      <c r="CZ36" s="628">
        <v>11.1</v>
      </c>
      <c r="DA36" s="653"/>
      <c r="DB36" s="653"/>
      <c r="DC36" s="657"/>
      <c r="DD36" s="632">
        <v>2869314</v>
      </c>
      <c r="DE36" s="624"/>
      <c r="DF36" s="624"/>
      <c r="DG36" s="624"/>
      <c r="DH36" s="624"/>
      <c r="DI36" s="624"/>
      <c r="DJ36" s="624"/>
      <c r="DK36" s="625"/>
      <c r="DL36" s="632">
        <v>2106611</v>
      </c>
      <c r="DM36" s="624"/>
      <c r="DN36" s="624"/>
      <c r="DO36" s="624"/>
      <c r="DP36" s="624"/>
      <c r="DQ36" s="624"/>
      <c r="DR36" s="624"/>
      <c r="DS36" s="624"/>
      <c r="DT36" s="624"/>
      <c r="DU36" s="624"/>
      <c r="DV36" s="625"/>
      <c r="DW36" s="628">
        <v>15.2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869272</v>
      </c>
      <c r="S37" s="624"/>
      <c r="T37" s="624"/>
      <c r="U37" s="624"/>
      <c r="V37" s="624"/>
      <c r="W37" s="624"/>
      <c r="X37" s="624"/>
      <c r="Y37" s="625"/>
      <c r="Z37" s="626">
        <v>2.5</v>
      </c>
      <c r="AA37" s="626"/>
      <c r="AB37" s="626"/>
      <c r="AC37" s="626"/>
      <c r="AD37" s="627">
        <v>3432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843595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-83642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1274607</v>
      </c>
      <c r="CS37" s="655"/>
      <c r="CT37" s="655"/>
      <c r="CU37" s="655"/>
      <c r="CV37" s="655"/>
      <c r="CW37" s="655"/>
      <c r="CX37" s="655"/>
      <c r="CY37" s="656"/>
      <c r="CZ37" s="628">
        <v>3.8</v>
      </c>
      <c r="DA37" s="653"/>
      <c r="DB37" s="653"/>
      <c r="DC37" s="657"/>
      <c r="DD37" s="632">
        <v>1236426</v>
      </c>
      <c r="DE37" s="655"/>
      <c r="DF37" s="655"/>
      <c r="DG37" s="655"/>
      <c r="DH37" s="655"/>
      <c r="DI37" s="655"/>
      <c r="DJ37" s="655"/>
      <c r="DK37" s="656"/>
      <c r="DL37" s="632">
        <v>1139774</v>
      </c>
      <c r="DM37" s="655"/>
      <c r="DN37" s="655"/>
      <c r="DO37" s="655"/>
      <c r="DP37" s="655"/>
      <c r="DQ37" s="655"/>
      <c r="DR37" s="655"/>
      <c r="DS37" s="655"/>
      <c r="DT37" s="655"/>
      <c r="DU37" s="655"/>
      <c r="DV37" s="656"/>
      <c r="DW37" s="628">
        <v>8.1999999999999993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3113724</v>
      </c>
      <c r="S38" s="624"/>
      <c r="T38" s="624"/>
      <c r="U38" s="624"/>
      <c r="V38" s="624"/>
      <c r="W38" s="624"/>
      <c r="X38" s="624"/>
      <c r="Y38" s="625"/>
      <c r="Z38" s="626">
        <v>9.1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782758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6131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2357895</v>
      </c>
      <c r="CS38" s="624"/>
      <c r="CT38" s="624"/>
      <c r="CU38" s="624"/>
      <c r="CV38" s="624"/>
      <c r="CW38" s="624"/>
      <c r="CX38" s="624"/>
      <c r="CY38" s="625"/>
      <c r="CZ38" s="628">
        <v>7.1</v>
      </c>
      <c r="DA38" s="653"/>
      <c r="DB38" s="653"/>
      <c r="DC38" s="657"/>
      <c r="DD38" s="632">
        <v>1935156</v>
      </c>
      <c r="DE38" s="624"/>
      <c r="DF38" s="624"/>
      <c r="DG38" s="624"/>
      <c r="DH38" s="624"/>
      <c r="DI38" s="624"/>
      <c r="DJ38" s="624"/>
      <c r="DK38" s="625"/>
      <c r="DL38" s="632">
        <v>1823400</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9030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937569</v>
      </c>
      <c r="CS39" s="655"/>
      <c r="CT39" s="655"/>
      <c r="CU39" s="655"/>
      <c r="CV39" s="655"/>
      <c r="CW39" s="655"/>
      <c r="CX39" s="655"/>
      <c r="CY39" s="656"/>
      <c r="CZ39" s="628">
        <v>2.8</v>
      </c>
      <c r="DA39" s="653"/>
      <c r="DB39" s="653"/>
      <c r="DC39" s="657"/>
      <c r="DD39" s="632">
        <v>817306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85827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69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935500</v>
      </c>
      <c r="CS40" s="624"/>
      <c r="CT40" s="624"/>
      <c r="CU40" s="624"/>
      <c r="CV40" s="624"/>
      <c r="CW40" s="624"/>
      <c r="CX40" s="624"/>
      <c r="CY40" s="625"/>
      <c r="CZ40" s="628">
        <v>2.8</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34119580</v>
      </c>
      <c r="S41" s="696"/>
      <c r="T41" s="696"/>
      <c r="U41" s="696"/>
      <c r="V41" s="696"/>
      <c r="W41" s="696"/>
      <c r="X41" s="696"/>
      <c r="Y41" s="700"/>
      <c r="Z41" s="701">
        <v>100</v>
      </c>
      <c r="AA41" s="701"/>
      <c r="AB41" s="701"/>
      <c r="AC41" s="701"/>
      <c r="AD41" s="702">
        <v>13757632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499813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1858082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3502120</v>
      </c>
      <c r="CS42" s="655"/>
      <c r="CT42" s="655"/>
      <c r="CU42" s="655"/>
      <c r="CV42" s="655"/>
      <c r="CW42" s="655"/>
      <c r="CX42" s="655"/>
      <c r="CY42" s="656"/>
      <c r="CZ42" s="628">
        <v>10.5</v>
      </c>
      <c r="DA42" s="653"/>
      <c r="DB42" s="653"/>
      <c r="DC42" s="657"/>
      <c r="DD42" s="632">
        <v>330415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76966</v>
      </c>
      <c r="CS43" s="655"/>
      <c r="CT43" s="655"/>
      <c r="CU43" s="655"/>
      <c r="CV43" s="655"/>
      <c r="CW43" s="655"/>
      <c r="CX43" s="655"/>
      <c r="CY43" s="656"/>
      <c r="CZ43" s="628">
        <v>0.2</v>
      </c>
      <c r="DA43" s="653"/>
      <c r="DB43" s="653"/>
      <c r="DC43" s="657"/>
      <c r="DD43" s="632">
        <v>2427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3492067</v>
      </c>
      <c r="CS44" s="624"/>
      <c r="CT44" s="624"/>
      <c r="CU44" s="624"/>
      <c r="CV44" s="624"/>
      <c r="CW44" s="624"/>
      <c r="CX44" s="624"/>
      <c r="CY44" s="625"/>
      <c r="CZ44" s="628">
        <v>10.5</v>
      </c>
      <c r="DA44" s="629"/>
      <c r="DB44" s="629"/>
      <c r="DC44" s="635"/>
      <c r="DD44" s="632">
        <v>328862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1690869</v>
      </c>
      <c r="CS45" s="655"/>
      <c r="CT45" s="655"/>
      <c r="CU45" s="655"/>
      <c r="CV45" s="655"/>
      <c r="CW45" s="655"/>
      <c r="CX45" s="655"/>
      <c r="CY45" s="656"/>
      <c r="CZ45" s="628">
        <v>5.0999999999999996</v>
      </c>
      <c r="DA45" s="653"/>
      <c r="DB45" s="653"/>
      <c r="DC45" s="657"/>
      <c r="DD45" s="632">
        <v>50269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1754448</v>
      </c>
      <c r="CS46" s="624"/>
      <c r="CT46" s="624"/>
      <c r="CU46" s="624"/>
      <c r="CV46" s="624"/>
      <c r="CW46" s="624"/>
      <c r="CX46" s="624"/>
      <c r="CY46" s="625"/>
      <c r="CZ46" s="628">
        <v>5.3</v>
      </c>
      <c r="DA46" s="629"/>
      <c r="DB46" s="629"/>
      <c r="DC46" s="635"/>
      <c r="DD46" s="632">
        <v>274743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10053</v>
      </c>
      <c r="CS47" s="655"/>
      <c r="CT47" s="655"/>
      <c r="CU47" s="655"/>
      <c r="CV47" s="655"/>
      <c r="CW47" s="655"/>
      <c r="CX47" s="655"/>
      <c r="CY47" s="656"/>
      <c r="CZ47" s="628">
        <v>0</v>
      </c>
      <c r="DA47" s="653"/>
      <c r="DB47" s="653"/>
      <c r="DC47" s="657"/>
      <c r="DD47" s="632">
        <v>1553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33207232</v>
      </c>
      <c r="CS49" s="682"/>
      <c r="CT49" s="682"/>
      <c r="CU49" s="682"/>
      <c r="CV49" s="682"/>
      <c r="CW49" s="682"/>
      <c r="CX49" s="682"/>
      <c r="CY49" s="711"/>
      <c r="CZ49" s="703">
        <v>100</v>
      </c>
      <c r="DA49" s="712"/>
      <c r="DB49" s="712"/>
      <c r="DC49" s="713"/>
      <c r="DD49" s="714">
        <v>17341112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mrPcgRHa+Lr7bpuls+IIZIBuDXoGeZiUBva8ZJ1IHx0ZltwS9iLFxnFMw0E9Av3xSkEiEoO67Djmc5MPVMpWA==" saltValue="4kICg4/GBGjW9qbUhvu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33654</v>
      </c>
      <c r="R7" s="753"/>
      <c r="S7" s="753"/>
      <c r="T7" s="753"/>
      <c r="U7" s="753"/>
      <c r="V7" s="753">
        <v>32775</v>
      </c>
      <c r="W7" s="753"/>
      <c r="X7" s="753"/>
      <c r="Y7" s="753"/>
      <c r="Z7" s="753"/>
      <c r="AA7" s="753">
        <v>879</v>
      </c>
      <c r="AB7" s="753"/>
      <c r="AC7" s="753"/>
      <c r="AD7" s="753"/>
      <c r="AE7" s="754"/>
      <c r="AF7" s="755">
        <v>364</v>
      </c>
      <c r="AG7" s="756"/>
      <c r="AH7" s="756"/>
      <c r="AI7" s="756"/>
      <c r="AJ7" s="757"/>
      <c r="AK7" s="758">
        <v>1373</v>
      </c>
      <c r="AL7" s="759"/>
      <c r="AM7" s="759"/>
      <c r="AN7" s="759"/>
      <c r="AO7" s="759"/>
      <c r="AP7" s="759">
        <v>30905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0</v>
      </c>
      <c r="CI7" s="744"/>
      <c r="CJ7" s="744"/>
      <c r="CK7" s="744"/>
      <c r="CL7" s="745"/>
      <c r="CM7" s="743">
        <v>105</v>
      </c>
      <c r="CN7" s="744"/>
      <c r="CO7" s="744"/>
      <c r="CP7" s="744"/>
      <c r="CQ7" s="745"/>
      <c r="CR7" s="743">
        <v>100</v>
      </c>
      <c r="CS7" s="744"/>
      <c r="CT7" s="744"/>
      <c r="CU7" s="744"/>
      <c r="CV7" s="745"/>
      <c r="CW7" s="743" t="s">
        <v>548</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195</v>
      </c>
      <c r="R8" s="784"/>
      <c r="S8" s="784"/>
      <c r="T8" s="784"/>
      <c r="U8" s="784"/>
      <c r="V8" s="784">
        <v>162</v>
      </c>
      <c r="W8" s="784"/>
      <c r="X8" s="784"/>
      <c r="Y8" s="784"/>
      <c r="Z8" s="784"/>
      <c r="AA8" s="784">
        <v>33</v>
      </c>
      <c r="AB8" s="784"/>
      <c r="AC8" s="784"/>
      <c r="AD8" s="784"/>
      <c r="AE8" s="785"/>
      <c r="AF8" s="786">
        <v>33</v>
      </c>
      <c r="AG8" s="787"/>
      <c r="AH8" s="787"/>
      <c r="AI8" s="787"/>
      <c r="AJ8" s="788"/>
      <c r="AK8" s="769">
        <v>31</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547</v>
      </c>
      <c r="BT8" s="774"/>
      <c r="BU8" s="774"/>
      <c r="BV8" s="774"/>
      <c r="BW8" s="774"/>
      <c r="BX8" s="774"/>
      <c r="BY8" s="774"/>
      <c r="BZ8" s="774"/>
      <c r="CA8" s="774"/>
      <c r="CB8" s="774"/>
      <c r="CC8" s="774"/>
      <c r="CD8" s="774"/>
      <c r="CE8" s="774"/>
      <c r="CF8" s="774"/>
      <c r="CG8" s="775"/>
      <c r="CH8" s="776">
        <v>26</v>
      </c>
      <c r="CI8" s="777"/>
      <c r="CJ8" s="777"/>
      <c r="CK8" s="777"/>
      <c r="CL8" s="778"/>
      <c r="CM8" s="776">
        <v>82</v>
      </c>
      <c r="CN8" s="777"/>
      <c r="CO8" s="777"/>
      <c r="CP8" s="777"/>
      <c r="CQ8" s="778"/>
      <c r="CR8" s="776">
        <v>3</v>
      </c>
      <c r="CS8" s="777"/>
      <c r="CT8" s="777"/>
      <c r="CU8" s="777"/>
      <c r="CV8" s="778"/>
      <c r="CW8" s="776" t="s">
        <v>548</v>
      </c>
      <c r="CX8" s="777"/>
      <c r="CY8" s="777"/>
      <c r="CZ8" s="777"/>
      <c r="DA8" s="778"/>
      <c r="DB8" s="776" t="s">
        <v>548</v>
      </c>
      <c r="DC8" s="777"/>
      <c r="DD8" s="777"/>
      <c r="DE8" s="777"/>
      <c r="DF8" s="778"/>
      <c r="DG8" s="776" t="s">
        <v>548</v>
      </c>
      <c r="DH8" s="777"/>
      <c r="DI8" s="777"/>
      <c r="DJ8" s="777"/>
      <c r="DK8" s="778"/>
      <c r="DL8" s="776" t="s">
        <v>548</v>
      </c>
      <c r="DM8" s="777"/>
      <c r="DN8" s="777"/>
      <c r="DO8" s="777"/>
      <c r="DP8" s="778"/>
      <c r="DQ8" s="776" t="s">
        <v>548</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372</v>
      </c>
      <c r="R9" s="784"/>
      <c r="S9" s="784"/>
      <c r="T9" s="784"/>
      <c r="U9" s="784"/>
      <c r="V9" s="784">
        <v>372</v>
      </c>
      <c r="W9" s="784"/>
      <c r="X9" s="784"/>
      <c r="Y9" s="784"/>
      <c r="Z9" s="784"/>
      <c r="AA9" s="784" t="s">
        <v>548</v>
      </c>
      <c r="AB9" s="784"/>
      <c r="AC9" s="784"/>
      <c r="AD9" s="784"/>
      <c r="AE9" s="785"/>
      <c r="AF9" s="786" t="s">
        <v>122</v>
      </c>
      <c r="AG9" s="787"/>
      <c r="AH9" s="787"/>
      <c r="AI9" s="787"/>
      <c r="AJ9" s="788"/>
      <c r="AK9" s="769">
        <v>115</v>
      </c>
      <c r="AL9" s="770"/>
      <c r="AM9" s="770"/>
      <c r="AN9" s="770"/>
      <c r="AO9" s="770"/>
      <c r="AP9" s="770">
        <v>15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34120</v>
      </c>
      <c r="R23" s="793"/>
      <c r="S23" s="793"/>
      <c r="T23" s="793"/>
      <c r="U23" s="793"/>
      <c r="V23" s="793">
        <v>33207</v>
      </c>
      <c r="W23" s="793"/>
      <c r="X23" s="793"/>
      <c r="Y23" s="793"/>
      <c r="Z23" s="793"/>
      <c r="AA23" s="793">
        <v>912</v>
      </c>
      <c r="AB23" s="793"/>
      <c r="AC23" s="793"/>
      <c r="AD23" s="793"/>
      <c r="AE23" s="794"/>
      <c r="AF23" s="795">
        <v>397</v>
      </c>
      <c r="AG23" s="793"/>
      <c r="AH23" s="793"/>
      <c r="AI23" s="793"/>
      <c r="AJ23" s="796"/>
      <c r="AK23" s="797"/>
      <c r="AL23" s="798"/>
      <c r="AM23" s="798"/>
      <c r="AN23" s="798"/>
      <c r="AO23" s="798"/>
      <c r="AP23" s="793">
        <v>30919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5059</v>
      </c>
      <c r="R28" s="823"/>
      <c r="S28" s="823"/>
      <c r="T28" s="823"/>
      <c r="U28" s="823"/>
      <c r="V28" s="823">
        <v>5048</v>
      </c>
      <c r="W28" s="823"/>
      <c r="X28" s="823"/>
      <c r="Y28" s="823"/>
      <c r="Z28" s="823"/>
      <c r="AA28" s="823">
        <v>11</v>
      </c>
      <c r="AB28" s="823"/>
      <c r="AC28" s="823"/>
      <c r="AD28" s="823"/>
      <c r="AE28" s="824"/>
      <c r="AF28" s="825">
        <v>11</v>
      </c>
      <c r="AG28" s="823"/>
      <c r="AH28" s="823"/>
      <c r="AI28" s="823"/>
      <c r="AJ28" s="826"/>
      <c r="AK28" s="827">
        <v>500</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802</v>
      </c>
      <c r="R29" s="784"/>
      <c r="S29" s="784"/>
      <c r="T29" s="784"/>
      <c r="U29" s="784"/>
      <c r="V29" s="784">
        <v>788</v>
      </c>
      <c r="W29" s="784"/>
      <c r="X29" s="784"/>
      <c r="Y29" s="784"/>
      <c r="Z29" s="784"/>
      <c r="AA29" s="784">
        <v>14</v>
      </c>
      <c r="AB29" s="784"/>
      <c r="AC29" s="784"/>
      <c r="AD29" s="784"/>
      <c r="AE29" s="785"/>
      <c r="AF29" s="786">
        <v>14</v>
      </c>
      <c r="AG29" s="787"/>
      <c r="AH29" s="787"/>
      <c r="AI29" s="787"/>
      <c r="AJ29" s="788"/>
      <c r="AK29" s="834">
        <v>265</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5728</v>
      </c>
      <c r="R30" s="784"/>
      <c r="S30" s="784"/>
      <c r="T30" s="784"/>
      <c r="U30" s="784"/>
      <c r="V30" s="784">
        <v>6033</v>
      </c>
      <c r="W30" s="784"/>
      <c r="X30" s="784"/>
      <c r="Y30" s="784"/>
      <c r="Z30" s="784"/>
      <c r="AA30" s="784">
        <v>-306</v>
      </c>
      <c r="AB30" s="784"/>
      <c r="AC30" s="784"/>
      <c r="AD30" s="784"/>
      <c r="AE30" s="785"/>
      <c r="AF30" s="786">
        <v>1771</v>
      </c>
      <c r="AG30" s="787"/>
      <c r="AH30" s="787"/>
      <c r="AI30" s="787"/>
      <c r="AJ30" s="788"/>
      <c r="AK30" s="834">
        <v>844</v>
      </c>
      <c r="AL30" s="830"/>
      <c r="AM30" s="830"/>
      <c r="AN30" s="830"/>
      <c r="AO30" s="830"/>
      <c r="AP30" s="830">
        <v>3935</v>
      </c>
      <c r="AQ30" s="830"/>
      <c r="AR30" s="830"/>
      <c r="AS30" s="830"/>
      <c r="AT30" s="830"/>
      <c r="AU30" s="830">
        <v>2636</v>
      </c>
      <c r="AV30" s="830"/>
      <c r="AW30" s="830"/>
      <c r="AX30" s="830"/>
      <c r="AY30" s="830"/>
      <c r="AZ30" s="831" t="s">
        <v>548</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1795</v>
      </c>
      <c r="AG63" s="844"/>
      <c r="AH63" s="844"/>
      <c r="AI63" s="844"/>
      <c r="AJ63" s="845"/>
      <c r="AK63" s="846"/>
      <c r="AL63" s="841"/>
      <c r="AM63" s="841"/>
      <c r="AN63" s="841"/>
      <c r="AO63" s="841"/>
      <c r="AP63" s="844">
        <v>3935</v>
      </c>
      <c r="AQ63" s="844"/>
      <c r="AR63" s="844"/>
      <c r="AS63" s="844"/>
      <c r="AT63" s="844"/>
      <c r="AU63" s="844">
        <v>2636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2297</v>
      </c>
      <c r="R68" s="866"/>
      <c r="S68" s="866"/>
      <c r="T68" s="866"/>
      <c r="U68" s="866"/>
      <c r="V68" s="866">
        <v>2597</v>
      </c>
      <c r="W68" s="866"/>
      <c r="X68" s="866"/>
      <c r="Y68" s="866"/>
      <c r="Z68" s="866"/>
      <c r="AA68" s="866">
        <v>-300</v>
      </c>
      <c r="AB68" s="866"/>
      <c r="AC68" s="866"/>
      <c r="AD68" s="866"/>
      <c r="AE68" s="866"/>
      <c r="AF68" s="866">
        <v>4398</v>
      </c>
      <c r="AG68" s="866"/>
      <c r="AH68" s="866"/>
      <c r="AI68" s="866"/>
      <c r="AJ68" s="866"/>
      <c r="AK68" s="866">
        <v>1371</v>
      </c>
      <c r="AL68" s="866"/>
      <c r="AM68" s="866"/>
      <c r="AN68" s="866"/>
      <c r="AO68" s="866"/>
      <c r="AP68" s="866">
        <v>8828</v>
      </c>
      <c r="AQ68" s="866"/>
      <c r="AR68" s="866"/>
      <c r="AS68" s="866"/>
      <c r="AT68" s="866"/>
      <c r="AU68" s="866" t="s">
        <v>570</v>
      </c>
      <c r="AV68" s="866"/>
      <c r="AW68" s="866"/>
      <c r="AX68" s="866"/>
      <c r="AY68" s="866"/>
      <c r="AZ68" s="867" t="s">
        <v>569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2049</v>
      </c>
      <c r="R69" s="830"/>
      <c r="S69" s="830"/>
      <c r="T69" s="830"/>
      <c r="U69" s="830"/>
      <c r="V69" s="830">
        <v>1824</v>
      </c>
      <c r="W69" s="830"/>
      <c r="X69" s="830"/>
      <c r="Y69" s="830"/>
      <c r="Z69" s="830"/>
      <c r="AA69" s="830">
        <v>225</v>
      </c>
      <c r="AB69" s="830"/>
      <c r="AC69" s="830"/>
      <c r="AD69" s="830"/>
      <c r="AE69" s="830"/>
      <c r="AF69" s="830">
        <v>77</v>
      </c>
      <c r="AG69" s="830"/>
      <c r="AH69" s="830"/>
      <c r="AI69" s="830"/>
      <c r="AJ69" s="830"/>
      <c r="AK69" s="830">
        <v>166</v>
      </c>
      <c r="AL69" s="830"/>
      <c r="AM69" s="830"/>
      <c r="AN69" s="830"/>
      <c r="AO69" s="830"/>
      <c r="AP69" s="830">
        <v>1104</v>
      </c>
      <c r="AQ69" s="830"/>
      <c r="AR69" s="830"/>
      <c r="AS69" s="830"/>
      <c r="AT69" s="830"/>
      <c r="AU69" s="830">
        <v>416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208</v>
      </c>
      <c r="R70" s="830"/>
      <c r="S70" s="830"/>
      <c r="T70" s="830"/>
      <c r="U70" s="830"/>
      <c r="V70" s="830">
        <v>183</v>
      </c>
      <c r="W70" s="830"/>
      <c r="X70" s="830"/>
      <c r="Y70" s="830"/>
      <c r="Z70" s="830"/>
      <c r="AA70" s="830">
        <v>25</v>
      </c>
      <c r="AB70" s="830"/>
      <c r="AC70" s="830"/>
      <c r="AD70" s="830"/>
      <c r="AE70" s="830"/>
      <c r="AF70" s="830">
        <v>25</v>
      </c>
      <c r="AG70" s="830"/>
      <c r="AH70" s="830"/>
      <c r="AI70" s="830"/>
      <c r="AJ70" s="830"/>
      <c r="AK70" s="830" t="s">
        <v>566</v>
      </c>
      <c r="AL70" s="830"/>
      <c r="AM70" s="830"/>
      <c r="AN70" s="830"/>
      <c r="AO70" s="830"/>
      <c r="AP70" s="830" t="s">
        <v>548</v>
      </c>
      <c r="AQ70" s="830"/>
      <c r="AR70" s="830"/>
      <c r="AS70" s="830"/>
      <c r="AT70" s="830"/>
      <c r="AU70" s="830" t="s">
        <v>548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511</v>
      </c>
      <c r="R71" s="830"/>
      <c r="S71" s="830"/>
      <c r="T71" s="830"/>
      <c r="U71" s="830"/>
      <c r="V71" s="830">
        <v>478</v>
      </c>
      <c r="W71" s="830"/>
      <c r="X71" s="830"/>
      <c r="Y71" s="830"/>
      <c r="Z71" s="830"/>
      <c r="AA71" s="830">
        <v>33</v>
      </c>
      <c r="AB71" s="830"/>
      <c r="AC71" s="830"/>
      <c r="AD71" s="830"/>
      <c r="AE71" s="830"/>
      <c r="AF71" s="830">
        <v>33</v>
      </c>
      <c r="AG71" s="830"/>
      <c r="AH71" s="830"/>
      <c r="AI71" s="830"/>
      <c r="AJ71" s="830"/>
      <c r="AK71" s="830" t="s">
        <v>566</v>
      </c>
      <c r="AL71" s="830"/>
      <c r="AM71" s="830"/>
      <c r="AN71" s="830"/>
      <c r="AO71" s="830"/>
      <c r="AP71" s="830" t="s">
        <v>548</v>
      </c>
      <c r="AQ71" s="830"/>
      <c r="AR71" s="830"/>
      <c r="AS71" s="830"/>
      <c r="AT71" s="830"/>
      <c r="AU71" s="830" t="s">
        <v>548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527</v>
      </c>
      <c r="R72" s="830"/>
      <c r="S72" s="830"/>
      <c r="T72" s="830"/>
      <c r="U72" s="830"/>
      <c r="V72" s="830">
        <v>480</v>
      </c>
      <c r="W72" s="830"/>
      <c r="X72" s="830"/>
      <c r="Y72" s="830"/>
      <c r="Z72" s="830"/>
      <c r="AA72" s="830">
        <v>47</v>
      </c>
      <c r="AB72" s="830"/>
      <c r="AC72" s="830"/>
      <c r="AD72" s="830"/>
      <c r="AE72" s="830"/>
      <c r="AF72" s="830">
        <v>47</v>
      </c>
      <c r="AG72" s="830"/>
      <c r="AH72" s="830"/>
      <c r="AI72" s="830"/>
      <c r="AJ72" s="830"/>
      <c r="AK72" s="830" t="s">
        <v>566</v>
      </c>
      <c r="AL72" s="830"/>
      <c r="AM72" s="830"/>
      <c r="AN72" s="830"/>
      <c r="AO72" s="830"/>
      <c r="AP72" s="830" t="s">
        <v>548</v>
      </c>
      <c r="AQ72" s="830"/>
      <c r="AR72" s="830"/>
      <c r="AS72" s="830"/>
      <c r="AT72" s="830"/>
      <c r="AU72" s="830" t="s">
        <v>548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1881</v>
      </c>
      <c r="R73" s="830"/>
      <c r="S73" s="830"/>
      <c r="T73" s="830"/>
      <c r="U73" s="830"/>
      <c r="V73" s="830">
        <v>1841</v>
      </c>
      <c r="W73" s="830"/>
      <c r="X73" s="830"/>
      <c r="Y73" s="830"/>
      <c r="Z73" s="830"/>
      <c r="AA73" s="830">
        <v>40</v>
      </c>
      <c r="AB73" s="830"/>
      <c r="AC73" s="830"/>
      <c r="AD73" s="830"/>
      <c r="AE73" s="830"/>
      <c r="AF73" s="830">
        <v>40</v>
      </c>
      <c r="AG73" s="830"/>
      <c r="AH73" s="830"/>
      <c r="AI73" s="830"/>
      <c r="AJ73" s="830"/>
      <c r="AK73" s="830" t="s">
        <v>566</v>
      </c>
      <c r="AL73" s="830"/>
      <c r="AM73" s="830"/>
      <c r="AN73" s="830"/>
      <c r="AO73" s="830"/>
      <c r="AP73" s="830" t="s">
        <v>548</v>
      </c>
      <c r="AQ73" s="830"/>
      <c r="AR73" s="830"/>
      <c r="AS73" s="830"/>
      <c r="AT73" s="830"/>
      <c r="AU73" s="830" t="s">
        <v>548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74476</v>
      </c>
      <c r="R74" s="830"/>
      <c r="S74" s="830"/>
      <c r="T74" s="830"/>
      <c r="U74" s="830"/>
      <c r="V74" s="830">
        <v>71449</v>
      </c>
      <c r="W74" s="830"/>
      <c r="X74" s="830"/>
      <c r="Y74" s="830"/>
      <c r="Z74" s="830"/>
      <c r="AA74" s="830">
        <v>3027</v>
      </c>
      <c r="AB74" s="830"/>
      <c r="AC74" s="830"/>
      <c r="AD74" s="830"/>
      <c r="AE74" s="830"/>
      <c r="AF74" s="830">
        <v>3027</v>
      </c>
      <c r="AG74" s="830"/>
      <c r="AH74" s="830"/>
      <c r="AI74" s="830"/>
      <c r="AJ74" s="830"/>
      <c r="AK74" s="830">
        <v>1043</v>
      </c>
      <c r="AL74" s="830"/>
      <c r="AM74" s="830"/>
      <c r="AN74" s="830"/>
      <c r="AO74" s="830"/>
      <c r="AP74" s="830" t="s">
        <v>548</v>
      </c>
      <c r="AQ74" s="830"/>
      <c r="AR74" s="830"/>
      <c r="AS74" s="830"/>
      <c r="AT74" s="830"/>
      <c r="AU74" s="830" t="s">
        <v>548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204</v>
      </c>
      <c r="R75" s="878"/>
      <c r="S75" s="878"/>
      <c r="T75" s="878"/>
      <c r="U75" s="834"/>
      <c r="V75" s="879">
        <v>176</v>
      </c>
      <c r="W75" s="878"/>
      <c r="X75" s="878"/>
      <c r="Y75" s="878"/>
      <c r="Z75" s="834"/>
      <c r="AA75" s="879">
        <v>28</v>
      </c>
      <c r="AB75" s="878"/>
      <c r="AC75" s="878"/>
      <c r="AD75" s="878"/>
      <c r="AE75" s="834"/>
      <c r="AF75" s="879">
        <v>28</v>
      </c>
      <c r="AG75" s="878"/>
      <c r="AH75" s="878"/>
      <c r="AI75" s="878"/>
      <c r="AJ75" s="834"/>
      <c r="AK75" s="879" t="s">
        <v>567</v>
      </c>
      <c r="AL75" s="878"/>
      <c r="AM75" s="878"/>
      <c r="AN75" s="878"/>
      <c r="AO75" s="834"/>
      <c r="AP75" s="830" t="s">
        <v>548</v>
      </c>
      <c r="AQ75" s="830"/>
      <c r="AR75" s="830"/>
      <c r="AS75" s="830"/>
      <c r="AT75" s="830"/>
      <c r="AU75" s="830" t="s">
        <v>548</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854731</v>
      </c>
      <c r="R76" s="878"/>
      <c r="S76" s="878"/>
      <c r="T76" s="878"/>
      <c r="U76" s="834"/>
      <c r="V76" s="879">
        <v>844450</v>
      </c>
      <c r="W76" s="878"/>
      <c r="X76" s="878"/>
      <c r="Y76" s="878"/>
      <c r="Z76" s="834"/>
      <c r="AA76" s="879">
        <v>10282</v>
      </c>
      <c r="AB76" s="878"/>
      <c r="AC76" s="878"/>
      <c r="AD76" s="878"/>
      <c r="AE76" s="834"/>
      <c r="AF76" s="879">
        <v>10056</v>
      </c>
      <c r="AG76" s="878"/>
      <c r="AH76" s="878"/>
      <c r="AI76" s="878"/>
      <c r="AJ76" s="834"/>
      <c r="AK76" s="879" t="s">
        <v>568</v>
      </c>
      <c r="AL76" s="878"/>
      <c r="AM76" s="878"/>
      <c r="AN76" s="878"/>
      <c r="AO76" s="834"/>
      <c r="AP76" s="830" t="s">
        <v>548</v>
      </c>
      <c r="AQ76" s="830"/>
      <c r="AR76" s="830"/>
      <c r="AS76" s="830"/>
      <c r="AT76" s="830"/>
      <c r="AU76" s="830" t="s">
        <v>548</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558</v>
      </c>
      <c r="C77" s="874"/>
      <c r="D77" s="874"/>
      <c r="E77" s="874"/>
      <c r="F77" s="874"/>
      <c r="G77" s="874"/>
      <c r="H77" s="874"/>
      <c r="I77" s="874"/>
      <c r="J77" s="874"/>
      <c r="K77" s="874"/>
      <c r="L77" s="874"/>
      <c r="M77" s="874"/>
      <c r="N77" s="874"/>
      <c r="O77" s="874"/>
      <c r="P77" s="875"/>
      <c r="Q77" s="877">
        <v>211</v>
      </c>
      <c r="R77" s="878"/>
      <c r="S77" s="878"/>
      <c r="T77" s="878"/>
      <c r="U77" s="834"/>
      <c r="V77" s="879">
        <v>206</v>
      </c>
      <c r="W77" s="878"/>
      <c r="X77" s="878"/>
      <c r="Y77" s="878"/>
      <c r="Z77" s="834"/>
      <c r="AA77" s="879">
        <v>5</v>
      </c>
      <c r="AB77" s="878"/>
      <c r="AC77" s="878"/>
      <c r="AD77" s="878"/>
      <c r="AE77" s="834"/>
      <c r="AF77" s="879">
        <v>5</v>
      </c>
      <c r="AG77" s="878"/>
      <c r="AH77" s="878"/>
      <c r="AI77" s="878"/>
      <c r="AJ77" s="834"/>
      <c r="AK77" s="879">
        <v>15</v>
      </c>
      <c r="AL77" s="878"/>
      <c r="AM77" s="878"/>
      <c r="AN77" s="878"/>
      <c r="AO77" s="834"/>
      <c r="AP77" s="830" t="s">
        <v>548</v>
      </c>
      <c r="AQ77" s="830"/>
      <c r="AR77" s="830"/>
      <c r="AS77" s="830"/>
      <c r="AT77" s="830"/>
      <c r="AU77" s="830" t="s">
        <v>548</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559</v>
      </c>
      <c r="C78" s="874"/>
      <c r="D78" s="874"/>
      <c r="E78" s="874"/>
      <c r="F78" s="874"/>
      <c r="G78" s="874"/>
      <c r="H78" s="874"/>
      <c r="I78" s="874"/>
      <c r="J78" s="874"/>
      <c r="K78" s="874"/>
      <c r="L78" s="874"/>
      <c r="M78" s="874"/>
      <c r="N78" s="874"/>
      <c r="O78" s="874"/>
      <c r="P78" s="875"/>
      <c r="Q78" s="876">
        <v>70</v>
      </c>
      <c r="R78" s="830"/>
      <c r="S78" s="830"/>
      <c r="T78" s="830"/>
      <c r="U78" s="830"/>
      <c r="V78" s="830">
        <v>70</v>
      </c>
      <c r="W78" s="830"/>
      <c r="X78" s="830"/>
      <c r="Y78" s="830"/>
      <c r="Z78" s="830"/>
      <c r="AA78" s="830" t="s">
        <v>566</v>
      </c>
      <c r="AB78" s="830"/>
      <c r="AC78" s="830"/>
      <c r="AD78" s="830"/>
      <c r="AE78" s="830"/>
      <c r="AF78" s="830" t="s">
        <v>570</v>
      </c>
      <c r="AG78" s="830"/>
      <c r="AH78" s="830"/>
      <c r="AI78" s="830"/>
      <c r="AJ78" s="830"/>
      <c r="AK78" s="830" t="s">
        <v>566</v>
      </c>
      <c r="AL78" s="830"/>
      <c r="AM78" s="830"/>
      <c r="AN78" s="830"/>
      <c r="AO78" s="830"/>
      <c r="AP78" s="830" t="s">
        <v>548</v>
      </c>
      <c r="AQ78" s="830"/>
      <c r="AR78" s="830"/>
      <c r="AS78" s="830"/>
      <c r="AT78" s="830"/>
      <c r="AU78" s="830" t="s">
        <v>548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560</v>
      </c>
      <c r="C79" s="874"/>
      <c r="D79" s="874"/>
      <c r="E79" s="874"/>
      <c r="F79" s="874"/>
      <c r="G79" s="874"/>
      <c r="H79" s="874"/>
      <c r="I79" s="874"/>
      <c r="J79" s="874"/>
      <c r="K79" s="874"/>
      <c r="L79" s="874"/>
      <c r="M79" s="874"/>
      <c r="N79" s="874"/>
      <c r="O79" s="874"/>
      <c r="P79" s="875"/>
      <c r="Q79" s="876">
        <v>517</v>
      </c>
      <c r="R79" s="830"/>
      <c r="S79" s="830"/>
      <c r="T79" s="830"/>
      <c r="U79" s="830"/>
      <c r="V79" s="830">
        <v>440</v>
      </c>
      <c r="W79" s="830"/>
      <c r="X79" s="830"/>
      <c r="Y79" s="830"/>
      <c r="Z79" s="830"/>
      <c r="AA79" s="830">
        <v>78</v>
      </c>
      <c r="AB79" s="830"/>
      <c r="AC79" s="830"/>
      <c r="AD79" s="830"/>
      <c r="AE79" s="830"/>
      <c r="AF79" s="830">
        <v>78</v>
      </c>
      <c r="AG79" s="830"/>
      <c r="AH79" s="830"/>
      <c r="AI79" s="830"/>
      <c r="AJ79" s="830"/>
      <c r="AK79" s="830" t="s">
        <v>566</v>
      </c>
      <c r="AL79" s="830"/>
      <c r="AM79" s="830"/>
      <c r="AN79" s="830"/>
      <c r="AO79" s="830"/>
      <c r="AP79" s="830" t="s">
        <v>548</v>
      </c>
      <c r="AQ79" s="830"/>
      <c r="AR79" s="830"/>
      <c r="AS79" s="830"/>
      <c r="AT79" s="830"/>
      <c r="AU79" s="830" t="s">
        <v>548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17814</v>
      </c>
      <c r="AG88" s="844"/>
      <c r="AH88" s="844"/>
      <c r="AI88" s="844"/>
      <c r="AJ88" s="844"/>
      <c r="AK88" s="841"/>
      <c r="AL88" s="841"/>
      <c r="AM88" s="841"/>
      <c r="AN88" s="841"/>
      <c r="AO88" s="841"/>
      <c r="AP88" s="844">
        <v>9932</v>
      </c>
      <c r="AQ88" s="844"/>
      <c r="AR88" s="844"/>
      <c r="AS88" s="844"/>
      <c r="AT88" s="844"/>
      <c r="AU88" s="844">
        <v>416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103</v>
      </c>
      <c r="CS102" s="852"/>
      <c r="CT102" s="852"/>
      <c r="CU102" s="852"/>
      <c r="CV102" s="891"/>
      <c r="CW102" s="890" t="s">
        <v>548</v>
      </c>
      <c r="CX102" s="852"/>
      <c r="CY102" s="852"/>
      <c r="CZ102" s="852"/>
      <c r="DA102" s="891"/>
      <c r="DB102" s="890" t="s">
        <v>548</v>
      </c>
      <c r="DC102" s="852"/>
      <c r="DD102" s="852"/>
      <c r="DE102" s="852"/>
      <c r="DF102" s="891"/>
      <c r="DG102" s="890" t="s">
        <v>548</v>
      </c>
      <c r="DH102" s="852"/>
      <c r="DI102" s="852"/>
      <c r="DJ102" s="852"/>
      <c r="DK102" s="891"/>
      <c r="DL102" s="890" t="s">
        <v>548</v>
      </c>
      <c r="DM102" s="852"/>
      <c r="DN102" s="852"/>
      <c r="DO102" s="852"/>
      <c r="DP102" s="891"/>
      <c r="DQ102" s="890" t="s">
        <v>548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2457091</v>
      </c>
      <c r="AB110" s="900"/>
      <c r="AC110" s="900"/>
      <c r="AD110" s="900"/>
      <c r="AE110" s="901"/>
      <c r="AF110" s="902">
        <v>2650857</v>
      </c>
      <c r="AG110" s="900"/>
      <c r="AH110" s="900"/>
      <c r="AI110" s="900"/>
      <c r="AJ110" s="901"/>
      <c r="AK110" s="902">
        <v>2699435</v>
      </c>
      <c r="AL110" s="900"/>
      <c r="AM110" s="900"/>
      <c r="AN110" s="900"/>
      <c r="AO110" s="901"/>
      <c r="AP110" s="903">
        <v>23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28696435</v>
      </c>
      <c r="BR110" s="931"/>
      <c r="BS110" s="931"/>
      <c r="BT110" s="931"/>
      <c r="BU110" s="931"/>
      <c r="BV110" s="931">
        <v>30375831</v>
      </c>
      <c r="BW110" s="931"/>
      <c r="BX110" s="931"/>
      <c r="BY110" s="931"/>
      <c r="BZ110" s="931"/>
      <c r="CA110" s="931">
        <v>30919280</v>
      </c>
      <c r="CB110" s="931"/>
      <c r="CC110" s="931"/>
      <c r="CD110" s="931"/>
      <c r="CE110" s="931"/>
      <c r="CF110" s="944">
        <v>263.3</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163387</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2838974</v>
      </c>
      <c r="BR112" s="926"/>
      <c r="BS112" s="926"/>
      <c r="BT112" s="926"/>
      <c r="BU112" s="926"/>
      <c r="BV112" s="926">
        <v>2912087</v>
      </c>
      <c r="BW112" s="926"/>
      <c r="BX112" s="926"/>
      <c r="BY112" s="926"/>
      <c r="BZ112" s="926"/>
      <c r="CA112" s="926">
        <v>2636224</v>
      </c>
      <c r="CB112" s="926"/>
      <c r="CC112" s="926"/>
      <c r="CD112" s="926"/>
      <c r="CE112" s="926"/>
      <c r="CF112" s="920">
        <v>22.5</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519923</v>
      </c>
      <c r="AB113" s="938"/>
      <c r="AC113" s="938"/>
      <c r="AD113" s="938"/>
      <c r="AE113" s="939"/>
      <c r="AF113" s="940">
        <v>524557</v>
      </c>
      <c r="AG113" s="938"/>
      <c r="AH113" s="938"/>
      <c r="AI113" s="938"/>
      <c r="AJ113" s="939"/>
      <c r="AK113" s="940">
        <v>536052</v>
      </c>
      <c r="AL113" s="938"/>
      <c r="AM113" s="938"/>
      <c r="AN113" s="938"/>
      <c r="AO113" s="939"/>
      <c r="AP113" s="941">
        <v>4.5999999999999996</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670243</v>
      </c>
      <c r="BR113" s="926"/>
      <c r="BS113" s="926"/>
      <c r="BT113" s="926"/>
      <c r="BU113" s="926"/>
      <c r="BV113" s="926">
        <v>480431</v>
      </c>
      <c r="BW113" s="926"/>
      <c r="BX113" s="926"/>
      <c r="BY113" s="926"/>
      <c r="BZ113" s="926"/>
      <c r="CA113" s="926">
        <v>416062</v>
      </c>
      <c r="CB113" s="926"/>
      <c r="CC113" s="926"/>
      <c r="CD113" s="926"/>
      <c r="CE113" s="926"/>
      <c r="CF113" s="920">
        <v>3.5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183811</v>
      </c>
      <c r="AB114" s="959"/>
      <c r="AC114" s="959"/>
      <c r="AD114" s="959"/>
      <c r="AE114" s="960"/>
      <c r="AF114" s="961">
        <v>201842</v>
      </c>
      <c r="AG114" s="959"/>
      <c r="AH114" s="959"/>
      <c r="AI114" s="959"/>
      <c r="AJ114" s="960"/>
      <c r="AK114" s="961">
        <v>102912</v>
      </c>
      <c r="AL114" s="959"/>
      <c r="AM114" s="959"/>
      <c r="AN114" s="959"/>
      <c r="AO114" s="960"/>
      <c r="AP114" s="962">
        <v>0.9</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3098846</v>
      </c>
      <c r="BR114" s="926"/>
      <c r="BS114" s="926"/>
      <c r="BT114" s="926"/>
      <c r="BU114" s="926"/>
      <c r="BV114" s="926">
        <v>3143323</v>
      </c>
      <c r="BW114" s="926"/>
      <c r="BX114" s="926"/>
      <c r="BY114" s="926"/>
      <c r="BZ114" s="926"/>
      <c r="CA114" s="926">
        <v>3348460</v>
      </c>
      <c r="CB114" s="926"/>
      <c r="CC114" s="926"/>
      <c r="CD114" s="926"/>
      <c r="CE114" s="926"/>
      <c r="CF114" s="920">
        <v>28.5</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41846</v>
      </c>
      <c r="AB115" s="938"/>
      <c r="AC115" s="938"/>
      <c r="AD115" s="938"/>
      <c r="AE115" s="939"/>
      <c r="AF115" s="940">
        <v>41122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3202671</v>
      </c>
      <c r="AB117" s="979"/>
      <c r="AC117" s="979"/>
      <c r="AD117" s="979"/>
      <c r="AE117" s="980"/>
      <c r="AF117" s="981">
        <v>3418378</v>
      </c>
      <c r="AG117" s="979"/>
      <c r="AH117" s="979"/>
      <c r="AI117" s="979"/>
      <c r="AJ117" s="980"/>
      <c r="AK117" s="981">
        <v>3338399</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35467885</v>
      </c>
      <c r="BR119" s="1000"/>
      <c r="BS119" s="1000"/>
      <c r="BT119" s="1000"/>
      <c r="BU119" s="1000"/>
      <c r="BV119" s="1000">
        <v>36911672</v>
      </c>
      <c r="BW119" s="1000"/>
      <c r="BX119" s="1000"/>
      <c r="BY119" s="1000"/>
      <c r="BZ119" s="1000"/>
      <c r="CA119" s="1000">
        <v>37320026</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163387</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16726594</v>
      </c>
      <c r="BR120" s="931"/>
      <c r="BS120" s="931"/>
      <c r="BT120" s="931"/>
      <c r="BU120" s="931"/>
      <c r="BV120" s="931">
        <v>17459105</v>
      </c>
      <c r="BW120" s="931"/>
      <c r="BX120" s="931"/>
      <c r="BY120" s="931"/>
      <c r="BZ120" s="931"/>
      <c r="CA120" s="931">
        <v>17250064</v>
      </c>
      <c r="CB120" s="931"/>
      <c r="CC120" s="931"/>
      <c r="CD120" s="931"/>
      <c r="CE120" s="931"/>
      <c r="CF120" s="944">
        <v>146.9</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2838974</v>
      </c>
      <c r="DH120" s="931"/>
      <c r="DI120" s="931"/>
      <c r="DJ120" s="931"/>
      <c r="DK120" s="931"/>
      <c r="DL120" s="931">
        <v>2912087</v>
      </c>
      <c r="DM120" s="931"/>
      <c r="DN120" s="931"/>
      <c r="DO120" s="931"/>
      <c r="DP120" s="931"/>
      <c r="DQ120" s="931">
        <v>2636224</v>
      </c>
      <c r="DR120" s="931"/>
      <c r="DS120" s="931"/>
      <c r="DT120" s="931"/>
      <c r="DU120" s="931"/>
      <c r="DV120" s="932">
        <v>22.5</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3050925</v>
      </c>
      <c r="BR121" s="926"/>
      <c r="BS121" s="926"/>
      <c r="BT121" s="926"/>
      <c r="BU121" s="926"/>
      <c r="BV121" s="926">
        <v>2652768</v>
      </c>
      <c r="BW121" s="926"/>
      <c r="BX121" s="926"/>
      <c r="BY121" s="926"/>
      <c r="BZ121" s="926"/>
      <c r="CA121" s="926">
        <v>2917552</v>
      </c>
      <c r="CB121" s="926"/>
      <c r="CC121" s="926"/>
      <c r="CD121" s="926"/>
      <c r="CE121" s="926"/>
      <c r="CF121" s="920">
        <v>24.8</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20835372</v>
      </c>
      <c r="BR122" s="1000"/>
      <c r="BS122" s="1000"/>
      <c r="BT122" s="1000"/>
      <c r="BU122" s="1000"/>
      <c r="BV122" s="1000">
        <v>22230443</v>
      </c>
      <c r="BW122" s="1000"/>
      <c r="BX122" s="1000"/>
      <c r="BY122" s="1000"/>
      <c r="BZ122" s="1000"/>
      <c r="CA122" s="1000">
        <v>22188532</v>
      </c>
      <c r="CB122" s="1000"/>
      <c r="CC122" s="1000"/>
      <c r="CD122" s="1000"/>
      <c r="CE122" s="1000"/>
      <c r="CF122" s="1017">
        <v>189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40612891</v>
      </c>
      <c r="BR123" s="1064"/>
      <c r="BS123" s="1064"/>
      <c r="BT123" s="1064"/>
      <c r="BU123" s="1064"/>
      <c r="BV123" s="1064">
        <v>42342316</v>
      </c>
      <c r="BW123" s="1064"/>
      <c r="BX123" s="1064"/>
      <c r="BY123" s="1064"/>
      <c r="BZ123" s="1064"/>
      <c r="CA123" s="1064">
        <v>42356148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41846</v>
      </c>
      <c r="AB126" s="959"/>
      <c r="AC126" s="959"/>
      <c r="AD126" s="959"/>
      <c r="AE126" s="960"/>
      <c r="AF126" s="961">
        <v>41122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552689</v>
      </c>
      <c r="AB128" s="1046"/>
      <c r="AC128" s="1046"/>
      <c r="AD128" s="1046"/>
      <c r="AE128" s="1047"/>
      <c r="AF128" s="1048">
        <v>500325</v>
      </c>
      <c r="AG128" s="1046"/>
      <c r="AH128" s="1046"/>
      <c r="AI128" s="1046"/>
      <c r="AJ128" s="1047"/>
      <c r="AK128" s="1048">
        <v>460778</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12.89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13599225</v>
      </c>
      <c r="AB129" s="959"/>
      <c r="AC129" s="959"/>
      <c r="AD129" s="959"/>
      <c r="AE129" s="960"/>
      <c r="AF129" s="961">
        <v>13418375</v>
      </c>
      <c r="AG129" s="959"/>
      <c r="AH129" s="959"/>
      <c r="AI129" s="959"/>
      <c r="AJ129" s="960"/>
      <c r="AK129" s="961">
        <v>13618519</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17.89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1731676</v>
      </c>
      <c r="AB130" s="959"/>
      <c r="AC130" s="959"/>
      <c r="AD130" s="959"/>
      <c r="AE130" s="960"/>
      <c r="AF130" s="961">
        <v>1822850</v>
      </c>
      <c r="AG130" s="959"/>
      <c r="AH130" s="959"/>
      <c r="AI130" s="959"/>
      <c r="AJ130" s="960"/>
      <c r="AK130" s="961">
        <v>1876525</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11867549</v>
      </c>
      <c r="AB131" s="986"/>
      <c r="AC131" s="986"/>
      <c r="AD131" s="986"/>
      <c r="AE131" s="987"/>
      <c r="AF131" s="985">
        <v>11595525</v>
      </c>
      <c r="AG131" s="986"/>
      <c r="AH131" s="986"/>
      <c r="AI131" s="986"/>
      <c r="AJ131" s="987"/>
      <c r="AK131" s="985">
        <v>11741994</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7.7379583600000004</v>
      </c>
      <c r="AB132" s="1097"/>
      <c r="AC132" s="1097"/>
      <c r="AD132" s="1097"/>
      <c r="AE132" s="1098"/>
      <c r="AF132" s="1099">
        <v>9.4450488440000004</v>
      </c>
      <c r="AG132" s="1097"/>
      <c r="AH132" s="1097"/>
      <c r="AI132" s="1097"/>
      <c r="AJ132" s="1098"/>
      <c r="AK132" s="1099">
        <v>8.5257750940000001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7.9</v>
      </c>
      <c r="AB133" s="1080"/>
      <c r="AC133" s="1080"/>
      <c r="AD133" s="1080"/>
      <c r="AE133" s="1081"/>
      <c r="AF133" s="1079">
        <v>8.4</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s0rH1IHue9a5E8h3Mb/Nmpu/GUFVOPJmDH9AJQey1m6RS/vTgSTmuetRQs8oTD1Y/1bDJYmQPRn9Z7+IH+zYA==" saltValue="JIPniKJau/x73M5h6tSA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5lNzrkddff8gYCmHQKXjqKbzWycXpHad6gQBSgVqgisCWGMnAbX9YOKQ2B5PJR53LVzIN+GDuNflTFik70Zg==" saltValue="+MiouYy7RgmGeOJdY1XO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OG817EZ1QZmdV8XNPYpn5XkLpSuS7NLeoPdEkPWWBaHMc+yk7fxJzEP3M3e+7dGatCe0tNJXFMlyiG2wBXXwg==" saltValue="0XKpook9SEF6Lcgc8cft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3557633</v>
      </c>
      <c r="AP9" s="281">
        <v>78381</v>
      </c>
      <c r="AQ9" s="282">
        <v>90724</v>
      </c>
      <c r="AR9" s="283">
        <v>-13.6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661970</v>
      </c>
      <c r="AP10" s="284">
        <v>14584</v>
      </c>
      <c r="AQ10" s="285">
        <v>11342</v>
      </c>
      <c r="AR10" s="286">
        <v>28.6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166021</v>
      </c>
      <c r="AP11" s="284">
        <v>3658</v>
      </c>
      <c r="AQ11" s="285">
        <v>1033</v>
      </c>
      <c r="AR11" s="286">
        <v>254.1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16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89670</v>
      </c>
      <c r="AP13" s="284">
        <v>1976</v>
      </c>
      <c r="AQ13" s="285">
        <v>3647</v>
      </c>
      <c r="AR13" s="286">
        <v>-45.8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76966</v>
      </c>
      <c r="AP14" s="284">
        <v>1696</v>
      </c>
      <c r="AQ14" s="285">
        <v>1693</v>
      </c>
      <c r="AR14" s="286">
        <v>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-47972</v>
      </c>
      <c r="AP15" s="284">
        <v>-1057</v>
      </c>
      <c r="AQ15" s="285">
        <v>-4922</v>
      </c>
      <c r="AR15" s="286">
        <v>-78.5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4504288</v>
      </c>
      <c r="AP16" s="284">
        <v>99237</v>
      </c>
      <c r="AQ16" s="285">
        <v>103533</v>
      </c>
      <c r="AR16" s="286">
        <v>-4.0999999999999996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v>
      </c>
      <c r="AP21" s="298">
        <v>9.17</v>
      </c>
      <c r="AQ21" s="299">
        <v>-1.17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95.4</v>
      </c>
      <c r="AP22" s="303">
        <v>97.2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2699435</v>
      </c>
      <c r="AP32" s="312">
        <v>59473</v>
      </c>
      <c r="AQ32" s="313">
        <v>59793</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536052</v>
      </c>
      <c r="AP35" s="312">
        <v>11810</v>
      </c>
      <c r="AQ35" s="313">
        <v>14599</v>
      </c>
      <c r="AR35" s="314">
        <v>-19.100000000000001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102912</v>
      </c>
      <c r="AP36" s="312">
        <v>2267</v>
      </c>
      <c r="AQ36" s="313">
        <v>2530</v>
      </c>
      <c r="AR36" s="314">
        <v>-10.4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188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-460778</v>
      </c>
      <c r="AP39" s="312">
        <v>-10152</v>
      </c>
      <c r="AQ39" s="313">
        <v>-4866</v>
      </c>
      <c r="AR39" s="314">
        <v>108.6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-1876525</v>
      </c>
      <c r="AP40" s="312">
        <v>-41343</v>
      </c>
      <c r="AQ40" s="313">
        <v>-49341</v>
      </c>
      <c r="AR40" s="314">
        <v>-16.2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1001096</v>
      </c>
      <c r="AP41" s="312">
        <v>22056</v>
      </c>
      <c r="AQ41" s="313">
        <v>22906</v>
      </c>
      <c r="AR41" s="314">
        <v>-3.7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3125114</v>
      </c>
      <c r="AN51" s="334">
        <v>65750</v>
      </c>
      <c r="AO51" s="335">
        <v>20.7</v>
      </c>
      <c r="AP51" s="336">
        <v>79288</v>
      </c>
      <c r="AQ51" s="337">
        <v>21.8</v>
      </c>
      <c r="AR51" s="338">
        <v>-1.1000000000000001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1862882</v>
      </c>
      <c r="AN52" s="342">
        <v>39194</v>
      </c>
      <c r="AO52" s="343">
        <v>52.4</v>
      </c>
      <c r="AP52" s="344">
        <v>41870</v>
      </c>
      <c r="AQ52" s="345">
        <v>9.6</v>
      </c>
      <c r="AR52" s="346">
        <v>42.8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3317320</v>
      </c>
      <c r="AN53" s="334">
        <v>70912</v>
      </c>
      <c r="AO53" s="335">
        <v>7.9</v>
      </c>
      <c r="AP53" s="336">
        <v>84962</v>
      </c>
      <c r="AQ53" s="337">
        <v>7.2</v>
      </c>
      <c r="AR53" s="338">
        <v>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2390293</v>
      </c>
      <c r="AN54" s="342">
        <v>51095</v>
      </c>
      <c r="AO54" s="343">
        <v>30.4</v>
      </c>
      <c r="AP54" s="344">
        <v>42793</v>
      </c>
      <c r="AQ54" s="345">
        <v>2.2000000000000002</v>
      </c>
      <c r="AR54" s="346">
        <v>28.2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5847345</v>
      </c>
      <c r="AN55" s="334">
        <v>126560</v>
      </c>
      <c r="AO55" s="335">
        <v>78.5</v>
      </c>
      <c r="AP55" s="336">
        <v>71279</v>
      </c>
      <c r="AQ55" s="337">
        <v>-16.100000000000001</v>
      </c>
      <c r="AR55" s="338">
        <v>94.6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3723432</v>
      </c>
      <c r="AN56" s="342">
        <v>80590</v>
      </c>
      <c r="AO56" s="343">
        <v>57.7</v>
      </c>
      <c r="AP56" s="344">
        <v>36731</v>
      </c>
      <c r="AQ56" s="345">
        <v>-14.2</v>
      </c>
      <c r="AR56" s="346">
        <v>71.900000000000006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6721691</v>
      </c>
      <c r="AN57" s="334">
        <v>147070</v>
      </c>
      <c r="AO57" s="335">
        <v>16.2</v>
      </c>
      <c r="AP57" s="336">
        <v>74994</v>
      </c>
      <c r="AQ57" s="337">
        <v>5.2</v>
      </c>
      <c r="AR57" s="338">
        <v>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2339119</v>
      </c>
      <c r="AN58" s="342">
        <v>51180</v>
      </c>
      <c r="AO58" s="343">
        <v>-36.5</v>
      </c>
      <c r="AP58" s="344">
        <v>36188</v>
      </c>
      <c r="AQ58" s="345">
        <v>-1.5</v>
      </c>
      <c r="AR58" s="346">
        <v>-35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3492067</v>
      </c>
      <c r="AN59" s="334">
        <v>76936</v>
      </c>
      <c r="AO59" s="335">
        <v>-47.7</v>
      </c>
      <c r="AP59" s="336">
        <v>71849</v>
      </c>
      <c r="AQ59" s="337">
        <v>-4.2</v>
      </c>
      <c r="AR59" s="338">
        <v>-43.5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1754448</v>
      </c>
      <c r="AN60" s="342">
        <v>38654</v>
      </c>
      <c r="AO60" s="343">
        <v>-24.5</v>
      </c>
      <c r="AP60" s="344">
        <v>36144</v>
      </c>
      <c r="AQ60" s="345">
        <v>-0.1</v>
      </c>
      <c r="AR60" s="346">
        <v>-24.4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4500707</v>
      </c>
      <c r="AN61" s="349">
        <v>97446</v>
      </c>
      <c r="AO61" s="350">
        <v>15.1</v>
      </c>
      <c r="AP61" s="351">
        <v>76474</v>
      </c>
      <c r="AQ61" s="352">
        <v>2.8</v>
      </c>
      <c r="AR61" s="338">
        <v>12.3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2414035</v>
      </c>
      <c r="AN62" s="342">
        <v>52143</v>
      </c>
      <c r="AO62" s="343">
        <v>15.9</v>
      </c>
      <c r="AP62" s="344">
        <v>38745</v>
      </c>
      <c r="AQ62" s="345">
        <v>-0.8</v>
      </c>
      <c r="AR62" s="346">
        <v>16.7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r6Vdug58wx9fl43OuZwvmz/whJucBMT7bd49/F4+5ORmjde6FR+JoghHekD1QIsozS6eXOVN7ByTC4cuoLV3w==" saltValue="vKrijlW38kEpLkQANU+b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7uAvVe9Suq3dbHFM9AVUYpU5i7o04hl/j9VQrVhxW/tm617o9yj4BLW+Qbohsq1+37UITxDD7rqZ7rMmam9qfg==" saltValue="SETfn3zkzAYRyL0qpSii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rUEczNtzbQhIm/ipFUTP4OBQH7669ft3hF8xG3TsRWjWfC20HAZ8yALhuBcujhTnorfKydp4MVEZx4Y0hqVQw==" saltValue="r04gBvQrHUmgWPRES4ir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18.760000000000002</v>
      </c>
      <c r="G47" s="12">
        <v>16.91</v>
      </c>
      <c r="H47" s="12">
        <v>18.27</v>
      </c>
      <c r="I47" s="12">
        <v>20.75</v>
      </c>
      <c r="J47" s="13">
        <v>21.54</v>
      </c>
    </row>
    <row r="48" spans="2:10" ht="57.75" customHeight="1" x14ac:dyDescent="0.15">
      <c r="B48" s="14"/>
      <c r="C48" s="1141" t="s">
        <v>4</v>
      </c>
      <c r="D48" s="1141"/>
      <c r="E48" s="1142"/>
      <c r="F48" s="15">
        <v>4.3099999999999996</v>
      </c>
      <c r="G48" s="16">
        <v>3.09</v>
      </c>
      <c r="H48" s="16">
        <v>7.33</v>
      </c>
      <c r="I48" s="16">
        <v>3.27</v>
      </c>
      <c r="J48" s="17">
        <v>2.92</v>
      </c>
    </row>
    <row r="49" spans="2:10" ht="57.75" customHeight="1" thickBot="1" x14ac:dyDescent="0.2">
      <c r="B49" s="18"/>
      <c r="C49" s="1143" t="s">
        <v>5</v>
      </c>
      <c r="D49" s="1143"/>
      <c r="E49" s="1144"/>
      <c r="F49" s="19" t="s">
        <v>529</v>
      </c>
      <c r="G49" s="20" t="s">
        <v>530</v>
      </c>
      <c r="H49" s="20">
        <v>4.32</v>
      </c>
      <c r="I49" s="20" t="s">
        <v>531</v>
      </c>
      <c r="J49" s="21" t="s">
        <v>532</v>
      </c>
    </row>
    <row r="50" spans="2:10" x14ac:dyDescent="0.15"/>
  </sheetData>
  <sheetProtection algorithmName="SHA-512" hashValue="q9A2UqRUNR/RXi/a+Rj4rpLVUE1kz+mxlbsfQXHm+ddIlZrJwvqb2m+Eu8ZkEA5Tm1cgqG834WvljrNwOfuhyw==" saltValue="HdC3x0jss0cVC66lKFEb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5.95</v>
      </c>
      <c r="G34" s="33">
        <v>9.19</v>
      </c>
      <c r="H34" s="33">
        <v>13.73</v>
      </c>
      <c r="I34" s="33">
        <v>16.23</v>
      </c>
      <c r="J34" s="34">
        <v>13</v>
      </c>
      <c r="K34" s="22"/>
      <c r="L34" s="22"/>
      <c r="M34" s="22"/>
      <c r="N34" s="22"/>
      <c r="O34" s="22"/>
      <c r="P34" s="22"/>
    </row>
    <row r="35" spans="1:16" ht="39" customHeight="1" x14ac:dyDescent="0.15">
      <c r="A35" s="22"/>
      <c r="B35" s="35"/>
      <c r="C35" s="1145" t="s">
        <v>534</v>
      </c>
      <c r="D35" s="1146"/>
      <c r="E35" s="1147"/>
      <c r="F35" s="36">
        <v>3.97</v>
      </c>
      <c r="G35" s="37">
        <v>2.69</v>
      </c>
      <c r="H35" s="37">
        <v>7.15</v>
      </c>
      <c r="I35" s="37">
        <v>2.89</v>
      </c>
      <c r="J35" s="38">
        <v>2.67</v>
      </c>
      <c r="K35" s="22"/>
      <c r="L35" s="22"/>
      <c r="M35" s="22"/>
      <c r="N35" s="22"/>
      <c r="O35" s="22"/>
      <c r="P35" s="22"/>
    </row>
    <row r="36" spans="1:16" ht="39" customHeight="1" x14ac:dyDescent="0.15">
      <c r="A36" s="22"/>
      <c r="B36" s="35"/>
      <c r="C36" s="1145" t="s">
        <v>535</v>
      </c>
      <c r="D36" s="1146"/>
      <c r="E36" s="1147"/>
      <c r="F36" s="36">
        <v>0.28000000000000003</v>
      </c>
      <c r="G36" s="37">
        <v>0.05</v>
      </c>
      <c r="H36" s="37">
        <v>0</v>
      </c>
      <c r="I36" s="37">
        <v>0</v>
      </c>
      <c r="J36" s="38">
        <v>0.24</v>
      </c>
      <c r="K36" s="22"/>
      <c r="L36" s="22"/>
      <c r="M36" s="22"/>
      <c r="N36" s="22"/>
      <c r="O36" s="22"/>
      <c r="P36" s="22"/>
    </row>
    <row r="37" spans="1:16" ht="39" customHeight="1" x14ac:dyDescent="0.15">
      <c r="A37" s="22"/>
      <c r="B37" s="35"/>
      <c r="C37" s="1145" t="s">
        <v>536</v>
      </c>
      <c r="D37" s="1146"/>
      <c r="E37" s="1147"/>
      <c r="F37" s="36">
        <v>0.06</v>
      </c>
      <c r="G37" s="37">
        <v>0.09</v>
      </c>
      <c r="H37" s="37">
        <v>0.08</v>
      </c>
      <c r="I37" s="37">
        <v>0.08</v>
      </c>
      <c r="J37" s="38">
        <v>0.1</v>
      </c>
      <c r="K37" s="22"/>
      <c r="L37" s="22"/>
      <c r="M37" s="22"/>
      <c r="N37" s="22"/>
      <c r="O37" s="22"/>
      <c r="P37" s="22"/>
    </row>
    <row r="38" spans="1:16" ht="39" customHeight="1" x14ac:dyDescent="0.15">
      <c r="A38" s="22"/>
      <c r="B38" s="35"/>
      <c r="C38" s="1145" t="s">
        <v>537</v>
      </c>
      <c r="D38" s="1146"/>
      <c r="E38" s="1147"/>
      <c r="F38" s="36">
        <v>1.57</v>
      </c>
      <c r="G38" s="37">
        <v>2.62</v>
      </c>
      <c r="H38" s="37">
        <v>2.13</v>
      </c>
      <c r="I38" s="37">
        <v>0.96</v>
      </c>
      <c r="J38" s="38">
        <v>7.0000000000000007E-2</v>
      </c>
      <c r="K38" s="22"/>
      <c r="L38" s="22"/>
      <c r="M38" s="22"/>
      <c r="N38" s="22"/>
      <c r="O38" s="22"/>
      <c r="P38" s="22"/>
    </row>
    <row r="39" spans="1:16" ht="39" customHeight="1" x14ac:dyDescent="0.15">
      <c r="A39" s="22"/>
      <c r="B39" s="35"/>
      <c r="C39" s="1145" t="s">
        <v>538</v>
      </c>
      <c r="D39" s="1146"/>
      <c r="E39" s="1147"/>
      <c r="F39" s="36">
        <v>0</v>
      </c>
      <c r="G39" s="37">
        <v>0.21</v>
      </c>
      <c r="H39" s="37">
        <v>0</v>
      </c>
      <c r="I39" s="37">
        <v>0.17</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0.04</v>
      </c>
      <c r="G43" s="42">
        <v>0.12</v>
      </c>
      <c r="H43" s="42">
        <v>0.17</v>
      </c>
      <c r="I43" s="42">
        <v>0.2</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HAhjbVNGKdf/ybWVkOya537alkbXzK6I9zf6ijruau4Ay8f2E1uAix9RLW9BQpb9d2KOC/GQJXCsKrlxwGakg==" saltValue="BInwQcis8L+dGG5gSphE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2502</v>
      </c>
      <c r="L45" s="60">
        <v>2508</v>
      </c>
      <c r="M45" s="60">
        <v>2457</v>
      </c>
      <c r="N45" s="60">
        <v>2651</v>
      </c>
      <c r="O45" s="61">
        <v>2699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472</v>
      </c>
      <c r="L48" s="64">
        <v>501</v>
      </c>
      <c r="M48" s="64">
        <v>520</v>
      </c>
      <c r="N48" s="64">
        <v>525</v>
      </c>
      <c r="O48" s="65">
        <v>536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176</v>
      </c>
      <c r="L49" s="64">
        <v>186</v>
      </c>
      <c r="M49" s="64">
        <v>184</v>
      </c>
      <c r="N49" s="64">
        <v>202</v>
      </c>
      <c r="O49" s="65">
        <v>103</v>
      </c>
      <c r="P49" s="48"/>
      <c r="Q49" s="48"/>
      <c r="R49" s="48"/>
      <c r="S49" s="48"/>
      <c r="T49" s="48"/>
      <c r="U49" s="48"/>
    </row>
    <row r="50" spans="1:21" ht="30.75" customHeight="1" x14ac:dyDescent="0.15">
      <c r="A50" s="48"/>
      <c r="B50" s="1155"/>
      <c r="C50" s="1156"/>
      <c r="D50" s="62"/>
      <c r="E50" s="1161" t="s">
        <v>15</v>
      </c>
      <c r="F50" s="1161"/>
      <c r="G50" s="1161"/>
      <c r="H50" s="1161"/>
      <c r="I50" s="1161"/>
      <c r="J50" s="1162"/>
      <c r="K50" s="63">
        <v>43</v>
      </c>
      <c r="L50" s="64">
        <v>42</v>
      </c>
      <c r="M50" s="64">
        <v>42</v>
      </c>
      <c r="N50" s="64">
        <v>41</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2291</v>
      </c>
      <c r="L52" s="64">
        <v>2312</v>
      </c>
      <c r="M52" s="64">
        <v>2285</v>
      </c>
      <c r="N52" s="64">
        <v>2322</v>
      </c>
      <c r="O52" s="65">
        <v>2338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902</v>
      </c>
      <c r="L53" s="69">
        <v>925</v>
      </c>
      <c r="M53" s="69">
        <v>918</v>
      </c>
      <c r="N53" s="69">
        <v>1097</v>
      </c>
      <c r="O53" s="70">
        <v>1000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a3Q3DhpteI3jGFMOAJ8UDy8Q3QH24tQfKZalwR/6/onZetKIwKkrFCMAMzcJnjHhsdrqzICEjt2u9zbXGnbYQ==" saltValue="gH6dKDMGSVl2XbqiV6wU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25409</v>
      </c>
      <c r="J41" s="356">
        <v>25854</v>
      </c>
      <c r="K41" s="356">
        <v>28696</v>
      </c>
      <c r="L41" s="356">
        <v>30376</v>
      </c>
      <c r="M41" s="357">
        <v>30919</v>
      </c>
    </row>
    <row r="42" spans="2:13" ht="27.75" customHeight="1" x14ac:dyDescent="0.15">
      <c r="B42" s="1186"/>
      <c r="C42" s="1187"/>
      <c r="D42" s="106"/>
      <c r="E42" s="1192" t="s">
        <v>32</v>
      </c>
      <c r="F42" s="1192"/>
      <c r="G42" s="1192"/>
      <c r="H42" s="1193"/>
      <c r="I42" s="358">
        <v>247</v>
      </c>
      <c r="J42" s="359">
        <v>205</v>
      </c>
      <c r="K42" s="359">
        <v>163</v>
      </c>
      <c r="L42" s="359" t="s">
        <v>486</v>
      </c>
      <c r="M42" s="360" t="s">
        <v>486</v>
      </c>
    </row>
    <row r="43" spans="2:13" ht="27.75" customHeight="1" x14ac:dyDescent="0.15">
      <c r="B43" s="1186"/>
      <c r="C43" s="1187"/>
      <c r="D43" s="106"/>
      <c r="E43" s="1192" t="s">
        <v>33</v>
      </c>
      <c r="F43" s="1192"/>
      <c r="G43" s="1192"/>
      <c r="H43" s="1193"/>
      <c r="I43" s="358">
        <v>3584</v>
      </c>
      <c r="J43" s="359">
        <v>3202</v>
      </c>
      <c r="K43" s="359">
        <v>2839</v>
      </c>
      <c r="L43" s="359">
        <v>2912</v>
      </c>
      <c r="M43" s="360">
        <v>2636</v>
      </c>
    </row>
    <row r="44" spans="2:13" ht="27.75" customHeight="1" x14ac:dyDescent="0.15">
      <c r="B44" s="1186"/>
      <c r="C44" s="1187"/>
      <c r="D44" s="106"/>
      <c r="E44" s="1192" t="s">
        <v>34</v>
      </c>
      <c r="F44" s="1192"/>
      <c r="G44" s="1192"/>
      <c r="H44" s="1193"/>
      <c r="I44" s="358">
        <v>841</v>
      </c>
      <c r="J44" s="359">
        <v>869</v>
      </c>
      <c r="K44" s="359">
        <v>670</v>
      </c>
      <c r="L44" s="359">
        <v>480</v>
      </c>
      <c r="M44" s="360">
        <v>416</v>
      </c>
    </row>
    <row r="45" spans="2:13" ht="27.75" customHeight="1" x14ac:dyDescent="0.15">
      <c r="B45" s="1186"/>
      <c r="C45" s="1187"/>
      <c r="D45" s="106"/>
      <c r="E45" s="1192" t="s">
        <v>35</v>
      </c>
      <c r="F45" s="1192"/>
      <c r="G45" s="1192"/>
      <c r="H45" s="1193"/>
      <c r="I45" s="358">
        <v>2981</v>
      </c>
      <c r="J45" s="359">
        <v>3041</v>
      </c>
      <c r="K45" s="359">
        <v>3099</v>
      </c>
      <c r="L45" s="359">
        <v>3143</v>
      </c>
      <c r="M45" s="360">
        <v>3348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16655</v>
      </c>
      <c r="J50" s="359">
        <v>16406</v>
      </c>
      <c r="K50" s="359">
        <v>16727</v>
      </c>
      <c r="L50" s="359">
        <v>17459</v>
      </c>
      <c r="M50" s="360">
        <v>17250</v>
      </c>
    </row>
    <row r="51" spans="2:13" ht="27.75" customHeight="1" x14ac:dyDescent="0.15">
      <c r="B51" s="1186"/>
      <c r="C51" s="1187"/>
      <c r="D51" s="106"/>
      <c r="E51" s="1192" t="s">
        <v>42</v>
      </c>
      <c r="F51" s="1192"/>
      <c r="G51" s="1192"/>
      <c r="H51" s="1193"/>
      <c r="I51" s="358">
        <v>3916</v>
      </c>
      <c r="J51" s="359">
        <v>3520</v>
      </c>
      <c r="K51" s="359">
        <v>3051</v>
      </c>
      <c r="L51" s="359">
        <v>2653</v>
      </c>
      <c r="M51" s="360">
        <v>2918</v>
      </c>
    </row>
    <row r="52" spans="2:13" ht="27.75" customHeight="1" x14ac:dyDescent="0.15">
      <c r="B52" s="1188"/>
      <c r="C52" s="1189"/>
      <c r="D52" s="106"/>
      <c r="E52" s="1192" t="s">
        <v>43</v>
      </c>
      <c r="F52" s="1192"/>
      <c r="G52" s="1192"/>
      <c r="H52" s="1193"/>
      <c r="I52" s="358">
        <v>16976</v>
      </c>
      <c r="J52" s="359">
        <v>17594</v>
      </c>
      <c r="K52" s="359">
        <v>20835</v>
      </c>
      <c r="L52" s="359">
        <v>22230</v>
      </c>
      <c r="M52" s="360">
        <v>22189</v>
      </c>
    </row>
    <row r="53" spans="2:13" ht="27.75" customHeight="1" thickBot="1" x14ac:dyDescent="0.2">
      <c r="B53" s="1199" t="s">
        <v>19</v>
      </c>
      <c r="C53" s="1200"/>
      <c r="D53" s="110"/>
      <c r="E53" s="1201" t="s">
        <v>44</v>
      </c>
      <c r="F53" s="1201"/>
      <c r="G53" s="1201"/>
      <c r="H53" s="1202"/>
      <c r="I53" s="361">
        <v>-4485</v>
      </c>
      <c r="J53" s="362">
        <v>-4349</v>
      </c>
      <c r="K53" s="362">
        <v>-5145</v>
      </c>
      <c r="L53" s="362">
        <v>-5431</v>
      </c>
      <c r="M53" s="363">
        <v>-5036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FtHBdz3YaoTEoyzgWn+cyoPxstI6HQZI+VjxeNENi46VPXTeyYpEkcSL2eSjPuR5mNwsb4Q2nCHUn5qcXNFIA==" saltValue="4tkE4u4MHXzyZEeCOoy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2484</v>
      </c>
      <c r="G55" s="122">
        <v>2784</v>
      </c>
      <c r="H55" s="123">
        <v>2934</v>
      </c>
    </row>
    <row r="56" spans="2:8" ht="52.5" customHeight="1" x14ac:dyDescent="0.15">
      <c r="B56" s="124"/>
      <c r="C56" s="1213" t="s">
        <v>47</v>
      </c>
      <c r="D56" s="1213"/>
      <c r="E56" s="1214"/>
      <c r="F56" s="125">
        <v>784</v>
      </c>
      <c r="G56" s="125">
        <v>784</v>
      </c>
      <c r="H56" s="126">
        <v>835</v>
      </c>
    </row>
    <row r="57" spans="2:8" ht="53.25" customHeight="1" x14ac:dyDescent="0.15">
      <c r="B57" s="124"/>
      <c r="C57" s="1215" t="s">
        <v>48</v>
      </c>
      <c r="D57" s="1215"/>
      <c r="E57" s="1216"/>
      <c r="F57" s="127">
        <v>13154</v>
      </c>
      <c r="G57" s="127">
        <v>13485</v>
      </c>
      <c r="H57" s="128">
        <v>13060</v>
      </c>
    </row>
    <row r="58" spans="2:8" ht="45.75" customHeight="1" x14ac:dyDescent="0.15">
      <c r="B58" s="129"/>
      <c r="C58" s="1203" t="s">
        <v>561</v>
      </c>
      <c r="D58" s="1204"/>
      <c r="E58" s="1205"/>
      <c r="F58" s="130">
        <v>7684</v>
      </c>
      <c r="G58" s="130">
        <v>7668</v>
      </c>
      <c r="H58" s="131">
        <v>7677</v>
      </c>
    </row>
    <row r="59" spans="2:8" ht="45.75" customHeight="1" x14ac:dyDescent="0.15">
      <c r="B59" s="129"/>
      <c r="C59" s="1203" t="s">
        <v>562</v>
      </c>
      <c r="D59" s="1204"/>
      <c r="E59" s="1205"/>
      <c r="F59" s="130">
        <v>1659</v>
      </c>
      <c r="G59" s="130">
        <v>1590</v>
      </c>
      <c r="H59" s="131">
        <v>1548</v>
      </c>
    </row>
    <row r="60" spans="2:8" ht="45.75" customHeight="1" x14ac:dyDescent="0.15">
      <c r="B60" s="129"/>
      <c r="C60" s="1203" t="s">
        <v>563</v>
      </c>
      <c r="D60" s="1204"/>
      <c r="E60" s="1205"/>
      <c r="F60" s="130">
        <v>950</v>
      </c>
      <c r="G60" s="130">
        <v>951</v>
      </c>
      <c r="H60" s="131">
        <v>953</v>
      </c>
    </row>
    <row r="61" spans="2:8" ht="45.75" customHeight="1" x14ac:dyDescent="0.15">
      <c r="B61" s="129"/>
      <c r="C61" s="1203" t="s">
        <v>564</v>
      </c>
      <c r="D61" s="1204"/>
      <c r="E61" s="1205"/>
      <c r="F61" s="130">
        <v>888</v>
      </c>
      <c r="G61" s="130">
        <v>883</v>
      </c>
      <c r="H61" s="131">
        <v>730</v>
      </c>
    </row>
    <row r="62" spans="2:8" ht="45.75" customHeight="1" thickBot="1" x14ac:dyDescent="0.2">
      <c r="B62" s="132"/>
      <c r="C62" s="1206" t="s">
        <v>565</v>
      </c>
      <c r="D62" s="1207"/>
      <c r="E62" s="1208"/>
      <c r="F62" s="133" t="s">
        <v>486</v>
      </c>
      <c r="G62" s="133">
        <v>510</v>
      </c>
      <c r="H62" s="134">
        <v>723</v>
      </c>
    </row>
    <row r="63" spans="2:8" ht="52.5" customHeight="1" thickBot="1" x14ac:dyDescent="0.2">
      <c r="B63" s="135"/>
      <c r="C63" s="1209" t="s">
        <v>49</v>
      </c>
      <c r="D63" s="1209"/>
      <c r="E63" s="1210"/>
      <c r="F63" s="136">
        <v>16422</v>
      </c>
      <c r="G63" s="136">
        <v>17054</v>
      </c>
      <c r="H63" s="137">
        <v>16829</v>
      </c>
    </row>
    <row r="64" spans="2:8" x14ac:dyDescent="0.15"/>
  </sheetData>
  <sheetProtection algorithmName="SHA-512" hashValue="yTEaK5qHnCwV3ufOSUVMh11dsVzbPg9ERACsfbL9HnubZYltFGxkIrVm9CFuB7jTACe2iqPtzeMXJ82C4ipnqA==" saltValue="1p3v9OZAyihpXYKQbw5p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65750</v>
      </c>
      <c r="E3" s="156"/>
      <c r="F3" s="157">
        <v>79288</v>
      </c>
      <c r="G3" s="158"/>
      <c r="H3" s="159"/>
    </row>
    <row r="4" spans="1:8" x14ac:dyDescent="0.15">
      <c r="A4" s="160"/>
      <c r="B4" s="161"/>
      <c r="C4" s="162"/>
      <c r="D4" s="163">
        <v>39194</v>
      </c>
      <c r="E4" s="164"/>
      <c r="F4" s="165">
        <v>41870</v>
      </c>
      <c r="G4" s="166"/>
      <c r="H4" s="167"/>
    </row>
    <row r="5" spans="1:8" x14ac:dyDescent="0.15">
      <c r="A5" s="148" t="s">
        <v>518</v>
      </c>
      <c r="B5" s="153"/>
      <c r="C5" s="154"/>
      <c r="D5" s="155">
        <v>70912</v>
      </c>
      <c r="E5" s="156"/>
      <c r="F5" s="157">
        <v>84962</v>
      </c>
      <c r="G5" s="158"/>
      <c r="H5" s="159"/>
    </row>
    <row r="6" spans="1:8" x14ac:dyDescent="0.15">
      <c r="A6" s="160"/>
      <c r="B6" s="161"/>
      <c r="C6" s="162"/>
      <c r="D6" s="163">
        <v>51095</v>
      </c>
      <c r="E6" s="164"/>
      <c r="F6" s="165">
        <v>42793</v>
      </c>
      <c r="G6" s="166"/>
      <c r="H6" s="167"/>
    </row>
    <row r="7" spans="1:8" x14ac:dyDescent="0.15">
      <c r="A7" s="148" t="s">
        <v>519</v>
      </c>
      <c r="B7" s="153"/>
      <c r="C7" s="154"/>
      <c r="D7" s="155">
        <v>126560</v>
      </c>
      <c r="E7" s="156"/>
      <c r="F7" s="157">
        <v>71279</v>
      </c>
      <c r="G7" s="158"/>
      <c r="H7" s="159"/>
    </row>
    <row r="8" spans="1:8" x14ac:dyDescent="0.15">
      <c r="A8" s="160"/>
      <c r="B8" s="161"/>
      <c r="C8" s="162"/>
      <c r="D8" s="163">
        <v>80590</v>
      </c>
      <c r="E8" s="164"/>
      <c r="F8" s="165">
        <v>36731</v>
      </c>
      <c r="G8" s="166"/>
      <c r="H8" s="167"/>
    </row>
    <row r="9" spans="1:8" x14ac:dyDescent="0.15">
      <c r="A9" s="148" t="s">
        <v>520</v>
      </c>
      <c r="B9" s="153"/>
      <c r="C9" s="154"/>
      <c r="D9" s="155">
        <v>147070</v>
      </c>
      <c r="E9" s="156"/>
      <c r="F9" s="157">
        <v>74994</v>
      </c>
      <c r="G9" s="158"/>
      <c r="H9" s="159"/>
    </row>
    <row r="10" spans="1:8" x14ac:dyDescent="0.15">
      <c r="A10" s="160"/>
      <c r="B10" s="161"/>
      <c r="C10" s="162"/>
      <c r="D10" s="163">
        <v>51180</v>
      </c>
      <c r="E10" s="164"/>
      <c r="F10" s="165">
        <v>36188</v>
      </c>
      <c r="G10" s="166"/>
      <c r="H10" s="167"/>
    </row>
    <row r="11" spans="1:8" x14ac:dyDescent="0.15">
      <c r="A11" s="148" t="s">
        <v>521</v>
      </c>
      <c r="B11" s="153"/>
      <c r="C11" s="154"/>
      <c r="D11" s="155">
        <v>76936</v>
      </c>
      <c r="E11" s="156"/>
      <c r="F11" s="157">
        <v>71849</v>
      </c>
      <c r="G11" s="158"/>
      <c r="H11" s="159"/>
    </row>
    <row r="12" spans="1:8" x14ac:dyDescent="0.15">
      <c r="A12" s="160"/>
      <c r="B12" s="161"/>
      <c r="C12" s="168"/>
      <c r="D12" s="163">
        <v>38654</v>
      </c>
      <c r="E12" s="164"/>
      <c r="F12" s="165">
        <v>36144</v>
      </c>
      <c r="G12" s="166"/>
      <c r="H12" s="167"/>
    </row>
    <row r="13" spans="1:8" x14ac:dyDescent="0.15">
      <c r="A13" s="148"/>
      <c r="B13" s="153"/>
      <c r="C13" s="169"/>
      <c r="D13" s="170">
        <v>97446</v>
      </c>
      <c r="E13" s="171"/>
      <c r="F13" s="172">
        <v>76474</v>
      </c>
      <c r="G13" s="173"/>
      <c r="H13" s="159"/>
    </row>
    <row r="14" spans="1:8" x14ac:dyDescent="0.15">
      <c r="A14" s="160"/>
      <c r="B14" s="161"/>
      <c r="C14" s="162"/>
      <c r="D14" s="163">
        <v>52143</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4.3099999999999996</v>
      </c>
      <c r="C19" s="174">
        <f>ROUND(VALUE(SUBSTITUTE(実質収支比率等に係る経年分析!G$48,"▲","-")),2)</f>
        <v>3.09</v>
      </c>
      <c r="D19" s="174">
        <f>ROUND(VALUE(SUBSTITUTE(実質収支比率等に係る経年分析!H$48,"▲","-")),2)</f>
        <v>7.33</v>
      </c>
      <c r="E19" s="174">
        <f>ROUND(VALUE(SUBSTITUTE(実質収支比率等に係る経年分析!I$48,"▲","-")),2)</f>
        <v>3.27</v>
      </c>
      <c r="F19" s="174">
        <f>ROUND(VALUE(SUBSTITUTE(実質収支比率等に係る経年分析!J$48,"▲","-")),2)</f>
        <v>2.92</v>
      </c>
    </row>
    <row r="20" spans="1:11" x14ac:dyDescent="0.15">
      <c r="A20" s="174" t="s">
        <v>53</v>
      </c>
      <c r="B20" s="174">
        <f>ROUND(VALUE(SUBSTITUTE(実質収支比率等に係る経年分析!F$47,"▲","-")),2)</f>
        <v>18.760000000000002</v>
      </c>
      <c r="C20" s="174">
        <f>ROUND(VALUE(SUBSTITUTE(実質収支比率等に係る経年分析!G$47,"▲","-")),2)</f>
        <v>16.91</v>
      </c>
      <c r="D20" s="174">
        <f>ROUND(VALUE(SUBSTITUTE(実質収支比率等に係る経年分析!H$47,"▲","-")),2)</f>
        <v>18.27</v>
      </c>
      <c r="E20" s="174">
        <f>ROUND(VALUE(SUBSTITUTE(実質収支比率等に係る経年分析!I$47,"▲","-")),2)</f>
        <v>20.75</v>
      </c>
      <c r="F20" s="174">
        <f>ROUND(VALUE(SUBSTITUTE(実質収支比率等に係る経年分析!J$47,"▲","-")),2)</f>
        <v>21.54</v>
      </c>
    </row>
    <row r="21" spans="1:11" x14ac:dyDescent="0.15">
      <c r="A21" s="174" t="s">
        <v>54</v>
      </c>
      <c r="B21" s="174">
        <f>IF(ISNUMBER(VALUE(SUBSTITUTE(実質収支比率等に係る経年分析!F$49,"▲","-"))),ROUND(VALUE(SUBSTITUTE(実質収支比率等に係る経年分析!F$49,"▲","-")),2),NA())</f>
        <v>-9.77</v>
      </c>
      <c r="C21" s="174">
        <f>IF(ISNUMBER(VALUE(SUBSTITUTE(実質収支比率等に係る経年分析!G$49,"▲","-"))),ROUND(VALUE(SUBSTITUTE(実質収支比率等に係る経年分析!G$49,"▲","-")),2),NA())</f>
        <v>-4.9000000000000004</v>
      </c>
      <c r="D21" s="174">
        <f>IF(ISNUMBER(VALUE(SUBSTITUTE(実質収支比率等に係る経年分析!H$49,"▲","-"))),ROUND(VALUE(SUBSTITUTE(実質収支比率等に係る経年分析!H$49,"▲","-")),2),NA())</f>
        <v>4.32</v>
      </c>
      <c r="E21" s="174">
        <f>IF(ISNUMBER(VALUE(SUBSTITUTE(実質収支比率等に係る経年分析!I$49,"▲","-"))),ROUND(VALUE(SUBSTITUTE(実質収支比率等に係る経年分析!I$49,"▲","-")),2),NA())</f>
        <v>-5.64</v>
      </c>
      <c r="F21" s="174">
        <f>IF(ISNUMBER(VALUE(SUBSTITUTE(実質収支比率等に係る経年分析!J$49,"▲","-"))),ROUND(VALUE(SUBSTITUTE(実質収支比率等に係る経年分析!J$49,"▲","-")),2),NA())</f>
        <v>-1.04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田川市等三線沿線地域交通体系整備事業基金特別会計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急患医療特別会計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0.28000000000000003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2291</v>
      </c>
      <c r="E42" s="176"/>
      <c r="F42" s="176"/>
      <c r="G42" s="176">
        <f>'実質公債費比率（分子）の構造'!L$52</f>
        <v>2312</v>
      </c>
      <c r="H42" s="176"/>
      <c r="I42" s="176"/>
      <c r="J42" s="176">
        <f>'実質公債費比率（分子）の構造'!M$52</f>
        <v>2285</v>
      </c>
      <c r="K42" s="176"/>
      <c r="L42" s="176"/>
      <c r="M42" s="176">
        <f>'実質公債費比率（分子）の構造'!N$52</f>
        <v>2322</v>
      </c>
      <c r="N42" s="176"/>
      <c r="O42" s="176"/>
      <c r="P42" s="176">
        <f>'実質公債費比率（分子）の構造'!O$52</f>
        <v>2338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43</v>
      </c>
      <c r="C44" s="176"/>
      <c r="D44" s="176"/>
      <c r="E44" s="176">
        <f>'実質公債費比率（分子）の構造'!L$50</f>
        <v>42</v>
      </c>
      <c r="F44" s="176"/>
      <c r="G44" s="176"/>
      <c r="H44" s="176">
        <f>'実質公債費比率（分子）の構造'!M$50</f>
        <v>42</v>
      </c>
      <c r="I44" s="176"/>
      <c r="J44" s="176"/>
      <c r="K44" s="176">
        <f>'実質公債費比率（分子）の構造'!N$50</f>
        <v>41</v>
      </c>
      <c r="L44" s="176"/>
      <c r="M44" s="176"/>
      <c r="N44" s="176" t="str">
        <f>'実質公債費比率（分子）の構造'!O$50</f>
        <v>-</v>
      </c>
      <c r="O44" s="176"/>
      <c r="P44" s="176"/>
    </row>
    <row r="45" spans="1:16" x14ac:dyDescent="0.15">
      <c r="A45" s="176" t="s">
        <v>63</v>
      </c>
      <c r="B45" s="176">
        <f>'実質公債費比率（分子）の構造'!K$49</f>
        <v>176</v>
      </c>
      <c r="C45" s="176"/>
      <c r="D45" s="176"/>
      <c r="E45" s="176">
        <f>'実質公債費比率（分子）の構造'!L$49</f>
        <v>186</v>
      </c>
      <c r="F45" s="176"/>
      <c r="G45" s="176"/>
      <c r="H45" s="176">
        <f>'実質公債費比率（分子）の構造'!M$49</f>
        <v>184</v>
      </c>
      <c r="I45" s="176"/>
      <c r="J45" s="176"/>
      <c r="K45" s="176">
        <f>'実質公債費比率（分子）の構造'!N$49</f>
        <v>202</v>
      </c>
      <c r="L45" s="176"/>
      <c r="M45" s="176"/>
      <c r="N45" s="176">
        <f>'実質公債費比率（分子）の構造'!O$49</f>
        <v>103</v>
      </c>
      <c r="O45" s="176"/>
      <c r="P45" s="176"/>
    </row>
    <row r="46" spans="1:16" x14ac:dyDescent="0.15">
      <c r="A46" s="176" t="s">
        <v>64</v>
      </c>
      <c r="B46" s="176">
        <f>'実質公債費比率（分子）の構造'!K$48</f>
        <v>472</v>
      </c>
      <c r="C46" s="176"/>
      <c r="D46" s="176"/>
      <c r="E46" s="176">
        <f>'実質公債費比率（分子）の構造'!L$48</f>
        <v>501</v>
      </c>
      <c r="F46" s="176"/>
      <c r="G46" s="176"/>
      <c r="H46" s="176">
        <f>'実質公債費比率（分子）の構造'!M$48</f>
        <v>520</v>
      </c>
      <c r="I46" s="176"/>
      <c r="J46" s="176"/>
      <c r="K46" s="176">
        <f>'実質公債費比率（分子）の構造'!N$48</f>
        <v>525</v>
      </c>
      <c r="L46" s="176"/>
      <c r="M46" s="176"/>
      <c r="N46" s="176">
        <f>'実質公債費比率（分子）の構造'!O$48</f>
        <v>536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2502</v>
      </c>
      <c r="C49" s="176"/>
      <c r="D49" s="176"/>
      <c r="E49" s="176">
        <f>'実質公債費比率（分子）の構造'!L$45</f>
        <v>2508</v>
      </c>
      <c r="F49" s="176"/>
      <c r="G49" s="176"/>
      <c r="H49" s="176">
        <f>'実質公債費比率（分子）の構造'!M$45</f>
        <v>2457</v>
      </c>
      <c r="I49" s="176"/>
      <c r="J49" s="176"/>
      <c r="K49" s="176">
        <f>'実質公債費比率（分子）の構造'!N$45</f>
        <v>2651</v>
      </c>
      <c r="L49" s="176"/>
      <c r="M49" s="176"/>
      <c r="N49" s="176">
        <f>'実質公債費比率（分子）の構造'!O$45</f>
        <v>2699</v>
      </c>
      <c r="O49" s="176"/>
      <c r="P49" s="176"/>
    </row>
    <row r="50" spans="1:16" x14ac:dyDescent="0.15">
      <c r="A50" s="176" t="s">
        <v>67</v>
      </c>
      <c r="B50" s="176" t="e">
        <f>NA()</f>
        <v>#N/A</v>
      </c>
      <c r="C50" s="176">
        <f>IF(ISNUMBER('実質公債費比率（分子）の構造'!K$53),'実質公債費比率（分子）の構造'!K$53,NA())</f>
        <v>902</v>
      </c>
      <c r="D50" s="176" t="e">
        <f>NA()</f>
        <v>#N/A</v>
      </c>
      <c r="E50" s="176" t="e">
        <f>NA()</f>
        <v>#N/A</v>
      </c>
      <c r="F50" s="176">
        <f>IF(ISNUMBER('実質公債費比率（分子）の構造'!L$53),'実質公債費比率（分子）の構造'!L$53,NA())</f>
        <v>925</v>
      </c>
      <c r="G50" s="176" t="e">
        <f>NA()</f>
        <v>#N/A</v>
      </c>
      <c r="H50" s="176" t="e">
        <f>NA()</f>
        <v>#N/A</v>
      </c>
      <c r="I50" s="176">
        <f>IF(ISNUMBER('実質公債費比率（分子）の構造'!M$53),'実質公債費比率（分子）の構造'!M$53,NA())</f>
        <v>918</v>
      </c>
      <c r="J50" s="176" t="e">
        <f>NA()</f>
        <v>#N/A</v>
      </c>
      <c r="K50" s="176" t="e">
        <f>NA()</f>
        <v>#N/A</v>
      </c>
      <c r="L50" s="176">
        <f>IF(ISNUMBER('実質公債費比率（分子）の構造'!N$53),'実質公債費比率（分子）の構造'!N$53,NA())</f>
        <v>1097</v>
      </c>
      <c r="M50" s="176" t="e">
        <f>NA()</f>
        <v>#N/A</v>
      </c>
      <c r="N50" s="176" t="e">
        <f>NA()</f>
        <v>#N/A</v>
      </c>
      <c r="O50" s="176">
        <f>IF(ISNUMBER('実質公債費比率（分子）の構造'!O$53),'実質公債費比率（分子）の構造'!O$53,NA())</f>
        <v>1000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16976</v>
      </c>
      <c r="E56" s="175"/>
      <c r="F56" s="175"/>
      <c r="G56" s="175">
        <f>'将来負担比率（分子）の構造'!J$52</f>
        <v>17594</v>
      </c>
      <c r="H56" s="175"/>
      <c r="I56" s="175"/>
      <c r="J56" s="175">
        <f>'将来負担比率（分子）の構造'!K$52</f>
        <v>20835</v>
      </c>
      <c r="K56" s="175"/>
      <c r="L56" s="175"/>
      <c r="M56" s="175">
        <f>'将来負担比率（分子）の構造'!L$52</f>
        <v>22230</v>
      </c>
      <c r="N56" s="175"/>
      <c r="O56" s="175"/>
      <c r="P56" s="175">
        <f>'将来負担比率（分子）の構造'!M$52</f>
        <v>22189</v>
      </c>
    </row>
    <row r="57" spans="1:16" x14ac:dyDescent="0.15">
      <c r="A57" s="175" t="s">
        <v>42</v>
      </c>
      <c r="B57" s="175"/>
      <c r="C57" s="175"/>
      <c r="D57" s="175">
        <f>'将来負担比率（分子）の構造'!I$51</f>
        <v>3916</v>
      </c>
      <c r="E57" s="175"/>
      <c r="F57" s="175"/>
      <c r="G57" s="175">
        <f>'将来負担比率（分子）の構造'!J$51</f>
        <v>3520</v>
      </c>
      <c r="H57" s="175"/>
      <c r="I57" s="175"/>
      <c r="J57" s="175">
        <f>'将来負担比率（分子）の構造'!K$51</f>
        <v>3051</v>
      </c>
      <c r="K57" s="175"/>
      <c r="L57" s="175"/>
      <c r="M57" s="175">
        <f>'将来負担比率（分子）の構造'!L$51</f>
        <v>2653</v>
      </c>
      <c r="N57" s="175"/>
      <c r="O57" s="175"/>
      <c r="P57" s="175">
        <f>'将来負担比率（分子）の構造'!M$51</f>
        <v>2918</v>
      </c>
    </row>
    <row r="58" spans="1:16" x14ac:dyDescent="0.15">
      <c r="A58" s="175" t="s">
        <v>41</v>
      </c>
      <c r="B58" s="175"/>
      <c r="C58" s="175"/>
      <c r="D58" s="175">
        <f>'将来負担比率（分子）の構造'!I$50</f>
        <v>16655</v>
      </c>
      <c r="E58" s="175"/>
      <c r="F58" s="175"/>
      <c r="G58" s="175">
        <f>'将来負担比率（分子）の構造'!J$50</f>
        <v>16406</v>
      </c>
      <c r="H58" s="175"/>
      <c r="I58" s="175"/>
      <c r="J58" s="175">
        <f>'将来負担比率（分子）の構造'!K$50</f>
        <v>16727</v>
      </c>
      <c r="K58" s="175"/>
      <c r="L58" s="175"/>
      <c r="M58" s="175">
        <f>'将来負担比率（分子）の構造'!L$50</f>
        <v>17459</v>
      </c>
      <c r="N58" s="175"/>
      <c r="O58" s="175"/>
      <c r="P58" s="175">
        <f>'将来負担比率（分子）の構造'!M$50</f>
        <v>17250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2981</v>
      </c>
      <c r="C62" s="175"/>
      <c r="D62" s="175"/>
      <c r="E62" s="175">
        <f>'将来負担比率（分子）の構造'!J$45</f>
        <v>3041</v>
      </c>
      <c r="F62" s="175"/>
      <c r="G62" s="175"/>
      <c r="H62" s="175">
        <f>'将来負担比率（分子）の構造'!K$45</f>
        <v>3099</v>
      </c>
      <c r="I62" s="175"/>
      <c r="J62" s="175"/>
      <c r="K62" s="175">
        <f>'将来負担比率（分子）の構造'!L$45</f>
        <v>3143</v>
      </c>
      <c r="L62" s="175"/>
      <c r="M62" s="175"/>
      <c r="N62" s="175">
        <f>'将来負担比率（分子）の構造'!M$45</f>
        <v>3348</v>
      </c>
      <c r="O62" s="175"/>
      <c r="P62" s="175"/>
    </row>
    <row r="63" spans="1:16" x14ac:dyDescent="0.15">
      <c r="A63" s="175" t="s">
        <v>34</v>
      </c>
      <c r="B63" s="175">
        <f>'将来負担比率（分子）の構造'!I$44</f>
        <v>841</v>
      </c>
      <c r="C63" s="175"/>
      <c r="D63" s="175"/>
      <c r="E63" s="175">
        <f>'将来負担比率（分子）の構造'!J$44</f>
        <v>869</v>
      </c>
      <c r="F63" s="175"/>
      <c r="G63" s="175"/>
      <c r="H63" s="175">
        <f>'将来負担比率（分子）の構造'!K$44</f>
        <v>670</v>
      </c>
      <c r="I63" s="175"/>
      <c r="J63" s="175"/>
      <c r="K63" s="175">
        <f>'将来負担比率（分子）の構造'!L$44</f>
        <v>480</v>
      </c>
      <c r="L63" s="175"/>
      <c r="M63" s="175"/>
      <c r="N63" s="175">
        <f>'将来負担比率（分子）の構造'!M$44</f>
        <v>416</v>
      </c>
      <c r="O63" s="175"/>
      <c r="P63" s="175"/>
    </row>
    <row r="64" spans="1:16" x14ac:dyDescent="0.15">
      <c r="A64" s="175" t="s">
        <v>33</v>
      </c>
      <c r="B64" s="175">
        <f>'将来負担比率（分子）の構造'!I$43</f>
        <v>3584</v>
      </c>
      <c r="C64" s="175"/>
      <c r="D64" s="175"/>
      <c r="E64" s="175">
        <f>'将来負担比率（分子）の構造'!J$43</f>
        <v>3202</v>
      </c>
      <c r="F64" s="175"/>
      <c r="G64" s="175"/>
      <c r="H64" s="175">
        <f>'将来負担比率（分子）の構造'!K$43</f>
        <v>2839</v>
      </c>
      <c r="I64" s="175"/>
      <c r="J64" s="175"/>
      <c r="K64" s="175">
        <f>'将来負担比率（分子）の構造'!L$43</f>
        <v>2912</v>
      </c>
      <c r="L64" s="175"/>
      <c r="M64" s="175"/>
      <c r="N64" s="175">
        <f>'将来負担比率（分子）の構造'!M$43</f>
        <v>2636</v>
      </c>
      <c r="O64" s="175"/>
      <c r="P64" s="175"/>
    </row>
    <row r="65" spans="1:16" x14ac:dyDescent="0.15">
      <c r="A65" s="175" t="s">
        <v>32</v>
      </c>
      <c r="B65" s="175">
        <f>'将来負担比率（分子）の構造'!I$42</f>
        <v>247</v>
      </c>
      <c r="C65" s="175"/>
      <c r="D65" s="175"/>
      <c r="E65" s="175">
        <f>'将来負担比率（分子）の構造'!J$42</f>
        <v>205</v>
      </c>
      <c r="F65" s="175"/>
      <c r="G65" s="175"/>
      <c r="H65" s="175">
        <f>'将来負担比率（分子）の構造'!K$42</f>
        <v>163</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25409</v>
      </c>
      <c r="C66" s="175"/>
      <c r="D66" s="175"/>
      <c r="E66" s="175">
        <f>'将来負担比率（分子）の構造'!J$41</f>
        <v>25854</v>
      </c>
      <c r="F66" s="175"/>
      <c r="G66" s="175"/>
      <c r="H66" s="175">
        <f>'将来負担比率（分子）の構造'!K$41</f>
        <v>28696</v>
      </c>
      <c r="I66" s="175"/>
      <c r="J66" s="175"/>
      <c r="K66" s="175">
        <f>'将来負担比率（分子）の構造'!L$41</f>
        <v>30376</v>
      </c>
      <c r="L66" s="175"/>
      <c r="M66" s="175"/>
      <c r="N66" s="175">
        <f>'将来負担比率（分子）の構造'!M$41</f>
        <v>30919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2484</v>
      </c>
      <c r="C72" s="179">
        <f>基金残高に係る経年分析!G55</f>
        <v>2784</v>
      </c>
      <c r="D72" s="179">
        <f>基金残高に係る経年分析!H55</f>
        <v>2934</v>
      </c>
    </row>
    <row r="73" spans="1:16" x14ac:dyDescent="0.15">
      <c r="A73" s="178" t="s">
        <v>74</v>
      </c>
      <c r="B73" s="179">
        <f>基金残高に係る経年分析!F56</f>
        <v>784</v>
      </c>
      <c r="C73" s="179">
        <f>基金残高に係る経年分析!G56</f>
        <v>784</v>
      </c>
      <c r="D73" s="179">
        <f>基金残高に係る経年分析!H56</f>
        <v>835</v>
      </c>
    </row>
    <row r="74" spans="1:16" x14ac:dyDescent="0.15">
      <c r="A74" s="178" t="s">
        <v>75</v>
      </c>
      <c r="B74" s="179">
        <f>基金残高に係る経年分析!F57</f>
        <v>13154</v>
      </c>
      <c r="C74" s="179">
        <f>基金残高に係る経年分析!G57</f>
        <v>13485</v>
      </c>
      <c r="D74" s="179">
        <f>基金残高に係る経年分析!H57</f>
        <v>13060</v>
      </c>
    </row>
  </sheetData>
  <sheetProtection algorithmName="SHA-512" hashValue="VX3XakpS69AqGGwDff6KBGoPa0/QKTBlDlnipvMdMN5vZbC0bA0hRLW0a0T/kc6fvIvuy1nAKebUHq26NnA7kg==" saltValue="xElk6S+aSuAQx3YviZqT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2025-03-24T08:26:52Z</cp:lastPrinted>
  <dcterms:created xsi:type="dcterms:W3CDTF">2025-02-19T04:47:15Z</dcterms:created>
  <dcterms:modified xsi:type="dcterms:W3CDTF">2025-03-26T04:49:01Z</dcterms:modified>
  <cp:category/>
</cp:coreProperties>
</file>