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855" yWindow="855" windowWidth="26430" windowHeight="14475" tabRatio="7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<sst xmlns="http://schemas.openxmlformats.org/spreadsheetml/2006/main" count="1097" uniqueCount="579">
  <si>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</si>
  <si>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</si>
  <si>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</si>
  <si>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</si>
  <si>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</si>
  <si>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</si>
  <si>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</si>
  <si>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</si>
  <si>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</si>
  <si>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</si>
  <si>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</si>
  <si>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</si>
  <si>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</si>
  <si>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</si>
  <si>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</si>
  <si>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</si>
  <si>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</si>
  <si>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</si>
  <si>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</si>
  <si>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</si>
  <si>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</si>
  <si>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</si>
  <si>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</si>
  <si>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</si>
  <si>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</si>
  <si>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</si>
  <si>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</si>
  <si>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</si>
  <si>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</si>
  <si>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</si>
  <si>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</si>
  <si>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</si>
  <si>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</si>
  <si>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</si>
  <si>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</si>
  <si>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</si>
  <si>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</si>
  <si>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</si>
  <si>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</si>
  <si>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</si>
  <si>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</si>
  <si>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</si>
  <si>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</si>
  <si>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</si>
  <si>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</si>
  <si>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</si>
  <si>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</si>
  <si>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</si>
  <si>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</si>
  <si>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</si>
  <si>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</si>
  <si>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</si>
  <si>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</si>
  <si>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</si>
  <si>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</si>
  <si>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</si>
  <si>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</si>
  <si>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</si>
  <si>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</si>
  <si>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</si>
  <si>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</si>
  <si>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</si>
  <si>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</si>
  <si>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</si>
  <si>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</si>
  <si>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</si>
  <si>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</si>
  <si>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</si>
  <si>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</si>
  <si>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</si>
  <si>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</si>
  <si>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</si>
  <si>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</si>
  <si>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</si>
  <si>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</si>
  <si>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</si>
  <si>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</si>
  <si>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</si>
  <si>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</si>
  <si>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</si>
  <si>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</si>
  <si>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</si>
  <si>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</si>
  <si>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</si>
  <si>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</si>
  <si>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</si>
  <si>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</si>
  <si>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</si>
  <si>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</si>
  <si>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</si>
  <si>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</si>
  <si>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</si>
  <si>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</si>
  <si>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</si>
  <si>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古賀市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</si>
  <si>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</si>
  <si>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</si>
  <si>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</si>
  <si>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</si>
  <si>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</si>
  <si>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</si>
  <si>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</si>
  <si>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</si>
  <si>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</si>
  <si>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</si>
  <si>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</si>
  <si>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</si>
  <si>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</si>
  <si>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</si>
  <si>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</si>
  <si>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</si>
  <si>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</si>
  <si>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</si>
  <si>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</si>
  <si>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</si>
  <si>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</si>
  <si>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</si>
  <si>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</si>
  <si>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</si>
  <si>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</si>
  <si>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</si>
  <si>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</si>
  <si>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</si>
  <si>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</si>
  <si>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</si>
  <si>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</si>
  <si>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</si>
  <si>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</si>
  <si>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</si>
  <si>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</si>
  <si>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</si>
  <si>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</si>
  <si>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</si>
  <si>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</si>
  <si>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</si>
  <si>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</si>
  <si>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</si>
  <si>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</si>
  <si>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</si>
  <si>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</si>
  <si>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</si>
  <si>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</si>
  <si>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</si>
  <si>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</si>
  <si>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</si>
  <si>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</si>
  <si>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</si>
  <si>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</si>
  <si>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</si>
  <si>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</si>
  <si>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</si>
  <si>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</si>
  <si>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</si>
  <si>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</si>
  <si>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</si>
  <si>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</si>
  <si>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</si>
  <si>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</si>
  <si>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</si>
  <si>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</si>
  <si>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</si>
  <si>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</si>
  <si>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</si>
  <si>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</si>
  <si>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</si>
  <si>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</si>
  <si>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</si>
  <si>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</si>
  <si>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</si>
  <si>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</si>
  <si>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</si>
  <si>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</si>
  <si>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</si>
  <si>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</si>
  <si>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</si>
  <si>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</si>
  <si>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</si>
  <si>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</si>
  <si>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</si>
  <si>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</si>
  <si>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</si>
  <si>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</si>
  <si>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</si>
  <si>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</si>
  <si>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</si>
  <si>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</si>
  <si>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</si>
  <si>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</si>
  <si>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</si>
  <si>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</si>
  <si>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</si>
  <si>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</si>
  <si>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</si>
  <si>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</si>
  <si>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</si>
  <si>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</si>
  <si>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</si>
  <si>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</si>
  <si>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</si>
  <si>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</si>
  <si>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</si>
  <si>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</si>
  <si>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</si>
  <si>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</si>
  <si>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福岡県古賀市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</si>
  <si>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</si>
  <si>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</si>
  <si>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</si>
  <si>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</si>
  <si>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</si>
  <si>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</si>
  <si>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</si>
  <si>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</si>
  <si>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</si>
  <si>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</si>
  <si>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</si>
  <si>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</si>
  <si>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</si>
  <si>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</si>
  <si>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</si>
  <si>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</si>
  <si>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</si>
  <si>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</si>
  <si>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</si>
  <si>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</si>
  <si>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</si>
  <si>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</si>
  <si>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</si>
  <si>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</si>
  <si>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</si>
  <si>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</si>
  <si>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</si>
  <si>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</si>
  <si>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</si>
  <si>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</si>
  <si>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</si>
  <si>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</si>
  <si>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</si>
  <si>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</si>
  <si>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</si>
  <si>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</si>
  <si>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</si>
  <si>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</si>
  <si>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</si>
  <si>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</si>
  <si>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</si>
  <si>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</si>
  <si>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</si>
  <si>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</si>
  <si>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</si>
  <si>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</si>
  <si>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</si>
  <si>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</si>
  <si>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</si>
  <si>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</si>
  <si>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</si>
  <si>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</si>
  <si>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</si>
  <si>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</si>
  <si>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</si>
  <si>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</si>
  <si>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</si>
  <si>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</si>
  <si>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</si>
  <si>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</si>
  <si>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</si>
  <si>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</si>
  <si>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</si>
  <si>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</si>
  <si>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</si>
  <si>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</si>
  <si>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</si>
  <si>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</si>
  <si>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</si>
  <si>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</si>
  <si>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</si>
  <si>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</si>
  <si>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</si>
  <si>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</si>
  <si>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</si>
  <si>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</si>
  <si>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</si>
  <si>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</si>
  <si>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</si>
  <si>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</si>
  <si>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</si>
  <si>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</si>
  <si>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</si>
  <si>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</si>
  <si>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</si>
  <si>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</si>
  <si>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</si>
  <si>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</si>
  <si>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</si>
  <si>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</si>
  <si>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</si>
  <si>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</si>
  <si>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</si>
  <si>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</si>
  <si>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</si>
  <si>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</si>
  <si>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</si>
  <si>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</si>
  <si>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</si>
  <si>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</si>
  <si>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</si>
  <si>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</si>
  <si>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</si>
  <si>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</si>
  <si>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</si>
  <si>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</si>
  <si>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</si>
  <si>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</si>
  <si>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</si>
  <si>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</si>
  <si>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</si>
  <si>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</si>
  <si>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</si>
  <si>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</si>
  <si>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</si>
  <si>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</si>
  <si>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</si>
  <si>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</si>
  <si>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</si>
  <si>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</si>
  <si>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</si>
  <si>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</si>
  <si>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</si>
  <si>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</si>
  <si>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</si>
  <si>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</si>
  <si>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</si>
  <si>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</si>
  <si>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</si>
  <si>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</si>
  <si>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</si>
  <si>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</si>
  <si>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</si>
  <si>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</si>
  <si>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</si>
  <si>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</si>
  <si>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</si>
  <si>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</si>
  <si>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</si>
  <si>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</si>
  <si>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</si>
  <si>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</si>
  <si>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</si>
  <si>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</si>
  <si>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</si>
  <si>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</si>
  <si>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</si>
  <si>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</si>
  <si>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</si>
  <si>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</si>
  <si>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福岡県古賀市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</si>
  <si>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</si>
  <si>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</si>
  <si>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</si>
  <si>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</si>
  <si>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</si>
  <si>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</si>
  <si>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</si>
  <si>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</si>
  <si>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</si>
  <si>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</si>
  <si>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</si>
  <si>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</si>
  <si>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</si>
  <si>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</si>
  <si>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</si>
  <si>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</si>
  <si>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</si>
  <si>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</si>
  <si>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</si>
  <si>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</si>
  <si>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</si>
  <si>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</si>
  <si>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</si>
  <si>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</si>
  <si>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</si>
  <si>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</si>
  <si>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</si>
  <si>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</si>
  <si>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</si>
  <si>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</si>
  <si>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</si>
  <si>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</si>
  <si>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</si>
  <si>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</si>
  <si>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</si>
  <si>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</si>
  <si>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</si>
  <si>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</si>
  <si>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</si>
  <si>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</si>
  <si>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</si>
  <si>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</si>
  <si>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</si>
  <si>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</si>
  <si>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</si>
  <si>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</si>
  <si>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</si>
  <si>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</si>
  <si>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</si>
  <si>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</si>
  <si>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</si>
  <si>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</si>
  <si>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</si>
  <si>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</si>
  <si>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</si>
  <si>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</si>
  <si>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</si>
  <si>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</si>
  <si>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</si>
  <si>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</si>
  <si>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</si>
  <si>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</si>
  <si>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</si>
  <si>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</si>
  <si>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</si>
  <si>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</si>
  <si>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</si>
  <si>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</si>
  <si>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</si>
  <si>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</si>
  <si>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</si>
  <si>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</si>
  <si>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</si>
  <si>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</si>
  <si>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</si>
  <si>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</si>
  <si>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</si>
  <si>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</si>
  <si>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</si>
  <si>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</si>
  <si>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</si>
  <si>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</si>
  <si>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</si>
  <si>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</si>
  <si>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</si>
  <si>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</si>
  <si>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</si>
  <si>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</si>
  <si>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</si>
  <si>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</si>
  <si>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</si>
  <si>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</si>
  <si>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</si>
  <si>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</si>
  <si>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</si>
  <si>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</si>
  <si>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</si>
  <si>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</si>
  <si>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</si>
  <si>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</si>
  <si>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</si>
  <si>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</si>
  <si>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</si>
  <si>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</si>
  <si>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</si>
  <si>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</si>
  <si>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</si>
  <si>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</si>
  <si>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</si>
  <si>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</si>
  <si>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</si>
  <si>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</si>
  <si>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</si>
  <si>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</si>
  <si>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</si>
  <si>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</si>
  <si>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</si>
  <si>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</si>
  <si>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</si>
  <si>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</si>
  <si>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</si>
  <si>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</si>
  <si>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</si>
  <si>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</si>
  <si>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</si>
  <si>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</si>
  <si>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</si>
  <si>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</si>
  <si>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</si>
  <si>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</si>
  <si>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</si>
  <si>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</si>
  <si>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</si>
  <si>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</si>
  <si>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</si>
  <si>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</si>
  <si>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</si>
  <si>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</si>
  <si>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</si>
  <si>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</si>
  <si>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</si>
  <si>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</si>
  <si>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</si>
  <si>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</si>
  <si>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</si>
  <si>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</si>
  <si>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</si>
  <si>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</si>
  <si>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</si>
  <si>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</si>
  <si>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</si>
  <si>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</si>
  <si>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</si>
  <si>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</si>
  <si>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</si>
  <si>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</si>
  <si>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</si>
  <si>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</si>
  <si>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</si>
  <si>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</si>
  <si>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</si>
  <si>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</si>
  <si>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</si>
  <si>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</si>
  <si>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</si>
  <si>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</si>
  <si>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</si>
  <si>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</si>
  <si>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</si>
  <si>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</si>
  <si>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</si>
  <si>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</si>
  <si>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</si>
  <si>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</si>
  <si>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5.92</t>
  </si>
  <si>
    <t>▲ 2.50</t>
  </si>
  <si>
    <t>一般会計</t>
  </si>
  <si>
    <t>水道事業会計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</si>
  <si>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</si>
  <si>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</si>
  <si>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</si>
  <si>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</si>
  <si>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</si>
  <si>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</si>
  <si>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</si>
  <si>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</si>
  <si>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</si>
  <si>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</si>
  <si>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</si>
  <si>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</si>
  <si>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福岡地区水道企業団</t>
  </si>
  <si>
    <t>玄界環境組合</t>
  </si>
  <si>
    <t>古賀高等学校組合</t>
  </si>
  <si>
    <t>北筑昇華苑組合</t>
  </si>
  <si>
    <t>粕屋北部消防組合(一般会計)</t>
  </si>
  <si>
    <t>粕屋北部消防組合(休日診療所事業特別会計)</t>
  </si>
  <si>
    <t>福岡県市町村消防団員等公務災害補償組合</t>
  </si>
  <si>
    <t>福岡県市町村職員退職手当組合(一般会計)</t>
    <rPh sb="6" eb="8">
      <t>ショクイン</t>
    </rPh>
    <phoneticPr fontId="3"/>
  </si>
  <si>
    <t>福岡県市町村職員退職手当組合(基金特別会計)</t>
    <rPh sb="6" eb="8">
      <t>ショクイン</t>
    </rPh>
    <phoneticPr fontId="3"/>
  </si>
  <si>
    <t>糟屋郡自治会館組合</t>
  </si>
  <si>
    <t>福岡県自治振興組合(一般会計)</t>
    <rPh sb="10" eb="12">
      <t>イッパン</t>
    </rPh>
    <rPh sb="12" eb="14">
      <t>カイケイ</t>
    </rPh>
    <phoneticPr fontId="3"/>
  </si>
  <si>
    <t>福岡県自治振興組合(公文書館事業特別会計)</t>
    <rPh sb="10" eb="14">
      <t>コウブンショカン</t>
    </rPh>
    <rPh sb="14" eb="16">
      <t>ジギョウ</t>
    </rPh>
    <rPh sb="16" eb="18">
      <t>トクベツ</t>
    </rPh>
    <rPh sb="18" eb="20">
      <t>カイケイ</t>
    </rPh>
    <phoneticPr fontId="3"/>
  </si>
  <si>
    <t>福岡都市圏広域行政事業組合(一般会計)</t>
  </si>
  <si>
    <t>福岡都市圏広域行政事業組合(流域連携事業特別会計)</t>
  </si>
  <si>
    <t>福岡都市圏広域行政事業組合(競艇事業特別会計)</t>
  </si>
  <si>
    <t>福岡県後期高齢者医療広域連合(一般会計)</t>
  </si>
  <si>
    <t>福岡県後期高齢者医療広域連合(後期高齢者医療特別会計)</t>
  </si>
  <si>
    <t>古賀市土地開発公社</t>
    <rPh sb="0" eb="3">
      <t>コガシ</t>
    </rPh>
    <rPh sb="3" eb="5">
      <t>トチ</t>
    </rPh>
    <rPh sb="5" eb="7">
      <t>カイハツ</t>
    </rPh>
    <rPh sb="7" eb="9">
      <t>コウシャ</t>
    </rPh>
    <phoneticPr fontId="10"/>
  </si>
  <si>
    <t>公共施設等総合管理基金</t>
    <rPh sb="0" eb="2">
      <t>コウキョウ</t>
    </rPh>
    <rPh sb="2" eb="4">
      <t>シセツ</t>
    </rPh>
    <rPh sb="4" eb="5">
      <t>トウ</t>
    </rPh>
    <rPh sb="5" eb="7">
      <t>ソウゴウ</t>
    </rPh>
    <rPh sb="7" eb="9">
      <t>カンリ</t>
    </rPh>
    <rPh sb="9" eb="11">
      <t>キキン</t>
    </rPh>
    <phoneticPr fontId="10"/>
  </si>
  <si>
    <t>ふるさと応援寄附基金</t>
    <rPh sb="4" eb="6">
      <t>オウエン</t>
    </rPh>
    <rPh sb="6" eb="8">
      <t>キフ</t>
    </rPh>
    <rPh sb="8" eb="10">
      <t>キキン</t>
    </rPh>
    <phoneticPr fontId="10"/>
  </si>
  <si>
    <t>森林環境譲与税基金</t>
    <rPh sb="0" eb="2">
      <t>シンリン</t>
    </rPh>
    <rPh sb="2" eb="4">
      <t>カンキョウ</t>
    </rPh>
    <rPh sb="4" eb="6">
      <t>ジョウヨ</t>
    </rPh>
    <rPh sb="6" eb="7">
      <t>ゼイ</t>
    </rPh>
    <rPh sb="7" eb="9">
      <t>キキン</t>
    </rPh>
    <phoneticPr fontId="10"/>
  </si>
  <si>
    <t>公共施設等建設保全資金積立金</t>
    <rPh sb="0" eb="2">
      <t>コウキョウ</t>
    </rPh>
    <rPh sb="2" eb="4">
      <t>シセツ</t>
    </rPh>
    <rPh sb="4" eb="5">
      <t>トウ</t>
    </rPh>
    <rPh sb="5" eb="7">
      <t>ケンセツ</t>
    </rPh>
    <rPh sb="7" eb="9">
      <t>ホゼン</t>
    </rPh>
    <rPh sb="9" eb="11">
      <t>シキン</t>
    </rPh>
    <rPh sb="11" eb="13">
      <t>ツミタテ</t>
    </rPh>
    <rPh sb="13" eb="14">
      <t>キン</t>
    </rPh>
    <phoneticPr fontId="5"/>
  </si>
  <si>
    <t>義務教育施設整備保全基金</t>
    <rPh sb="0" eb="2">
      <t>ギム</t>
    </rPh>
    <rPh sb="2" eb="4">
      <t>キョウイク</t>
    </rPh>
    <rPh sb="4" eb="6">
      <t>シセツ</t>
    </rPh>
    <rPh sb="6" eb="8">
      <t>セイビ</t>
    </rPh>
    <rPh sb="8" eb="10">
      <t>ホゼン</t>
    </rPh>
    <rPh sb="10" eb="12">
      <t>キキン</t>
    </rPh>
    <phoneticPr fontId="10"/>
  </si>
  <si>
    <t>-</t>
    <phoneticPr fontId="2"/>
  </si>
  <si>
    <t>-</t>
    <phoneticPr fontId="2"/>
  </si>
  <si>
    <t>-</t>
    <phoneticPr fontId="2"/>
  </si>
  <si>
    <t>-</t>
    <phoneticPr fontId="2"/>
  </si>
  <si>
    <t>-</t>
    <phoneticPr fontId="2"/>
  </si>
  <si>
    <t>法適用企業</t>
    <rPh sb="0" eb="5">
      <t>ホウテキヨウキギョウ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</si>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</sst>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7"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xmlns:c16r2="http://schemas.microsoft.com/office/drawing/2015/06/chart">
            <c:ext xmlns:c16="http://schemas.microsoft.com/office/drawing/2014/chart" uri="{C3380CC4-5D6E-409C-BE32-E72D297353CC}">
              <c16:uniqueId val="{00000000-4906-42B0-B0D9-56027A1B90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33259</c:v>
                </c:pt>
                <c:pt idx="1">
                  <c:v>20750</c:v>
                </c:pt>
                <c:pt idx="2">
                  <c:v>27604</c:v>
                </c:pt>
                <c:pt idx="3">
                  <c:v>57999</c:v>
                </c:pt>
                <c:pt idx="4">
                  <c:v>54877</c:v>
                </c:pt>
              </c:numCache>
            </c:numRef>
          </c:val>
          <c:smooth val="0"/>
          <c:extLst xmlns:c16r2="http://schemas.microsoft.com/office/drawing/2015/06/chart">
            <c:ext xmlns:c16="http://schemas.microsoft.com/office/drawing/2014/chart" uri="{C3380CC4-5D6E-409C-BE32-E72D297353CC}">
              <c16:uniqueId val="{00000001-4906-42B0-B0D9-56027A1B909D}"/>
            </c:ext>
          </c:extLst>
        </c:ser>
        <c:dLbls>
          <c:showLegendKey val="0"/>
          <c:showVal val="0"/>
          <c:showCatName val="0"/>
          <c:showSerName val="0"/>
          <c:showPercent val="0"/>
          <c:showBubbleSize val="0"/>
        </c:dLbls>
        <c:marker val="1"/>
        <c:smooth val="0"/>
        <c:axId val="411879520"/>
        <c:axId val="411879904"/>
      </c:lineChart>
      <c:catAx>
        <c:axId val="411879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879904"/>
        <c:crosses val="autoZero"/>
        <c:auto val="1"/>
        <c:lblAlgn val="ctr"/>
        <c:lblOffset val="100"/>
        <c:tickLblSkip val="1"/>
        <c:tickMarkSkip val="1"/>
        <c:noMultiLvlLbl val="0"/>
      </c:catAx>
      <c:valAx>
        <c:axId val="4118799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87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5.68</c:v>
                </c:pt>
                <c:pt idx="1">
                  <c:v>12.34</c:v>
                </c:pt>
                <c:pt idx="2">
                  <c:v>15.97</c:v>
                </c:pt>
                <c:pt idx="3">
                  <c:v>10.98</c:v>
                </c:pt>
                <c:pt idx="4">
                  <c:v>8.4700000000000006</c:v>
                </c:pt>
              </c:numCache>
            </c:numRef>
          </c:val>
          <c:extLst xmlns:c16r2="http://schemas.microsoft.com/office/drawing/2015/06/chart">
            <c:ext xmlns:c16="http://schemas.microsoft.com/office/drawing/2014/chart" uri="{C3380CC4-5D6E-409C-BE32-E72D297353CC}">
              <c16:uniqueId val="{00000000-DC90-42B8-867D-A57F069589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21.92</c:v>
                </c:pt>
                <c:pt idx="1">
                  <c:v>21.47</c:v>
                </c:pt>
                <c:pt idx="2">
                  <c:v>25.45</c:v>
                </c:pt>
                <c:pt idx="3">
                  <c:v>25.3</c:v>
                </c:pt>
                <c:pt idx="4">
                  <c:v>24.91</c:v>
                </c:pt>
              </c:numCache>
            </c:numRef>
          </c:val>
          <c:extLst xmlns:c16r2="http://schemas.microsoft.com/office/drawing/2015/06/chart">
            <c:ext xmlns:c16="http://schemas.microsoft.com/office/drawing/2014/chart" uri="{C3380CC4-5D6E-409C-BE32-E72D297353CC}">
              <c16:uniqueId val="{00000001-DC90-42B8-867D-A57F06958964}"/>
            </c:ext>
          </c:extLst>
        </c:ser>
        <c:dLbls>
          <c:showLegendKey val="0"/>
          <c:showVal val="0"/>
          <c:showCatName val="0"/>
          <c:showSerName val="0"/>
          <c:showPercent val="0"/>
          <c:showBubbleSize val="0"/>
        </c:dLbls>
        <c:gapWidth val="250"/>
        <c:overlap val="100"/>
        <c:axId val="514716792"/>
        <c:axId val="514717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4.49</c:v>
                </c:pt>
                <c:pt idx="1">
                  <c:v>7.42</c:v>
                </c:pt>
                <c:pt idx="2">
                  <c:v>10.37</c:v>
                </c:pt>
                <c:pt idx="3">
                  <c:v>-5.92</c:v>
                </c:pt>
                <c:pt idx="4">
                  <c:v>-2.5</c:v>
                </c:pt>
              </c:numCache>
            </c:numRef>
          </c:val>
          <c:smooth val="0"/>
          <c:extLst xmlns:c16r2="http://schemas.microsoft.com/office/drawing/2015/06/chart">
            <c:ext xmlns:c16="http://schemas.microsoft.com/office/drawing/2014/chart" uri="{C3380CC4-5D6E-409C-BE32-E72D297353CC}">
              <c16:uniqueId val="{00000002-DC90-42B8-867D-A57F06958964}"/>
            </c:ext>
          </c:extLst>
        </c:ser>
        <c:dLbls>
          <c:showLegendKey val="0"/>
          <c:showVal val="0"/>
          <c:showCatName val="0"/>
          <c:showSerName val="0"/>
          <c:showPercent val="0"/>
          <c:showBubbleSize val="0"/>
        </c:dLbls>
        <c:marker val="1"/>
        <c:smooth val="0"/>
        <c:axId val="514716792"/>
        <c:axId val="514717176"/>
      </c:lineChart>
      <c:catAx>
        <c:axId val="51471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4717176"/>
        <c:crosses val="autoZero"/>
        <c:auto val="1"/>
        <c:lblAlgn val="ctr"/>
        <c:lblOffset val="100"/>
        <c:tickLblSkip val="1"/>
        <c:tickMarkSkip val="1"/>
        <c:noMultiLvlLbl val="0"/>
      </c:catAx>
      <c:valAx>
        <c:axId val="514717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71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1.66</c:v>
                </c:pt>
                <c:pt idx="2">
                  <c:v>#N/A</c:v>
                </c:pt>
                <c:pt idx="3">
                  <c:v>1.58</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48D-4B74-8CC5-1123801FCC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48D-4B74-8CC5-1123801FCC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48D-4B74-8CC5-1123801FCC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48D-4B74-8CC5-1123801FCC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348D-4B74-8CC5-1123801FCC7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0.49</c:v>
                </c:pt>
                <c:pt idx="6">
                  <c:v>#N/A</c:v>
                </c:pt>
                <c:pt idx="7">
                  <c:v>0.55000000000000004</c:v>
                </c:pt>
                <c:pt idx="8">
                  <c:v>#N/A</c:v>
                </c:pt>
                <c:pt idx="9">
                  <c:v>0.3</c:v>
                </c:pt>
              </c:numCache>
            </c:numRef>
          </c:val>
          <c:extLst xmlns:c16r2="http://schemas.microsoft.com/office/drawing/2015/06/chart">
            <c:ext xmlns:c16="http://schemas.microsoft.com/office/drawing/2014/chart" uri="{C3380CC4-5D6E-409C-BE32-E72D297353CC}">
              <c16:uniqueId val="{00000005-348D-4B74-8CC5-1123801FCC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1.82</c:v>
                </c:pt>
                <c:pt idx="2">
                  <c:v>#N/A</c:v>
                </c:pt>
                <c:pt idx="3">
                  <c:v>1.17</c:v>
                </c:pt>
                <c:pt idx="4">
                  <c:v>#N/A</c:v>
                </c:pt>
                <c:pt idx="5">
                  <c:v>0.68</c:v>
                </c:pt>
                <c:pt idx="6">
                  <c:v>#N/A</c:v>
                </c:pt>
                <c:pt idx="7">
                  <c:v>0.53</c:v>
                </c:pt>
                <c:pt idx="8">
                  <c:v>#N/A</c:v>
                </c:pt>
                <c:pt idx="9">
                  <c:v>0.37</c:v>
                </c:pt>
              </c:numCache>
            </c:numRef>
          </c:val>
          <c:extLst xmlns:c16r2="http://schemas.microsoft.com/office/drawing/2015/06/chart">
            <c:ext xmlns:c16="http://schemas.microsoft.com/office/drawing/2014/chart" uri="{C3380CC4-5D6E-409C-BE32-E72D297353CC}">
              <c16:uniqueId val="{00000006-348D-4B74-8CC5-1123801FCC7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2.77</c:v>
                </c:pt>
                <c:pt idx="2">
                  <c:v>#N/A</c:v>
                </c:pt>
                <c:pt idx="3">
                  <c:v>2.0499999999999998</c:v>
                </c:pt>
                <c:pt idx="4">
                  <c:v>#N/A</c:v>
                </c:pt>
                <c:pt idx="5">
                  <c:v>3.14</c:v>
                </c:pt>
                <c:pt idx="6">
                  <c:v>#N/A</c:v>
                </c:pt>
                <c:pt idx="7">
                  <c:v>2.04</c:v>
                </c:pt>
                <c:pt idx="8">
                  <c:v>#N/A</c:v>
                </c:pt>
                <c:pt idx="9">
                  <c:v>2.77</c:v>
                </c:pt>
              </c:numCache>
            </c:numRef>
          </c:val>
          <c:extLst xmlns:c16r2="http://schemas.microsoft.com/office/drawing/2015/06/chart">
            <c:ext xmlns:c16="http://schemas.microsoft.com/office/drawing/2014/chart" uri="{C3380CC4-5D6E-409C-BE32-E72D297353CC}">
              <c16:uniqueId val="{00000007-348D-4B74-8CC5-1123801FCC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12.9</c:v>
                </c:pt>
                <c:pt idx="2">
                  <c:v>#N/A</c:v>
                </c:pt>
                <c:pt idx="3">
                  <c:v>11.39</c:v>
                </c:pt>
                <c:pt idx="4">
                  <c:v>#N/A</c:v>
                </c:pt>
                <c:pt idx="5">
                  <c:v>8.9700000000000006</c:v>
                </c:pt>
                <c:pt idx="6">
                  <c:v>#N/A</c:v>
                </c:pt>
                <c:pt idx="7">
                  <c:v>7.75</c:v>
                </c:pt>
                <c:pt idx="8">
                  <c:v>#N/A</c:v>
                </c:pt>
                <c:pt idx="9">
                  <c:v>6.19</c:v>
                </c:pt>
              </c:numCache>
            </c:numRef>
          </c:val>
          <c:extLst xmlns:c16r2="http://schemas.microsoft.com/office/drawing/2015/06/chart">
            <c:ext xmlns:c16="http://schemas.microsoft.com/office/drawing/2014/chart" uri="{C3380CC4-5D6E-409C-BE32-E72D297353CC}">
              <c16:uniqueId val="{00000008-348D-4B74-8CC5-1123801FCC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5.35</c:v>
                </c:pt>
                <c:pt idx="2">
                  <c:v>#N/A</c:v>
                </c:pt>
                <c:pt idx="3">
                  <c:v>12.12</c:v>
                </c:pt>
                <c:pt idx="4">
                  <c:v>#N/A</c:v>
                </c:pt>
                <c:pt idx="5">
                  <c:v>15.96</c:v>
                </c:pt>
                <c:pt idx="6">
                  <c:v>#N/A</c:v>
                </c:pt>
                <c:pt idx="7">
                  <c:v>10.97</c:v>
                </c:pt>
                <c:pt idx="8">
                  <c:v>#N/A</c:v>
                </c:pt>
                <c:pt idx="9">
                  <c:v>8.4700000000000006</c:v>
                </c:pt>
              </c:numCache>
            </c:numRef>
          </c:val>
          <c:extLst xmlns:c16r2="http://schemas.microsoft.com/office/drawing/2015/06/chart">
            <c:ext xmlns:c16="http://schemas.microsoft.com/office/drawing/2014/chart" uri="{C3380CC4-5D6E-409C-BE32-E72D297353CC}">
              <c16:uniqueId val="{00000009-348D-4B74-8CC5-1123801FCC72}"/>
            </c:ext>
          </c:extLst>
        </c:ser>
        <c:dLbls>
          <c:showLegendKey val="0"/>
          <c:showVal val="0"/>
          <c:showCatName val="0"/>
          <c:showSerName val="0"/>
          <c:showPercent val="0"/>
          <c:showBubbleSize val="0"/>
        </c:dLbls>
        <c:gapWidth val="150"/>
        <c:overlap val="100"/>
        <c:axId val="509124088"/>
        <c:axId val="510046040"/>
      </c:barChart>
      <c:catAx>
        <c:axId val="509124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046040"/>
        <c:crosses val="autoZero"/>
        <c:auto val="1"/>
        <c:lblAlgn val="ctr"/>
        <c:lblOffset val="100"/>
        <c:tickLblSkip val="1"/>
        <c:tickMarkSkip val="1"/>
        <c:noMultiLvlLbl val="0"/>
      </c:catAx>
      <c:valAx>
        <c:axId val="510046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124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1469</c:v>
                </c:pt>
                <c:pt idx="5">
                  <c:v>1458</c:v>
                </c:pt>
                <c:pt idx="8">
                  <c:v>1444</c:v>
                </c:pt>
                <c:pt idx="11">
                  <c:v>1416</c:v>
                </c:pt>
                <c:pt idx="14">
                  <c:v>1375</c:v>
                </c:pt>
              </c:numCache>
            </c:numRef>
          </c:val>
          <c:extLst xmlns:c16r2="http://schemas.microsoft.com/office/drawing/2015/06/chart">
            <c:ext xmlns:c16="http://schemas.microsoft.com/office/drawing/2014/chart" uri="{C3380CC4-5D6E-409C-BE32-E72D297353CC}">
              <c16:uniqueId val="{00000000-BB1E-486A-8C10-ED2F8EF855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1E-486A-8C10-ED2F8EF855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49</c:v>
                </c:pt>
                <c:pt idx="3">
                  <c:v>81</c:v>
                </c:pt>
                <c:pt idx="6">
                  <c:v>80</c:v>
                </c:pt>
                <c:pt idx="9">
                  <c:v>80</c:v>
                </c:pt>
                <c:pt idx="12">
                  <c:v>53</c:v>
                </c:pt>
              </c:numCache>
            </c:numRef>
          </c:val>
          <c:extLst xmlns:c16r2="http://schemas.microsoft.com/office/drawing/2015/06/chart">
            <c:ext xmlns:c16="http://schemas.microsoft.com/office/drawing/2014/chart" uri="{C3380CC4-5D6E-409C-BE32-E72D297353CC}">
              <c16:uniqueId val="{00000002-BB1E-486A-8C10-ED2F8EF855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58</c:v>
                </c:pt>
                <c:pt idx="6">
                  <c:v>52</c:v>
                </c:pt>
                <c:pt idx="9">
                  <c:v>55</c:v>
                </c:pt>
                <c:pt idx="12">
                  <c:v>27</c:v>
                </c:pt>
              </c:numCache>
            </c:numRef>
          </c:val>
          <c:extLst xmlns:c16r2="http://schemas.microsoft.com/office/drawing/2015/06/chart">
            <c:ext xmlns:c16="http://schemas.microsoft.com/office/drawing/2014/chart" uri="{C3380CC4-5D6E-409C-BE32-E72D297353CC}">
              <c16:uniqueId val="{00000003-BB1E-486A-8C10-ED2F8EF855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623</c:v>
                </c:pt>
                <c:pt idx="3">
                  <c:v>439</c:v>
                </c:pt>
                <c:pt idx="6">
                  <c:v>505</c:v>
                </c:pt>
                <c:pt idx="9">
                  <c:v>433</c:v>
                </c:pt>
                <c:pt idx="12">
                  <c:v>495</c:v>
                </c:pt>
              </c:numCache>
            </c:numRef>
          </c:val>
          <c:extLst xmlns:c16r2="http://schemas.microsoft.com/office/drawing/2015/06/chart">
            <c:ext xmlns:c16="http://schemas.microsoft.com/office/drawing/2014/chart" uri="{C3380CC4-5D6E-409C-BE32-E72D297353CC}">
              <c16:uniqueId val="{00000004-BB1E-486A-8C10-ED2F8EF855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1E-486A-8C10-ED2F8EF855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1E-486A-8C10-ED2F8EF855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1329</c:v>
                </c:pt>
                <c:pt idx="3">
                  <c:v>1275</c:v>
                </c:pt>
                <c:pt idx="6">
                  <c:v>1325</c:v>
                </c:pt>
                <c:pt idx="9">
                  <c:v>1439</c:v>
                </c:pt>
                <c:pt idx="12">
                  <c:v>1499</c:v>
                </c:pt>
              </c:numCache>
            </c:numRef>
          </c:val>
          <c:extLst xmlns:c16r2="http://schemas.microsoft.com/office/drawing/2015/06/chart">
            <c:ext xmlns:c16="http://schemas.microsoft.com/office/drawing/2014/chart" uri="{C3380CC4-5D6E-409C-BE32-E72D297353CC}">
              <c16:uniqueId val="{00000007-BB1E-486A-8C10-ED2F8EF85580}"/>
            </c:ext>
          </c:extLst>
        </c:ser>
        <c:dLbls>
          <c:showLegendKey val="0"/>
          <c:showVal val="0"/>
          <c:showCatName val="0"/>
          <c:showSerName val="0"/>
          <c:showPercent val="0"/>
          <c:showBubbleSize val="0"/>
        </c:dLbls>
        <c:gapWidth val="100"/>
        <c:overlap val="100"/>
        <c:axId val="505719504"/>
        <c:axId val="411696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588</c:v>
                </c:pt>
                <c:pt idx="2">
                  <c:v>#N/A</c:v>
                </c:pt>
                <c:pt idx="3">
                  <c:v>#N/A</c:v>
                </c:pt>
                <c:pt idx="4">
                  <c:v>395</c:v>
                </c:pt>
                <c:pt idx="5">
                  <c:v>#N/A</c:v>
                </c:pt>
                <c:pt idx="6">
                  <c:v>#N/A</c:v>
                </c:pt>
                <c:pt idx="7">
                  <c:v>518</c:v>
                </c:pt>
                <c:pt idx="8">
                  <c:v>#N/A</c:v>
                </c:pt>
                <c:pt idx="9">
                  <c:v>#N/A</c:v>
                </c:pt>
                <c:pt idx="10">
                  <c:v>591</c:v>
                </c:pt>
                <c:pt idx="11">
                  <c:v>#N/A</c:v>
                </c:pt>
                <c:pt idx="12">
                  <c:v>#N/A</c:v>
                </c:pt>
                <c:pt idx="13">
                  <c:v>699</c:v>
                </c:pt>
                <c:pt idx="14">
                  <c:v>#N/A</c:v>
                </c:pt>
              </c:numCache>
            </c:numRef>
          </c:val>
          <c:smooth val="0"/>
          <c:extLst xmlns:c16r2="http://schemas.microsoft.com/office/drawing/2015/06/chart">
            <c:ext xmlns:c16="http://schemas.microsoft.com/office/drawing/2014/chart" uri="{C3380CC4-5D6E-409C-BE32-E72D297353CC}">
              <c16:uniqueId val="{00000008-BB1E-486A-8C10-ED2F8EF85580}"/>
            </c:ext>
          </c:extLst>
        </c:ser>
        <c:dLbls>
          <c:showLegendKey val="0"/>
          <c:showVal val="0"/>
          <c:showCatName val="0"/>
          <c:showSerName val="0"/>
          <c:showPercent val="0"/>
          <c:showBubbleSize val="0"/>
        </c:dLbls>
        <c:marker val="1"/>
        <c:smooth val="0"/>
        <c:axId val="505719504"/>
        <c:axId val="411696248"/>
      </c:lineChart>
      <c:catAx>
        <c:axId val="50571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696248"/>
        <c:crosses val="autoZero"/>
        <c:auto val="1"/>
        <c:lblAlgn val="ctr"/>
        <c:lblOffset val="100"/>
        <c:tickLblSkip val="1"/>
        <c:tickMarkSkip val="1"/>
        <c:noMultiLvlLbl val="0"/>
      </c:catAx>
      <c:valAx>
        <c:axId val="411696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71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17563</c:v>
                </c:pt>
                <c:pt idx="5">
                  <c:v>17314</c:v>
                </c:pt>
                <c:pt idx="8">
                  <c:v>17307</c:v>
                </c:pt>
                <c:pt idx="11">
                  <c:v>17077</c:v>
                </c:pt>
                <c:pt idx="14">
                  <c:v>17003</c:v>
                </c:pt>
              </c:numCache>
            </c:numRef>
          </c:val>
          <c:extLst xmlns:c16r2="http://schemas.microsoft.com/office/drawing/2015/06/chart">
            <c:ext xmlns:c16="http://schemas.microsoft.com/office/drawing/2014/chart" uri="{C3380CC4-5D6E-409C-BE32-E72D297353CC}">
              <c16:uniqueId val="{00000000-61D8-4F14-A098-61F7740D58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401</c:v>
                </c:pt>
                <c:pt idx="5">
                  <c:v>320</c:v>
                </c:pt>
                <c:pt idx="8">
                  <c:v>229</c:v>
                </c:pt>
                <c:pt idx="11">
                  <c:v>234</c:v>
                </c:pt>
                <c:pt idx="14">
                  <c:v>122</c:v>
                </c:pt>
              </c:numCache>
            </c:numRef>
          </c:val>
          <c:extLst xmlns:c16r2="http://schemas.microsoft.com/office/drawing/2015/06/chart">
            <c:ext xmlns:c16="http://schemas.microsoft.com/office/drawing/2014/chart" uri="{C3380CC4-5D6E-409C-BE32-E72D297353CC}">
              <c16:uniqueId val="{00000001-61D8-4F14-A098-61F7740D58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6353</c:v>
                </c:pt>
                <c:pt idx="5">
                  <c:v>6416</c:v>
                </c:pt>
                <c:pt idx="8">
                  <c:v>8009</c:v>
                </c:pt>
                <c:pt idx="11">
                  <c:v>9317</c:v>
                </c:pt>
                <c:pt idx="14">
                  <c:v>9831</c:v>
                </c:pt>
              </c:numCache>
            </c:numRef>
          </c:val>
          <c:extLst xmlns:c16r2="http://schemas.microsoft.com/office/drawing/2015/06/chart">
            <c:ext xmlns:c16="http://schemas.microsoft.com/office/drawing/2014/chart" uri="{C3380CC4-5D6E-409C-BE32-E72D297353CC}">
              <c16:uniqueId val="{00000002-61D8-4F14-A098-61F7740D58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D8-4F14-A098-61F7740D58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D8-4F14-A098-61F7740D58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198</c:v>
                </c:pt>
                <c:pt idx="3">
                  <c:v>173</c:v>
                </c:pt>
                <c:pt idx="6">
                  <c:v>279</c:v>
                </c:pt>
                <c:pt idx="9">
                  <c:v>81</c:v>
                </c:pt>
                <c:pt idx="12">
                  <c:v>9</c:v>
                </c:pt>
              </c:numCache>
            </c:numRef>
          </c:val>
          <c:extLst xmlns:c16r2="http://schemas.microsoft.com/office/drawing/2015/06/chart">
            <c:ext xmlns:c16="http://schemas.microsoft.com/office/drawing/2014/chart" uri="{C3380CC4-5D6E-409C-BE32-E72D297353CC}">
              <c16:uniqueId val="{00000005-61D8-4F14-A098-61F7740D58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D8-4F14-A098-61F7740D58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678</c:v>
                </c:pt>
                <c:pt idx="3">
                  <c:v>576</c:v>
                </c:pt>
                <c:pt idx="6">
                  <c:v>467</c:v>
                </c:pt>
                <c:pt idx="9">
                  <c:v>394</c:v>
                </c:pt>
                <c:pt idx="12">
                  <c:v>398</c:v>
                </c:pt>
              </c:numCache>
            </c:numRef>
          </c:val>
          <c:extLst xmlns:c16r2="http://schemas.microsoft.com/office/drawing/2015/06/chart">
            <c:ext xmlns:c16="http://schemas.microsoft.com/office/drawing/2014/chart" uri="{C3380CC4-5D6E-409C-BE32-E72D297353CC}">
              <c16:uniqueId val="{00000007-61D8-4F14-A098-61F7740D58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6988</c:v>
                </c:pt>
                <c:pt idx="3">
                  <c:v>5803</c:v>
                </c:pt>
                <c:pt idx="6">
                  <c:v>5522</c:v>
                </c:pt>
                <c:pt idx="9">
                  <c:v>4688</c:v>
                </c:pt>
                <c:pt idx="12">
                  <c:v>4793</c:v>
                </c:pt>
              </c:numCache>
            </c:numRef>
          </c:val>
          <c:extLst xmlns:c16r2="http://schemas.microsoft.com/office/drawing/2015/06/chart">
            <c:ext xmlns:c16="http://schemas.microsoft.com/office/drawing/2014/chart" uri="{C3380CC4-5D6E-409C-BE32-E72D297353CC}">
              <c16:uniqueId val="{00000008-61D8-4F14-A098-61F7740D58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1D8-4F14-A098-61F7740D58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13959</c:v>
                </c:pt>
                <c:pt idx="3">
                  <c:v>13888</c:v>
                </c:pt>
                <c:pt idx="6">
                  <c:v>14429</c:v>
                </c:pt>
                <c:pt idx="9">
                  <c:v>15108</c:v>
                </c:pt>
                <c:pt idx="12">
                  <c:v>15887</c:v>
                </c:pt>
              </c:numCache>
            </c:numRef>
          </c:val>
          <c:extLst xmlns:c16r2="http://schemas.microsoft.com/office/drawing/2015/06/chart">
            <c:ext xmlns:c16="http://schemas.microsoft.com/office/drawing/2014/chart" uri="{C3380CC4-5D6E-409C-BE32-E72D297353CC}">
              <c16:uniqueId val="{0000000A-61D8-4F14-A098-61F7740D584B}"/>
            </c:ext>
          </c:extLst>
        </c:ser>
        <c:dLbls>
          <c:showLegendKey val="0"/>
          <c:showVal val="0"/>
          <c:showCatName val="0"/>
          <c:showSerName val="0"/>
          <c:showPercent val="0"/>
          <c:showBubbleSize val="0"/>
        </c:dLbls>
        <c:gapWidth val="100"/>
        <c:overlap val="100"/>
        <c:axId val="511129176"/>
        <c:axId val="51112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1D8-4F14-A098-61F7740D584B}"/>
            </c:ext>
          </c:extLst>
        </c:ser>
        <c:dLbls>
          <c:showLegendKey val="0"/>
          <c:showVal val="0"/>
          <c:showCatName val="0"/>
          <c:showSerName val="0"/>
          <c:showPercent val="0"/>
          <c:showBubbleSize val="0"/>
        </c:dLbls>
        <c:marker val="1"/>
        <c:smooth val="0"/>
        <c:axId val="511129176"/>
        <c:axId val="511129568"/>
      </c:lineChart>
      <c:catAx>
        <c:axId val="51112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129568"/>
        <c:crosses val="autoZero"/>
        <c:auto val="1"/>
        <c:lblAlgn val="ctr"/>
        <c:lblOffset val="100"/>
        <c:tickLblSkip val="1"/>
        <c:tickMarkSkip val="1"/>
        <c:noMultiLvlLbl val="0"/>
      </c:catAx>
      <c:valAx>
        <c:axId val="51112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12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3366</c:v>
                </c:pt>
                <c:pt idx="1">
                  <c:v>3278</c:v>
                </c:pt>
                <c:pt idx="2">
                  <c:v>3263</c:v>
                </c:pt>
              </c:numCache>
            </c:numRef>
          </c:val>
          <c:extLst xmlns:c16r2="http://schemas.microsoft.com/office/drawing/2015/06/chart">
            <c:ext xmlns:c16="http://schemas.microsoft.com/office/drawing/2014/chart" uri="{C3380CC4-5D6E-409C-BE32-E72D297353CC}">
              <c16:uniqueId val="{00000000-EAEE-4D34-B149-F650800ADD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322</c:v>
                </c:pt>
                <c:pt idx="1">
                  <c:v>783</c:v>
                </c:pt>
                <c:pt idx="2">
                  <c:v>844</c:v>
                </c:pt>
              </c:numCache>
            </c:numRef>
          </c:val>
          <c:extLst xmlns:c16r2="http://schemas.microsoft.com/office/drawing/2015/06/chart">
            <c:ext xmlns:c16="http://schemas.microsoft.com/office/drawing/2014/chart" uri="{C3380CC4-5D6E-409C-BE32-E72D297353CC}">
              <c16:uniqueId val="{00000001-EAEE-4D34-B149-F650800ADD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3291</c:v>
                </c:pt>
                <c:pt idx="1">
                  <c:v>4240</c:v>
                </c:pt>
                <c:pt idx="2">
                  <c:v>4854</c:v>
                </c:pt>
              </c:numCache>
            </c:numRef>
          </c:val>
          <c:extLst xmlns:c16r2="http://schemas.microsoft.com/office/drawing/2015/06/chart">
            <c:ext xmlns:c16="http://schemas.microsoft.com/office/drawing/2014/chart" uri="{C3380CC4-5D6E-409C-BE32-E72D297353CC}">
              <c16:uniqueId val="{00000002-EAEE-4D34-B149-F650800ADDE7}"/>
            </c:ext>
          </c:extLst>
        </c:ser>
        <c:dLbls>
          <c:showLegendKey val="0"/>
          <c:showVal val="0"/>
          <c:showCatName val="0"/>
          <c:showSerName val="0"/>
          <c:showPercent val="0"/>
          <c:showBubbleSize val="0"/>
        </c:dLbls>
        <c:gapWidth val="120"/>
        <c:overlap val="100"/>
        <c:axId val="511129960"/>
        <c:axId val="511130352"/>
      </c:barChart>
      <c:catAx>
        <c:axId val="51112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130352"/>
        <c:crosses val="autoZero"/>
        <c:auto val="1"/>
        <c:lblAlgn val="ctr"/>
        <c:lblOffset val="100"/>
        <c:tickLblSkip val="1"/>
        <c:tickMarkSkip val="1"/>
        <c:noMultiLvlLbl val="0"/>
      </c:catAx>
      <c:valAx>
        <c:axId val="511130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12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59,225
58,037
42.07
29,295,080
28,067,082
1,109,937
13,098,673
15,886,771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財政力指数は横ばい傾向にあるが、依然として類似団体内平均値を下回っている。今後も更なる徴収業務の強化に取り組むとともに、歳出削減を図り、財政基盤の強化に努める。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歳入が増加したが、歳出も増加したため、経常収支比率は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ポイント増加した。類似団体内平均値を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ポイント下回っている。今後、扶助費や公債費の増加により、経常収支比率の抜本的改善は見込めないが、事務事業の見直し、扶助費の資格審査等の適正化による抑制等により経常経費の削減に努める。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87884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471658"/>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163068</xdr:rowOff>
    </xdr:from>
    <xdr:to>
      <xdr:col>19</xdr:col>
      <xdr:colOff>133350</xdr:colOff>
      <xdr:row>61</xdr:row>
      <xdr:rowOff>13208</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3225800" y="1027861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163068</xdr:rowOff>
    </xdr:from>
    <xdr:to>
      <xdr:col>15</xdr:col>
      <xdr:colOff>82550</xdr:colOff>
      <xdr:row>61</xdr:row>
      <xdr:rowOff>133858</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027861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61</xdr:row>
      <xdr:rowOff>133858</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5874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112268</xdr:rowOff>
    </xdr:from>
    <xdr:to>
      <xdr:col>15</xdr:col>
      <xdr:colOff>133350</xdr:colOff>
      <xdr:row>60</xdr:row>
      <xdr:rowOff>42418</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52595</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ふるさと応援寄附金が急増した平成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返礼品やシステム利用料等の増加で物件費が増加しているものの、類似団体内平均値を下回っており、引き続き民間への委託による人件費の削減や公共施設等総合管理計画（個別施設計画）に基づき、不要な維持補修費をかけないようコスト縮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166990</xdr:rowOff>
    </xdr:from>
    <xdr:to>
      <xdr:col>23</xdr:col>
      <xdr:colOff>133350</xdr:colOff>
      <xdr:row>82</xdr:row>
      <xdr:rowOff>43666</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114800" y="14054440"/>
          <a:ext cx="838200" cy="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73327</xdr:rowOff>
    </xdr:from>
    <xdr:to>
      <xdr:col>19</xdr:col>
      <xdr:colOff>133350</xdr:colOff>
      <xdr:row>81</xdr:row>
      <xdr:rowOff>166990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225800" y="13960777"/>
          <a:ext cx="889000" cy="9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38764</xdr:rowOff>
    </xdr:from>
    <xdr:to>
      <xdr:col>15</xdr:col>
      <xdr:colOff>82550</xdr:colOff>
      <xdr:row>81</xdr:row>
      <xdr:rowOff>73327</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2336800" y="13926214"/>
          <a:ext cx="8890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153267</xdr:rowOff>
    </xdr:from>
    <xdr:to>
      <xdr:col>11</xdr:col>
      <xdr:colOff>31750</xdr:colOff>
      <xdr:row>81</xdr:row>
      <xdr:rowOff>38764</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1447800" y="13869267"/>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164316</xdr:rowOff>
    </xdr:from>
    <xdr:to>
      <xdr:col>23</xdr:col>
      <xdr:colOff>184150</xdr:colOff>
      <xdr:row>82</xdr:row>
      <xdr:rowOff>94466</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902200" y="140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9393</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389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116190</xdr:rowOff>
    </xdr:from>
    <xdr:to>
      <xdr:col>19</xdr:col>
      <xdr:colOff>184150</xdr:colOff>
      <xdr:row>82</xdr:row>
      <xdr:rowOff>46340</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064000" y="140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56517</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377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22527</xdr:rowOff>
    </xdr:from>
    <xdr:to>
      <xdr:col>15</xdr:col>
      <xdr:colOff>133350</xdr:colOff>
      <xdr:row>81</xdr:row>
      <xdr:rowOff>124127</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3175000" y="139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134304</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367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159414</xdr:rowOff>
    </xdr:from>
    <xdr:to>
      <xdr:col>11</xdr:col>
      <xdr:colOff>82550</xdr:colOff>
      <xdr:row>81</xdr:row>
      <xdr:rowOff>89564</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2286000" y="138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99741</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364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102467</xdr:rowOff>
    </xdr:from>
    <xdr:to>
      <xdr:col>7</xdr:col>
      <xdr:colOff>31750</xdr:colOff>
      <xdr:row>81</xdr:row>
      <xdr:rowOff>32617</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1397000" y="138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42794</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358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類似団体平均との差が広がる傾向にあり、平成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を下回っている。給与水準については、国の動向等に注視し、適正化に努める。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135466</xdr:rowOff>
    </xdr:from>
    <xdr:to>
      <xdr:col>81</xdr:col>
      <xdr:colOff>44450</xdr:colOff>
      <xdr:row>80</xdr:row>
      <xdr:rowOff>24341</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6179800" y="136800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24341</xdr:rowOff>
    </xdr:from>
    <xdr:to>
      <xdr:col>77</xdr:col>
      <xdr:colOff>44450</xdr:colOff>
      <xdr:row>80</xdr:row>
      <xdr:rowOff>124884</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5290800" y="137403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80</xdr:row>
      <xdr:rowOff>124884</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4401800" y="13840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53975</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3512800" y="138408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84666</xdr:rowOff>
    </xdr:from>
    <xdr:to>
      <xdr:col>81</xdr:col>
      <xdr:colOff>95250</xdr:colOff>
      <xdr:row>80</xdr:row>
      <xdr:rowOff>14816</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9672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5943</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7106900" y="135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144991</xdr:rowOff>
    </xdr:from>
    <xdr:to>
      <xdr:col>77</xdr:col>
      <xdr:colOff>95250</xdr:colOff>
      <xdr:row>80</xdr:row>
      <xdr:rowOff>75141</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129000" y="136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85318</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798800" y="1345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3175</xdr:rowOff>
    </xdr:from>
    <xdr:to>
      <xdr:col>64</xdr:col>
      <xdr:colOff>152400</xdr:colOff>
      <xdr:row>81</xdr:row>
      <xdr:rowOff>104775</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3462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114952</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131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数値はほぼ横ばいで、類似団体内平均値を下回ったまま推移しており、今後も同水準を維持しながら、適正な定員管理に努める。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146579</xdr:rowOff>
    </xdr:from>
    <xdr:to>
      <xdr:col>81</xdr:col>
      <xdr:colOff>44450</xdr:colOff>
      <xdr:row>59</xdr:row>
      <xdr:rowOff>154622</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flipV="1">
          <a:off x="16179800" y="1026212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154622</xdr:rowOff>
    </xdr:from>
    <xdr:to>
      <xdr:col>77</xdr:col>
      <xdr:colOff>44450</xdr:colOff>
      <xdr:row>59</xdr:row>
      <xdr:rowOff>156633</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5290800" y="102701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152612</xdr:rowOff>
    </xdr:from>
    <xdr:to>
      <xdr:col>72</xdr:col>
      <xdr:colOff>203200</xdr:colOff>
      <xdr:row>59</xdr:row>
      <xdr:rowOff>156633</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026816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59</xdr:row>
      <xdr:rowOff>152612</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025006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95779</xdr:rowOff>
    </xdr:from>
    <xdr:to>
      <xdr:col>81</xdr:col>
      <xdr:colOff>95250</xdr:colOff>
      <xdr:row>60</xdr:row>
      <xdr:rowOff>25929</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112306</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100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103822</xdr:rowOff>
    </xdr:from>
    <xdr:to>
      <xdr:col>77</xdr:col>
      <xdr:colOff>95250</xdr:colOff>
      <xdr:row>60</xdr:row>
      <xdr:rowOff>33972</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44149</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998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83714</xdr:rowOff>
    </xdr:from>
    <xdr:to>
      <xdr:col>64</xdr:col>
      <xdr:colOff>152400</xdr:colOff>
      <xdr:row>60</xdr:row>
      <xdr:rowOff>13864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24041</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元利償還金額の増加等により前年度比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引き続き類似団体内平均値を下回っている。今後も増加が見込まれることから、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135044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179800" y="69367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127000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4401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11854</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3512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7" name="公債費負担の状況該当値テキスト">
          <a:extLst>
            <a:ext uri="{FF2B5EF4-FFF2-40B4-BE49-F238E27FC236}">
              <a16:creationId xmlns="" xmlns:a16="http://schemas.microsoft.com/office/drawing/2014/main" id="{00000000-0008-0000-0300-00008D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例年、充当可能財源が将来負担額を上回っているため、将来負担比率は発生していない。今後も後世への負担を少しでも軽減するよう、将来負担額の適正化を図り、財政の健全化に努める。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59,225
58,037
42.07
29,295,080
28,067,082
1,109,937
13,098,673
15,886,771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等の結果、近年は類似団体内平均値を下回っているが、ほぼ横ばいの状態である。一方で、ラスパイレス指数は低い状態で推移していることから、ラスパイレス指数には含まれない会計年度任用職員の増や地域手当率の増加などが影響しており、民間委託や業務の効率化などを進め、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40458</xdr:rowOff>
    </xdr:from>
    <xdr:to>
      <xdr:col>24</xdr:col>
      <xdr:colOff>25400</xdr:colOff>
      <xdr:row>35</xdr:row>
      <xdr:rowOff>105773</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a:off x="3987800" y="60412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7801</xdr:rowOff>
    </xdr:from>
    <xdr:to>
      <xdr:col>19</xdr:col>
      <xdr:colOff>187325</xdr:colOff>
      <xdr:row>35</xdr:row>
      <xdr:rowOff>40458</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a:off x="3098800" y="60085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7801</xdr:rowOff>
    </xdr:from>
    <xdr:to>
      <xdr:col>15</xdr:col>
      <xdr:colOff>98425</xdr:colOff>
      <xdr:row>35</xdr:row>
      <xdr:rowOff>151493</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flipV="1">
          <a:off x="2209800" y="600855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33927</xdr:rowOff>
    </xdr:from>
    <xdr:to>
      <xdr:col>11</xdr:col>
      <xdr:colOff>9525</xdr:colOff>
      <xdr:row>35</xdr:row>
      <xdr:rowOff>151493</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a:off x="1320800" y="60346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54973</xdr:rowOff>
    </xdr:from>
    <xdr:to>
      <xdr:col>24</xdr:col>
      <xdr:colOff>76200</xdr:colOff>
      <xdr:row>35</xdr:row>
      <xdr:rowOff>156573</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71500</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59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161108</xdr:rowOff>
    </xdr:from>
    <xdr:to>
      <xdr:col>20</xdr:col>
      <xdr:colOff>38100</xdr:colOff>
      <xdr:row>35</xdr:row>
      <xdr:rowOff>91258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101435</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575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128451</xdr:rowOff>
    </xdr:from>
    <xdr:to>
      <xdr:col>15</xdr:col>
      <xdr:colOff>149225</xdr:colOff>
      <xdr:row>35</xdr:row>
      <xdr:rowOff>58601</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68778</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154577</xdr:rowOff>
    </xdr:from>
    <xdr:to>
      <xdr:col>6</xdr:col>
      <xdr:colOff>171450</xdr:colOff>
      <xdr:row>35</xdr:row>
      <xdr:rowOff>84727</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94904</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行財政改革により、職員人件費等から委託料（物件費）へシフトした結果、恒常的に類似団体平均を上回っていたが、平成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年度からは類似団体内平均値を下回り、今年度は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ポイント下回った。今後も指定管理者制度の導入、民間委託の実施等により競争に伴うコスト削減を進め、物件費の適正化に努める。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110998</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637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65278</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5273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92710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3556</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664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例年、類似団体内平均値と同程度で推移しており、今年度は類似団体内平均値を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ポイント上回っている。今後、社会保障給付の増加が見込まれるが、資格審査等の適正化や単独扶助事業の見直し等により、扶助費の増加を引き続き抑制していく必要がある。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119380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62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20320</xdr:rowOff>
    </xdr:from>
    <xdr:to>
      <xdr:col>19</xdr:col>
      <xdr:colOff>187325</xdr:colOff>
      <xdr:row>56</xdr:row>
      <xdr:rowOff>27940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20320</xdr:rowOff>
    </xdr:from>
    <xdr:to>
      <xdr:col>15</xdr:col>
      <xdr:colOff>98425</xdr:colOff>
      <xdr:row>56</xdr:row>
      <xdr:rowOff>35560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73660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140970</xdr:rowOff>
    </xdr:from>
    <xdr:to>
      <xdr:col>15</xdr:col>
      <xdr:colOff>149225</xdr:colOff>
      <xdr:row>56</xdr:row>
      <xdr:rowOff>71120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55897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134637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特別会計繰出金等の増加により前年度より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ポイント上回っている。特別会計繰出金については、引き続き利用者負担の適正化を図り、普通会計の負担額を減らすことができるよう努める。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58</xdr:row>
      <xdr:rowOff>7257</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7554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154215</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113393</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7118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113393</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住民税非課税世帯等への緊急支援給付金等の増により前年度比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ポイントの増となった。今後も、その他団体への補助については、明確な基準を設けて、必要性の低い補助金の見直しや廃止を行っていく。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119380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962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66040</xdr:rowOff>
    </xdr:from>
    <xdr:to>
      <xdr:col>78</xdr:col>
      <xdr:colOff>69850</xdr:colOff>
      <xdr:row>40</xdr:row>
      <xdr:rowOff>104140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4782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66040</xdr:rowOff>
    </xdr:from>
    <xdr:to>
      <xdr:col>73</xdr:col>
      <xdr:colOff>180975</xdr:colOff>
      <xdr:row>40</xdr:row>
      <xdr:rowOff>81280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893800" y="6924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73660</xdr:rowOff>
    </xdr:from>
    <xdr:to>
      <xdr:col>69</xdr:col>
      <xdr:colOff>92075</xdr:colOff>
      <xdr:row>40</xdr:row>
      <xdr:rowOff>81280</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004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68580</xdr:rowOff>
    </xdr:from>
    <xdr:to>
      <xdr:col>82</xdr:col>
      <xdr:colOff>158750</xdr:colOff>
      <xdr:row>40</xdr:row>
      <xdr:rowOff>170180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40657</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xdr:rowOff>
    </xdr:from>
    <xdr:to>
      <xdr:col>74</xdr:col>
      <xdr:colOff>31750</xdr:colOff>
      <xdr:row>40</xdr:row>
      <xdr:rowOff>116840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101617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30480</xdr:rowOff>
    </xdr:from>
    <xdr:to>
      <xdr:col>69</xdr:col>
      <xdr:colOff>142875</xdr:colOff>
      <xdr:row>40</xdr:row>
      <xdr:rowOff>132080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116857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22860</xdr:rowOff>
    </xdr:from>
    <xdr:to>
      <xdr:col>65</xdr:col>
      <xdr:colOff>53975</xdr:colOff>
      <xdr:row>40</xdr:row>
      <xdr:rowOff>124460</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109237</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今年度は、類似団体内平均値を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年度中に実施した繰上償還により一時的には公債費の減少が見込まれるが、一方で、平成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生涯学習センターの建替えに係る起債償還が始まっており、公共施設の改修等により、今後は増加傾向に転じる見込みで、償還財源の確保に努めるとともに、引き続き起債対象の普通建設事業等を慎重に判断しながら進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115570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85090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3098800" y="12844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46990</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2209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100330</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flipV="1">
          <a:off x="1320800" y="12905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a:extLst>
            <a:ext uri="{FF2B5EF4-FFF2-40B4-BE49-F238E27FC236}">
              <a16:creationId xmlns="" xmlns:a16="http://schemas.microsoft.com/office/drawing/2014/main" id="{00000000-0008-0000-0400-000088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人件費や扶助費等の増加により、昨年度と比較し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ポイント上回っている。今後はＤＸでの業務効率化等により経常的経費の削減を目指し、政策的事業に必要な財源の確保に努める。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29845</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3134339"/>
          <a:ext cx="838200" cy="2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121285</xdr:rowOff>
    </xdr:from>
    <xdr:to>
      <xdr:col>78</xdr:col>
      <xdr:colOff>69850</xdr:colOff>
      <xdr:row>76</xdr:row>
      <xdr:rowOff>104139</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4782800" y="12980035"/>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121285</xdr:rowOff>
    </xdr:from>
    <xdr:to>
      <xdr:col>73</xdr:col>
      <xdr:colOff>180975</xdr:colOff>
      <xdr:row>77</xdr:row>
      <xdr:rowOff>104139</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893800" y="12980035"/>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104139</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004800" y="13260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122572</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70485</xdr:rowOff>
    </xdr:from>
    <xdr:to>
      <xdr:col>74</xdr:col>
      <xdr:colOff>31750</xdr:colOff>
      <xdr:row>76</xdr:row>
      <xdr:rowOff>636</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156863</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71933</xdr:rowOff>
    </xdr:from>
    <xdr:to>
      <xdr:col>29</xdr:col>
      <xdr:colOff>127000</xdr:colOff>
      <xdr:row>17</xdr:row>
      <xdr:rowOff>95453</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034208"/>
          <a:ext cx="647700" cy="2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95453</xdr:rowOff>
    </xdr:from>
    <xdr:to>
      <xdr:col>26</xdr:col>
      <xdr:colOff>50800</xdr:colOff>
      <xdr:row>17</xdr:row>
      <xdr:rowOff>110452</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057728"/>
          <a:ext cx="698500" cy="1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110452</xdr:rowOff>
    </xdr:from>
    <xdr:to>
      <xdr:col>22</xdr:col>
      <xdr:colOff>114300</xdr:colOff>
      <xdr:row>17</xdr:row>
      <xdr:rowOff>118808</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072727"/>
          <a:ext cx="698500" cy="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118808</xdr:rowOff>
    </xdr:from>
    <xdr:to>
      <xdr:col>18</xdr:col>
      <xdr:colOff>177800</xdr:colOff>
      <xdr:row>17</xdr:row>
      <xdr:rowOff>144056</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081083"/>
          <a:ext cx="698500" cy="2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21133</xdr:rowOff>
    </xdr:from>
    <xdr:to>
      <xdr:col>29</xdr:col>
      <xdr:colOff>177800</xdr:colOff>
      <xdr:row>17</xdr:row>
      <xdr:rowOff>122733</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98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164660</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9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44653</xdr:rowOff>
    </xdr:from>
    <xdr:to>
      <xdr:col>26</xdr:col>
      <xdr:colOff>101600</xdr:colOff>
      <xdr:row>17</xdr:row>
      <xdr:rowOff>146253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00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131030</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09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59652</xdr:rowOff>
    </xdr:from>
    <xdr:to>
      <xdr:col>22</xdr:col>
      <xdr:colOff>165100</xdr:colOff>
      <xdr:row>17</xdr:row>
      <xdr:rowOff>161252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02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146029</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10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68008</xdr:rowOff>
    </xdr:from>
    <xdr:to>
      <xdr:col>19</xdr:col>
      <xdr:colOff>38100</xdr:colOff>
      <xdr:row>17</xdr:row>
      <xdr:rowOff>169608</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03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154385</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11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93256</xdr:rowOff>
    </xdr:from>
    <xdr:to>
      <xdr:col>15</xdr:col>
      <xdr:colOff>101600</xdr:colOff>
      <xdr:row>18</xdr:row>
      <xdr:rowOff>23406</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05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8183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14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288914</xdr:rowOff>
    </xdr:from>
    <xdr:to>
      <xdr:col>29</xdr:col>
      <xdr:colOff>127000</xdr:colOff>
      <xdr:row>36</xdr:row>
      <xdr:rowOff>5221</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899264"/>
          <a:ext cx="6477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5221</xdr:rowOff>
    </xdr:from>
    <xdr:to>
      <xdr:col>26</xdr:col>
      <xdr:colOff>50800</xdr:colOff>
      <xdr:row>36</xdr:row>
      <xdr:rowOff>46108</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958471"/>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46108</xdr:rowOff>
    </xdr:from>
    <xdr:to>
      <xdr:col>22</xdr:col>
      <xdr:colOff>114300</xdr:colOff>
      <xdr:row>36</xdr:row>
      <xdr:rowOff>114786</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3606800" y="6999358"/>
          <a:ext cx="6985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8193</xdr:rowOff>
    </xdr:from>
    <xdr:to>
      <xdr:col>18</xdr:col>
      <xdr:colOff>177800</xdr:colOff>
      <xdr:row>36</xdr:row>
      <xdr:rowOff>114786</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961443"/>
          <a:ext cx="698500" cy="10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238114</xdr:rowOff>
    </xdr:from>
    <xdr:to>
      <xdr:col>29</xdr:col>
      <xdr:colOff>177800</xdr:colOff>
      <xdr:row>35</xdr:row>
      <xdr:rowOff>339714</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84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210191</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82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297321</xdr:rowOff>
    </xdr:from>
    <xdr:to>
      <xdr:col>26</xdr:col>
      <xdr:colOff>101600</xdr:colOff>
      <xdr:row>36</xdr:row>
      <xdr:rowOff>56021</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90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40798</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99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338208</xdr:rowOff>
    </xdr:from>
    <xdr:to>
      <xdr:col>22</xdr:col>
      <xdr:colOff>165100</xdr:colOff>
      <xdr:row>36</xdr:row>
      <xdr:rowOff>96908</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94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81685</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70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63986</xdr:rowOff>
    </xdr:from>
    <xdr:to>
      <xdr:col>19</xdr:col>
      <xdr:colOff>38100</xdr:colOff>
      <xdr:row>36</xdr:row>
      <xdr:rowOff>165586</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150363</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71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300293</xdr:rowOff>
    </xdr:from>
    <xdr:to>
      <xdr:col>15</xdr:col>
      <xdr:colOff>101600</xdr:colOff>
      <xdr:row>36</xdr:row>
      <xdr:rowOff>58993</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91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43770</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9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59,225
58,037
42.07
29,295,080
28,067,082
1,109,937
13,098,673
15,886,771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64605</xdr:rowOff>
    </xdr:from>
    <xdr:to>
      <xdr:col>24</xdr:col>
      <xdr:colOff>63500</xdr:colOff>
      <xdr:row>37</xdr:row>
      <xdr:rowOff>109677</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408255"/>
          <a:ext cx="8382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109677</xdr:rowOff>
    </xdr:from>
    <xdr:to>
      <xdr:col>19</xdr:col>
      <xdr:colOff>177800</xdr:colOff>
      <xdr:row>37</xdr:row>
      <xdr:rowOff>119412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453327"/>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119412</xdr:rowOff>
    </xdr:from>
    <xdr:to>
      <xdr:col>15</xdr:col>
      <xdr:colOff>50800</xdr:colOff>
      <xdr:row>37</xdr:row>
      <xdr:rowOff>147282</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463062"/>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147282</xdr:rowOff>
    </xdr:from>
    <xdr:to>
      <xdr:col>10</xdr:col>
      <xdr:colOff>114300</xdr:colOff>
      <xdr:row>38</xdr:row>
      <xdr:rowOff>66872</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90932"/>
          <a:ext cx="8890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13805</xdr:rowOff>
    </xdr:from>
    <xdr:to>
      <xdr:col>24</xdr:col>
      <xdr:colOff>114300</xdr:colOff>
      <xdr:row>37</xdr:row>
      <xdr:rowOff>115405</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163682</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3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58877</xdr:rowOff>
    </xdr:from>
    <xdr:to>
      <xdr:col>20</xdr:col>
      <xdr:colOff>38100</xdr:colOff>
      <xdr:row>37</xdr:row>
      <xdr:rowOff>160477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151604</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68612</xdr:rowOff>
    </xdr:from>
    <xdr:to>
      <xdr:col>15</xdr:col>
      <xdr:colOff>101600</xdr:colOff>
      <xdr:row>37</xdr:row>
      <xdr:rowOff>170211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412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161339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96482</xdr:rowOff>
    </xdr:from>
    <xdr:to>
      <xdr:col>10</xdr:col>
      <xdr:colOff>165100</xdr:colOff>
      <xdr:row>38</xdr:row>
      <xdr:rowOff>26632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4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17759</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5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16072</xdr:rowOff>
    </xdr:from>
    <xdr:to>
      <xdr:col>6</xdr:col>
      <xdr:colOff>38100</xdr:colOff>
      <xdr:row>38</xdr:row>
      <xdr:rowOff>117672</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5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108799</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6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118987</xdr:rowOff>
    </xdr:from>
    <xdr:to>
      <xdr:col>24</xdr:col>
      <xdr:colOff>63500</xdr:colOff>
      <xdr:row>56</xdr:row>
      <xdr:rowOff>153632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720187"/>
          <a:ext cx="838200" cy="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153632</xdr:rowOff>
    </xdr:from>
    <xdr:to>
      <xdr:col>19</xdr:col>
      <xdr:colOff>177800</xdr:colOff>
      <xdr:row>57</xdr:row>
      <xdr:rowOff>88595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754832"/>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88595</xdr:rowOff>
    </xdr:from>
    <xdr:to>
      <xdr:col>15</xdr:col>
      <xdr:colOff>50800</xdr:colOff>
      <xdr:row>57</xdr:row>
      <xdr:rowOff>117259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861245"/>
          <a:ext cx="8890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117259</xdr:rowOff>
    </xdr:from>
    <xdr:to>
      <xdr:col>10</xdr:col>
      <xdr:colOff>114300</xdr:colOff>
      <xdr:row>57</xdr:row>
      <xdr:rowOff>128422</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889909"/>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68187</xdr:rowOff>
    </xdr:from>
    <xdr:to>
      <xdr:col>24</xdr:col>
      <xdr:colOff>114300</xdr:colOff>
      <xdr:row>56</xdr:row>
      <xdr:rowOff>169787</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6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46614</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6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102832</xdr:rowOff>
    </xdr:from>
    <xdr:to>
      <xdr:col>20</xdr:col>
      <xdr:colOff>38100</xdr:colOff>
      <xdr:row>57</xdr:row>
      <xdr:rowOff>32982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7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24109</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7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37795</xdr:rowOff>
    </xdr:from>
    <xdr:to>
      <xdr:col>15</xdr:col>
      <xdr:colOff>101600</xdr:colOff>
      <xdr:row>57</xdr:row>
      <xdr:rowOff>139395</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8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130522</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9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66459</xdr:rowOff>
    </xdr:from>
    <xdr:to>
      <xdr:col>10</xdr:col>
      <xdr:colOff>165100</xdr:colOff>
      <xdr:row>57</xdr:row>
      <xdr:rowOff>168059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83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159186</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9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77622</xdr:rowOff>
    </xdr:from>
    <xdr:to>
      <xdr:col>6</xdr:col>
      <xdr:colOff>38100</xdr:colOff>
      <xdr:row>58</xdr:row>
      <xdr:rowOff>7772</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8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170349</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9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62852</xdr:rowOff>
    </xdr:from>
    <xdr:to>
      <xdr:col>24</xdr:col>
      <xdr:colOff>63500</xdr:colOff>
      <xdr:row>78</xdr:row>
      <xdr:rowOff>69786</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435952"/>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52299</xdr:rowOff>
    </xdr:from>
    <xdr:to>
      <xdr:col>19</xdr:col>
      <xdr:colOff>177800</xdr:colOff>
      <xdr:row>78</xdr:row>
      <xdr:rowOff>69786</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908300" y="1342539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52299</xdr:rowOff>
    </xdr:from>
    <xdr:to>
      <xdr:col>15</xdr:col>
      <xdr:colOff>50800</xdr:colOff>
      <xdr:row>78</xdr:row>
      <xdr:rowOff>59500</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42539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59500</xdr:rowOff>
    </xdr:from>
    <xdr:to>
      <xdr:col>10</xdr:col>
      <xdr:colOff>114300</xdr:colOff>
      <xdr:row>78</xdr:row>
      <xdr:rowOff>69786</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3432600"/>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12052</xdr:rowOff>
    </xdr:from>
    <xdr:to>
      <xdr:col>24</xdr:col>
      <xdr:colOff>114300</xdr:colOff>
      <xdr:row>78</xdr:row>
      <xdr:rowOff>113652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3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161929</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3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18986</xdr:rowOff>
    </xdr:from>
    <xdr:to>
      <xdr:col>20</xdr:col>
      <xdr:colOff>38100</xdr:colOff>
      <xdr:row>78</xdr:row>
      <xdr:rowOff>120586</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3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111713</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48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1499</xdr:rowOff>
    </xdr:from>
    <xdr:to>
      <xdr:col>15</xdr:col>
      <xdr:colOff>101600</xdr:colOff>
      <xdr:row>78</xdr:row>
      <xdr:rowOff>103099</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94226</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4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8700</xdr:rowOff>
    </xdr:from>
    <xdr:to>
      <xdr:col>10</xdr:col>
      <xdr:colOff>165100</xdr:colOff>
      <xdr:row>78</xdr:row>
      <xdr:rowOff>110300</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101427</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18986</xdr:rowOff>
    </xdr:from>
    <xdr:to>
      <xdr:col>6</xdr:col>
      <xdr:colOff>38100</xdr:colOff>
      <xdr:row>78</xdr:row>
      <xdr:rowOff>120586</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3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137113</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16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93109</xdr:rowOff>
    </xdr:from>
    <xdr:to>
      <xdr:col>24</xdr:col>
      <xdr:colOff>63500</xdr:colOff>
      <xdr:row>96</xdr:row>
      <xdr:rowOff>82006</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6380859"/>
          <a:ext cx="8382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17726</xdr:rowOff>
    </xdr:from>
    <xdr:to>
      <xdr:col>19</xdr:col>
      <xdr:colOff>177800</xdr:colOff>
      <xdr:row>96</xdr:row>
      <xdr:rowOff>82006</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2908300" y="16305476"/>
          <a:ext cx="889000" cy="2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17726</xdr:rowOff>
    </xdr:from>
    <xdr:to>
      <xdr:col>15</xdr:col>
      <xdr:colOff>50800</xdr:colOff>
      <xdr:row>96</xdr:row>
      <xdr:rowOff>117994</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019300" y="16305476"/>
          <a:ext cx="889000" cy="2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117994</xdr:rowOff>
    </xdr:from>
    <xdr:to>
      <xdr:col>10</xdr:col>
      <xdr:colOff>114300</xdr:colOff>
      <xdr:row>97</xdr:row>
      <xdr:rowOff>13415</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6577194"/>
          <a:ext cx="889000" cy="6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42309</xdr:rowOff>
    </xdr:from>
    <xdr:to>
      <xdr:col>24</xdr:col>
      <xdr:colOff>114300</xdr:colOff>
      <xdr:row>95</xdr:row>
      <xdr:rowOff>143909</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6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65186</xdr:rowOff>
    </xdr:from>
    <xdr:ext cx="599010"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18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31206</xdr:rowOff>
    </xdr:from>
    <xdr:to>
      <xdr:col>20</xdr:col>
      <xdr:colOff>38100</xdr:colOff>
      <xdr:row>96</xdr:row>
      <xdr:rowOff>132806</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64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123933</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497795" y="165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138376</xdr:rowOff>
    </xdr:from>
    <xdr:to>
      <xdr:col>15</xdr:col>
      <xdr:colOff>101600</xdr:colOff>
      <xdr:row>95</xdr:row>
      <xdr:rowOff>68526</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62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85053</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08795" y="1602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67194</xdr:rowOff>
    </xdr:from>
    <xdr:to>
      <xdr:col>10</xdr:col>
      <xdr:colOff>165100</xdr:colOff>
      <xdr:row>96</xdr:row>
      <xdr:rowOff>168794</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65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13871</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19795" y="1630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134065</xdr:rowOff>
    </xdr:from>
    <xdr:to>
      <xdr:col>6</xdr:col>
      <xdr:colOff>38100</xdr:colOff>
      <xdr:row>97</xdr:row>
      <xdr:rowOff>64215</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65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80742</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63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52946</xdr:rowOff>
    </xdr:from>
    <xdr:to>
      <xdr:col>55</xdr:col>
      <xdr:colOff>0</xdr:colOff>
      <xdr:row>36</xdr:row>
      <xdr:rowOff>84303</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9639300" y="6225146"/>
          <a:ext cx="8382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52946</xdr:rowOff>
    </xdr:from>
    <xdr:to>
      <xdr:col>50</xdr:col>
      <xdr:colOff>114300</xdr:colOff>
      <xdr:row>36</xdr:row>
      <xdr:rowOff>119614</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8750300" y="6225146"/>
          <a:ext cx="889000" cy="6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47651</xdr:rowOff>
    </xdr:from>
    <xdr:to>
      <xdr:col>45</xdr:col>
      <xdr:colOff>177800</xdr:colOff>
      <xdr:row>36</xdr:row>
      <xdr:rowOff>119614</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7861300" y="5534051"/>
          <a:ext cx="889000" cy="75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47651</xdr:rowOff>
    </xdr:from>
    <xdr:to>
      <xdr:col>41</xdr:col>
      <xdr:colOff>50800</xdr:colOff>
      <xdr:row>36</xdr:row>
      <xdr:rowOff>148349</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6972300" y="5534051"/>
          <a:ext cx="889000" cy="7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33503</xdr:rowOff>
    </xdr:from>
    <xdr:to>
      <xdr:col>55</xdr:col>
      <xdr:colOff>50800</xdr:colOff>
      <xdr:row>36</xdr:row>
      <xdr:rowOff>135103</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10426700" y="62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56380</xdr:rowOff>
    </xdr:from>
    <xdr:ext cx="534377" cy="259045"/>
    <xdr:sp macro="" textlink="">
      <xdr:nvSpPr>
        <xdr:cNvPr id="313" name="補助費等該当値テキスト">
          <a:extLst>
            <a:ext uri="{FF2B5EF4-FFF2-40B4-BE49-F238E27FC236}">
              <a16:creationId xmlns="" xmlns:a16="http://schemas.microsoft.com/office/drawing/2014/main" id="{00000000-0008-0000-0600-000039010000}"/>
            </a:ext>
          </a:extLst>
        </xdr:cNvPr>
        <xdr:cNvSpPr txBox="1"/>
      </xdr:nvSpPr>
      <xdr:spPr>
        <a:xfrm>
          <a:off x="10528300" y="605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2146</xdr:rowOff>
    </xdr:from>
    <xdr:to>
      <xdr:col>50</xdr:col>
      <xdr:colOff>165100</xdr:colOff>
      <xdr:row>36</xdr:row>
      <xdr:rowOff>103746</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9588500" y="61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120273</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9372111" y="59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68814</xdr:rowOff>
    </xdr:from>
    <xdr:to>
      <xdr:col>46</xdr:col>
      <xdr:colOff>38100</xdr:colOff>
      <xdr:row>36</xdr:row>
      <xdr:rowOff>170414</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8699500" y="62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15491</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8483111" y="60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168301</xdr:rowOff>
    </xdr:from>
    <xdr:to>
      <xdr:col>41</xdr:col>
      <xdr:colOff>101600</xdr:colOff>
      <xdr:row>32</xdr:row>
      <xdr:rowOff>98451</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7810500" y="54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114978</xdr:rowOff>
    </xdr:from>
    <xdr:ext cx="599010"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7561795" y="525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97549</xdr:rowOff>
    </xdr:from>
    <xdr:to>
      <xdr:col>36</xdr:col>
      <xdr:colOff>165100</xdr:colOff>
      <xdr:row>37</xdr:row>
      <xdr:rowOff>27699</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6921500" y="62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44226</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705111" y="604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165112</xdr:rowOff>
    </xdr:from>
    <xdr:to>
      <xdr:col>55</xdr:col>
      <xdr:colOff>0</xdr:colOff>
      <xdr:row>55</xdr:row>
      <xdr:rowOff>33312</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9639300" y="9423412"/>
          <a:ext cx="8382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165112</xdr:rowOff>
    </xdr:from>
    <xdr:to>
      <xdr:col>50</xdr:col>
      <xdr:colOff>114300</xdr:colOff>
      <xdr:row>57</xdr:row>
      <xdr:rowOff>36779</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8750300" y="9423412"/>
          <a:ext cx="889000" cy="3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36779</xdr:rowOff>
    </xdr:from>
    <xdr:to>
      <xdr:col>45</xdr:col>
      <xdr:colOff>177800</xdr:colOff>
      <xdr:row>57</xdr:row>
      <xdr:rowOff>123825</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7861300" y="9809429"/>
          <a:ext cx="8890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136411</xdr:rowOff>
    </xdr:from>
    <xdr:to>
      <xdr:col>41</xdr:col>
      <xdr:colOff>50800</xdr:colOff>
      <xdr:row>57</xdr:row>
      <xdr:rowOff>123825</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a:off x="6972300" y="9737611"/>
          <a:ext cx="889000" cy="1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153962</xdr:rowOff>
    </xdr:from>
    <xdr:to>
      <xdr:col>55</xdr:col>
      <xdr:colOff>50800</xdr:colOff>
      <xdr:row>55</xdr:row>
      <xdr:rowOff>84112</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10426700" y="94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5389</xdr:rowOff>
    </xdr:from>
    <xdr:ext cx="534377" cy="259045"/>
    <xdr:sp macro="" textlink="">
      <xdr:nvSpPr>
        <xdr:cNvPr id="370" name="普通建設事業費該当値テキスト">
          <a:extLst>
            <a:ext uri="{FF2B5EF4-FFF2-40B4-BE49-F238E27FC236}">
              <a16:creationId xmlns="" xmlns:a16="http://schemas.microsoft.com/office/drawing/2014/main" id="{00000000-0008-0000-0600-000072010000}"/>
            </a:ext>
          </a:extLst>
        </xdr:cNvPr>
        <xdr:cNvSpPr txBox="1"/>
      </xdr:nvSpPr>
      <xdr:spPr>
        <a:xfrm>
          <a:off x="10528300" y="92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114312</xdr:rowOff>
    </xdr:from>
    <xdr:to>
      <xdr:col>50</xdr:col>
      <xdr:colOff>165100</xdr:colOff>
      <xdr:row>55</xdr:row>
      <xdr:rowOff>44462</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9588500" y="9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60989</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9372111" y="91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157429</xdr:rowOff>
    </xdr:from>
    <xdr:to>
      <xdr:col>46</xdr:col>
      <xdr:colOff>38100</xdr:colOff>
      <xdr:row>57</xdr:row>
      <xdr:rowOff>87579</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8699500" y="97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78706</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483111" y="98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73025</xdr:rowOff>
    </xdr:from>
    <xdr:to>
      <xdr:col>41</xdr:col>
      <xdr:colOff>101600</xdr:colOff>
      <xdr:row>58</xdr:row>
      <xdr:rowOff>3175</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781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165752</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7594111" y="99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85611</xdr:rowOff>
    </xdr:from>
    <xdr:to>
      <xdr:col>36</xdr:col>
      <xdr:colOff>165100</xdr:colOff>
      <xdr:row>57</xdr:row>
      <xdr:rowOff>15761</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6921500" y="96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6888</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705111" y="97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40069</xdr:rowOff>
    </xdr:from>
    <xdr:to>
      <xdr:col>55</xdr:col>
      <xdr:colOff>0</xdr:colOff>
      <xdr:row>79</xdr:row>
      <xdr:rowOff>42545</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9639300" y="13584619"/>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144120</xdr:rowOff>
    </xdr:from>
    <xdr:to>
      <xdr:col>50</xdr:col>
      <xdr:colOff>114300</xdr:colOff>
      <xdr:row>79</xdr:row>
      <xdr:rowOff>40069</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8750300" y="13517220"/>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144120</xdr:rowOff>
    </xdr:from>
    <xdr:to>
      <xdr:col>45</xdr:col>
      <xdr:colOff>177800</xdr:colOff>
      <xdr:row>78</xdr:row>
      <xdr:rowOff>163722</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7861300" y="13517220"/>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147662</xdr:rowOff>
    </xdr:from>
    <xdr:to>
      <xdr:col>41</xdr:col>
      <xdr:colOff>50800</xdr:colOff>
      <xdr:row>78</xdr:row>
      <xdr:rowOff>163722</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a:off x="6972300" y="13520762"/>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163195</xdr:rowOff>
    </xdr:from>
    <xdr:to>
      <xdr:col>55</xdr:col>
      <xdr:colOff>50800</xdr:colOff>
      <xdr:row>79</xdr:row>
      <xdr:rowOff>93345</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104267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78122</xdr:rowOff>
    </xdr:from>
    <xdr:ext cx="378565" cy="259045"/>
    <xdr:sp macro="" textlink="">
      <xdr:nvSpPr>
        <xdr:cNvPr id="427" name="普通建設事業費 （ うち新規整備　）該当値テキスト">
          <a:extLst>
            <a:ext uri="{FF2B5EF4-FFF2-40B4-BE49-F238E27FC236}">
              <a16:creationId xmlns="" xmlns:a16="http://schemas.microsoft.com/office/drawing/2014/main" id="{00000000-0008-0000-0600-0000AB010000}"/>
            </a:ext>
          </a:extLst>
        </xdr:cNvPr>
        <xdr:cNvSpPr txBox="1"/>
      </xdr:nvSpPr>
      <xdr:spPr>
        <a:xfrm>
          <a:off x="10528300" y="13451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160719</xdr:rowOff>
    </xdr:from>
    <xdr:to>
      <xdr:col>50</xdr:col>
      <xdr:colOff>165100</xdr:colOff>
      <xdr:row>79</xdr:row>
      <xdr:rowOff>90869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9588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81996</xdr:rowOff>
    </xdr:from>
    <xdr:ext cx="378565"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9450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93320</xdr:rowOff>
    </xdr:from>
    <xdr:to>
      <xdr:col>46</xdr:col>
      <xdr:colOff>38100</xdr:colOff>
      <xdr:row>79</xdr:row>
      <xdr:rowOff>23470</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8699500" y="13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14597</xdr:rowOff>
    </xdr:from>
    <xdr:ext cx="469744"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515428" y="135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112922</xdr:rowOff>
    </xdr:from>
    <xdr:to>
      <xdr:col>41</xdr:col>
      <xdr:colOff>101600</xdr:colOff>
      <xdr:row>79</xdr:row>
      <xdr:rowOff>43072</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7810500" y="134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34199</xdr:rowOff>
    </xdr:from>
    <xdr:ext cx="469744"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7626428" y="1357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96862</xdr:rowOff>
    </xdr:from>
    <xdr:to>
      <xdr:col>36</xdr:col>
      <xdr:colOff>165100</xdr:colOff>
      <xdr:row>79</xdr:row>
      <xdr:rowOff>27012</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69215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18139</xdr:rowOff>
    </xdr:from>
    <xdr:ext cx="469744"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737428" y="135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99727</xdr:rowOff>
    </xdr:from>
    <xdr:to>
      <xdr:col>55</xdr:col>
      <xdr:colOff>0</xdr:colOff>
      <xdr:row>94</xdr:row>
      <xdr:rowOff>145382</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9639300" y="16216027"/>
          <a:ext cx="8382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145382</xdr:rowOff>
    </xdr:from>
    <xdr:to>
      <xdr:col>50</xdr:col>
      <xdr:colOff>114300</xdr:colOff>
      <xdr:row>97</xdr:row>
      <xdr:rowOff>134393</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8750300" y="16261682"/>
          <a:ext cx="889000" cy="50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134393</xdr:rowOff>
    </xdr:from>
    <xdr:to>
      <xdr:col>45</xdr:col>
      <xdr:colOff>177800</xdr:colOff>
      <xdr:row>98</xdr:row>
      <xdr:rowOff>15554</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flipV="1">
          <a:off x="7861300" y="16765043"/>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52832</xdr:rowOff>
    </xdr:from>
    <xdr:to>
      <xdr:col>41</xdr:col>
      <xdr:colOff>50800</xdr:colOff>
      <xdr:row>98</xdr:row>
      <xdr:rowOff>15554</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6972300" y="16683482"/>
          <a:ext cx="889000" cy="1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48927</xdr:rowOff>
    </xdr:from>
    <xdr:to>
      <xdr:col>55</xdr:col>
      <xdr:colOff>50800</xdr:colOff>
      <xdr:row>94</xdr:row>
      <xdr:rowOff>150527</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10426700" y="161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71804</xdr:rowOff>
    </xdr:from>
    <xdr:ext cx="534377" cy="259045"/>
    <xdr:sp macro="" textlink="">
      <xdr:nvSpPr>
        <xdr:cNvPr id="486" name="普通建設事業費 （ うち更新整備　）該当値テキスト">
          <a:extLst>
            <a:ext uri="{FF2B5EF4-FFF2-40B4-BE49-F238E27FC236}">
              <a16:creationId xmlns="" xmlns:a16="http://schemas.microsoft.com/office/drawing/2014/main" id="{00000000-0008-0000-0600-0000E6010000}"/>
            </a:ext>
          </a:extLst>
        </xdr:cNvPr>
        <xdr:cNvSpPr txBox="1"/>
      </xdr:nvSpPr>
      <xdr:spPr>
        <a:xfrm>
          <a:off x="10528300" y="160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94582</xdr:rowOff>
    </xdr:from>
    <xdr:to>
      <xdr:col>50</xdr:col>
      <xdr:colOff>165100</xdr:colOff>
      <xdr:row>95</xdr:row>
      <xdr:rowOff>24732</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9588500" y="162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41259</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9372111" y="159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83593</xdr:rowOff>
    </xdr:from>
    <xdr:to>
      <xdr:col>46</xdr:col>
      <xdr:colOff>38100</xdr:colOff>
      <xdr:row>98</xdr:row>
      <xdr:rowOff>13743</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8699500" y="167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4870</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8483111" y="168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136204</xdr:rowOff>
    </xdr:from>
    <xdr:to>
      <xdr:col>41</xdr:col>
      <xdr:colOff>101600</xdr:colOff>
      <xdr:row>98</xdr:row>
      <xdr:rowOff>66354</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7810500" y="167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57481</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7594111" y="1685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2032</xdr:rowOff>
    </xdr:from>
    <xdr:to>
      <xdr:col>36</xdr:col>
      <xdr:colOff>165100</xdr:colOff>
      <xdr:row>97</xdr:row>
      <xdr:rowOff>103632</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6921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120159</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6705111" y="164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127493</xdr:rowOff>
    </xdr:from>
    <xdr:to>
      <xdr:col>85</xdr:col>
      <xdr:colOff>127000</xdr:colOff>
      <xdr:row>38</xdr:row>
      <xdr:rowOff>137871</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5481300" y="6642593"/>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124247</xdr:rowOff>
    </xdr:from>
    <xdr:to>
      <xdr:col>81</xdr:col>
      <xdr:colOff>50800</xdr:colOff>
      <xdr:row>38</xdr:row>
      <xdr:rowOff>137871</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4592300" y="6639347"/>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100106</xdr:rowOff>
    </xdr:from>
    <xdr:to>
      <xdr:col>76</xdr:col>
      <xdr:colOff>114300</xdr:colOff>
      <xdr:row>38</xdr:row>
      <xdr:rowOff>124247</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3703300" y="6615206"/>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100106</xdr:rowOff>
    </xdr:from>
    <xdr:to>
      <xdr:col>71</xdr:col>
      <xdr:colOff>177800</xdr:colOff>
      <xdr:row>38</xdr:row>
      <xdr:rowOff>138831</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flipV="1">
          <a:off x="12814300" y="6615206"/>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76693</xdr:rowOff>
    </xdr:from>
    <xdr:to>
      <xdr:col>85</xdr:col>
      <xdr:colOff>177800</xdr:colOff>
      <xdr:row>39</xdr:row>
      <xdr:rowOff>6843</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62687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87071</xdr:rowOff>
    </xdr:from>
    <xdr:to>
      <xdr:col>81</xdr:col>
      <xdr:colOff>101600</xdr:colOff>
      <xdr:row>39</xdr:row>
      <xdr:rowOff>17221</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5430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8348</xdr:rowOff>
    </xdr:from>
    <xdr:ext cx="313932"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5324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73447</xdr:rowOff>
    </xdr:from>
    <xdr:to>
      <xdr:col>76</xdr:col>
      <xdr:colOff>165100</xdr:colOff>
      <xdr:row>39</xdr:row>
      <xdr:rowOff>3597</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4541500" y="6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166174</xdr:rowOff>
    </xdr:from>
    <xdr:ext cx="378565"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4403017" y="668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49306</xdr:rowOff>
    </xdr:from>
    <xdr:to>
      <xdr:col>72</xdr:col>
      <xdr:colOff>38100</xdr:colOff>
      <xdr:row>38</xdr:row>
      <xdr:rowOff>150906</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3652500" y="65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142033</xdr:rowOff>
    </xdr:from>
    <xdr:ext cx="378565"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3514017" y="665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88031</xdr:rowOff>
    </xdr:from>
    <xdr:to>
      <xdr:col>67</xdr:col>
      <xdr:colOff>101600</xdr:colOff>
      <xdr:row>39</xdr:row>
      <xdr:rowOff>18181</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2763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9308</xdr:rowOff>
    </xdr:from>
    <xdr:ext cx="313932"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657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66002</xdr:rowOff>
    </xdr:from>
    <xdr:to>
      <xdr:col>85</xdr:col>
      <xdr:colOff>127000</xdr:colOff>
      <xdr:row>77</xdr:row>
      <xdr:rowOff>78829</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5481300" y="13267652"/>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78829</xdr:rowOff>
    </xdr:from>
    <xdr:to>
      <xdr:col>81</xdr:col>
      <xdr:colOff>50800</xdr:colOff>
      <xdr:row>77</xdr:row>
      <xdr:rowOff>104611</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flipV="1">
          <a:off x="14592300" y="13280479"/>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104203</xdr:rowOff>
    </xdr:from>
    <xdr:to>
      <xdr:col>76</xdr:col>
      <xdr:colOff>114300</xdr:colOff>
      <xdr:row>77</xdr:row>
      <xdr:rowOff>104611</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a:off x="13703300" y="1330585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40170</xdr:rowOff>
    </xdr:from>
    <xdr:to>
      <xdr:col>71</xdr:col>
      <xdr:colOff>177800</xdr:colOff>
      <xdr:row>77</xdr:row>
      <xdr:rowOff>104203</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2814300" y="13241820"/>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15202</xdr:rowOff>
    </xdr:from>
    <xdr:to>
      <xdr:col>85</xdr:col>
      <xdr:colOff>177800</xdr:colOff>
      <xdr:row>77</xdr:row>
      <xdr:rowOff>116802</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6268700" y="132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165079</xdr:rowOff>
    </xdr:from>
    <xdr:ext cx="534377" cy="259045"/>
    <xdr:sp macro="" textlink="">
      <xdr:nvSpPr>
        <xdr:cNvPr id="647" name="公債費該当値テキスト">
          <a:extLst>
            <a:ext uri="{FF2B5EF4-FFF2-40B4-BE49-F238E27FC236}">
              <a16:creationId xmlns="" xmlns:a16="http://schemas.microsoft.com/office/drawing/2014/main" id="{00000000-0008-0000-0600-000087020000}"/>
            </a:ext>
          </a:extLst>
        </xdr:cNvPr>
        <xdr:cNvSpPr txBox="1"/>
      </xdr:nvSpPr>
      <xdr:spPr>
        <a:xfrm>
          <a:off x="16370300" y="131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28029</xdr:rowOff>
    </xdr:from>
    <xdr:to>
      <xdr:col>81</xdr:col>
      <xdr:colOff>101600</xdr:colOff>
      <xdr:row>77</xdr:row>
      <xdr:rowOff>129629</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5430500" y="132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120756</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5214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53811</xdr:rowOff>
    </xdr:from>
    <xdr:to>
      <xdr:col>76</xdr:col>
      <xdr:colOff>165100</xdr:colOff>
      <xdr:row>77</xdr:row>
      <xdr:rowOff>155411</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4541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146538</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4325111" y="133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53403</xdr:rowOff>
    </xdr:from>
    <xdr:to>
      <xdr:col>72</xdr:col>
      <xdr:colOff>38100</xdr:colOff>
      <xdr:row>77</xdr:row>
      <xdr:rowOff>155003</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3652500" y="132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146130</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3436111" y="133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160820</xdr:rowOff>
    </xdr:from>
    <xdr:to>
      <xdr:col>67</xdr:col>
      <xdr:colOff>101600</xdr:colOff>
      <xdr:row>77</xdr:row>
      <xdr:rowOff>90970</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2763500" y="131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82097</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547111" y="132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110951</xdr:rowOff>
    </xdr:from>
    <xdr:to>
      <xdr:col>85</xdr:col>
      <xdr:colOff>127000</xdr:colOff>
      <xdr:row>96</xdr:row>
      <xdr:rowOff>100856</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5481300" y="16398701"/>
          <a:ext cx="838200" cy="1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110951</xdr:rowOff>
    </xdr:from>
    <xdr:to>
      <xdr:col>81</xdr:col>
      <xdr:colOff>50800</xdr:colOff>
      <xdr:row>96</xdr:row>
      <xdr:rowOff>129175</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4592300" y="16398701"/>
          <a:ext cx="889000" cy="1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129175</xdr:rowOff>
    </xdr:from>
    <xdr:to>
      <xdr:col>76</xdr:col>
      <xdr:colOff>114300</xdr:colOff>
      <xdr:row>97</xdr:row>
      <xdr:rowOff>123058</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flipV="1">
          <a:off x="13703300" y="16588375"/>
          <a:ext cx="889000" cy="16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99037</xdr:rowOff>
    </xdr:from>
    <xdr:to>
      <xdr:col>71</xdr:col>
      <xdr:colOff>177800</xdr:colOff>
      <xdr:row>97</xdr:row>
      <xdr:rowOff>123058</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a:off x="12814300" y="16729687"/>
          <a:ext cx="8890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50056</xdr:rowOff>
    </xdr:from>
    <xdr:to>
      <xdr:col>85</xdr:col>
      <xdr:colOff>177800</xdr:colOff>
      <xdr:row>96</xdr:row>
      <xdr:rowOff>151656</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6268700" y="165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72933</xdr:rowOff>
    </xdr:from>
    <xdr:ext cx="534377" cy="259045"/>
    <xdr:sp macro="" textlink="">
      <xdr:nvSpPr>
        <xdr:cNvPr id="702" name="積立金該当値テキスト">
          <a:extLst>
            <a:ext uri="{FF2B5EF4-FFF2-40B4-BE49-F238E27FC236}">
              <a16:creationId xmlns="" xmlns:a16="http://schemas.microsoft.com/office/drawing/2014/main" id="{00000000-0008-0000-0600-0000BE020000}"/>
            </a:ext>
          </a:extLst>
        </xdr:cNvPr>
        <xdr:cNvSpPr txBox="1"/>
      </xdr:nvSpPr>
      <xdr:spPr>
        <a:xfrm>
          <a:off x="16370300" y="163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60151</xdr:rowOff>
    </xdr:from>
    <xdr:to>
      <xdr:col>81</xdr:col>
      <xdr:colOff>101600</xdr:colOff>
      <xdr:row>95</xdr:row>
      <xdr:rowOff>161751</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5430500" y="163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6828</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14111" y="1612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78375</xdr:rowOff>
    </xdr:from>
    <xdr:to>
      <xdr:col>76</xdr:col>
      <xdr:colOff>165100</xdr:colOff>
      <xdr:row>97</xdr:row>
      <xdr:rowOff>8525</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4541500" y="165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25052</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25111" y="163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72258</xdr:rowOff>
    </xdr:from>
    <xdr:to>
      <xdr:col>72</xdr:col>
      <xdr:colOff>38100</xdr:colOff>
      <xdr:row>98</xdr:row>
      <xdr:rowOff>2408</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3652500" y="1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18935</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436111" y="164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48237</xdr:rowOff>
    </xdr:from>
    <xdr:to>
      <xdr:col>67</xdr:col>
      <xdr:colOff>101600</xdr:colOff>
      <xdr:row>97</xdr:row>
      <xdr:rowOff>149837</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2763500" y="166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166364</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547111" y="1645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56896</xdr:rowOff>
    </xdr:from>
    <xdr:to>
      <xdr:col>116</xdr:col>
      <xdr:colOff>63500</xdr:colOff>
      <xdr:row>38</xdr:row>
      <xdr:rowOff>119761</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1323300" y="6400546"/>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119761</xdr:rowOff>
    </xdr:from>
    <xdr:to>
      <xdr:col>111</xdr:col>
      <xdr:colOff>177800</xdr:colOff>
      <xdr:row>38</xdr:row>
      <xdr:rowOff>149352</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20434300" y="6634861"/>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149352</xdr:rowOff>
    </xdr:from>
    <xdr:to>
      <xdr:col>107</xdr:col>
      <xdr:colOff>50800</xdr:colOff>
      <xdr:row>38</xdr:row>
      <xdr:rowOff>158496</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flipV="1">
          <a:off x="19545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157988</xdr:rowOff>
    </xdr:from>
    <xdr:to>
      <xdr:col>102</xdr:col>
      <xdr:colOff>114300</xdr:colOff>
      <xdr:row>38</xdr:row>
      <xdr:rowOff>158496</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8656300" y="667308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6096</xdr:rowOff>
    </xdr:from>
    <xdr:to>
      <xdr:col>116</xdr:col>
      <xdr:colOff>114300</xdr:colOff>
      <xdr:row>37</xdr:row>
      <xdr:rowOff>107696</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2110700" y="63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28973</xdr:rowOff>
    </xdr:from>
    <xdr:ext cx="469744" cy="259045"/>
    <xdr:sp macro="" textlink="">
      <xdr:nvSpPr>
        <xdr:cNvPr id="759" name="投資及び出資金該当値テキスト">
          <a:extLst>
            <a:ext uri="{FF2B5EF4-FFF2-40B4-BE49-F238E27FC236}">
              <a16:creationId xmlns="" xmlns:a16="http://schemas.microsoft.com/office/drawing/2014/main" id="{00000000-0008-0000-0600-0000F7020000}"/>
            </a:ext>
          </a:extLst>
        </xdr:cNvPr>
        <xdr:cNvSpPr txBox="1"/>
      </xdr:nvSpPr>
      <xdr:spPr>
        <a:xfrm>
          <a:off x="22212300" y="62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68961</xdr:rowOff>
    </xdr:from>
    <xdr:to>
      <xdr:col>112</xdr:col>
      <xdr:colOff>38100</xdr:colOff>
      <xdr:row>38</xdr:row>
      <xdr:rowOff>170561</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1272500" y="65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161688</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34017" y="6676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98552</xdr:rowOff>
    </xdr:from>
    <xdr:to>
      <xdr:col>107</xdr:col>
      <xdr:colOff>101600</xdr:colOff>
      <xdr:row>39</xdr:row>
      <xdr:rowOff>28702</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0383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19829</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245017" y="670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107696</xdr:rowOff>
    </xdr:from>
    <xdr:to>
      <xdr:col>102</xdr:col>
      <xdr:colOff>165100</xdr:colOff>
      <xdr:row>39</xdr:row>
      <xdr:rowOff>37846</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28973</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9356017" y="671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107188</xdr:rowOff>
    </xdr:from>
    <xdr:to>
      <xdr:col>98</xdr:col>
      <xdr:colOff>38100</xdr:colOff>
      <xdr:row>39</xdr:row>
      <xdr:rowOff>37338</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8605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28465</xdr:rowOff>
    </xdr:from>
    <xdr:ext cx="378565"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467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144691</xdr:rowOff>
    </xdr:from>
    <xdr:to>
      <xdr:col>116</xdr:col>
      <xdr:colOff>63500</xdr:colOff>
      <xdr:row>59</xdr:row>
      <xdr:rowOff>12674</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1323300" y="10088791"/>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144691</xdr:rowOff>
    </xdr:from>
    <xdr:to>
      <xdr:col>111</xdr:col>
      <xdr:colOff>177800</xdr:colOff>
      <xdr:row>59</xdr:row>
      <xdr:rowOff>18847</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20434300" y="10088791"/>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18847</xdr:rowOff>
    </xdr:from>
    <xdr:to>
      <xdr:col>107</xdr:col>
      <xdr:colOff>50800</xdr:colOff>
      <xdr:row>59</xdr:row>
      <xdr:rowOff>18885</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19545300" y="1013439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18847</xdr:rowOff>
    </xdr:from>
    <xdr:to>
      <xdr:col>102</xdr:col>
      <xdr:colOff>114300</xdr:colOff>
      <xdr:row>59</xdr:row>
      <xdr:rowOff>18885</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8656300" y="1013439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133324</xdr:rowOff>
    </xdr:from>
    <xdr:to>
      <xdr:col>116</xdr:col>
      <xdr:colOff>114300</xdr:colOff>
      <xdr:row>59</xdr:row>
      <xdr:rowOff>63474</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1000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93891</xdr:rowOff>
    </xdr:from>
    <xdr:to>
      <xdr:col>112</xdr:col>
      <xdr:colOff>38100</xdr:colOff>
      <xdr:row>59</xdr:row>
      <xdr:rowOff>24041</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100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15168</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088428" y="1013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139497</xdr:rowOff>
    </xdr:from>
    <xdr:to>
      <xdr:col>107</xdr:col>
      <xdr:colOff>101600</xdr:colOff>
      <xdr:row>59</xdr:row>
      <xdr:rowOff>69647</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60774</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245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139535</xdr:rowOff>
    </xdr:from>
    <xdr:to>
      <xdr:col>102</xdr:col>
      <xdr:colOff>165100</xdr:colOff>
      <xdr:row>59</xdr:row>
      <xdr:rowOff>69685</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100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60812</xdr:rowOff>
    </xdr:from>
    <xdr:ext cx="378565"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56017" y="1017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139497</xdr:rowOff>
    </xdr:from>
    <xdr:to>
      <xdr:col>98</xdr:col>
      <xdr:colOff>38100</xdr:colOff>
      <xdr:row>59</xdr:row>
      <xdr:rowOff>69647</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60774</xdr:rowOff>
    </xdr:from>
    <xdr:ext cx="378565"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67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61781</xdr:rowOff>
    </xdr:from>
    <xdr:to>
      <xdr:col>116</xdr:col>
      <xdr:colOff>63500</xdr:colOff>
      <xdr:row>76</xdr:row>
      <xdr:rowOff>120269</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3091981"/>
          <a:ext cx="838200" cy="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120269</xdr:rowOff>
    </xdr:from>
    <xdr:to>
      <xdr:col>111</xdr:col>
      <xdr:colOff>177800</xdr:colOff>
      <xdr:row>77</xdr:row>
      <xdr:rowOff>8615</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0434300" y="13150469"/>
          <a:ext cx="889000" cy="5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2801</xdr:rowOff>
    </xdr:from>
    <xdr:to>
      <xdr:col>107</xdr:col>
      <xdr:colOff>50800</xdr:colOff>
      <xdr:row>77</xdr:row>
      <xdr:rowOff>8615</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9545300" y="13204451"/>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2801</xdr:rowOff>
    </xdr:from>
    <xdr:to>
      <xdr:col>102</xdr:col>
      <xdr:colOff>114300</xdr:colOff>
      <xdr:row>77</xdr:row>
      <xdr:rowOff>32389</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3204451"/>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10981</xdr:rowOff>
    </xdr:from>
    <xdr:to>
      <xdr:col>116</xdr:col>
      <xdr:colOff>114300</xdr:colOff>
      <xdr:row>76</xdr:row>
      <xdr:rowOff>112581</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30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160858</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30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69469</xdr:rowOff>
    </xdr:from>
    <xdr:to>
      <xdr:col>112</xdr:col>
      <xdr:colOff>38100</xdr:colOff>
      <xdr:row>76</xdr:row>
      <xdr:rowOff>171069</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162196</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129265</xdr:rowOff>
    </xdr:from>
    <xdr:to>
      <xdr:col>107</xdr:col>
      <xdr:colOff>101600</xdr:colOff>
      <xdr:row>77</xdr:row>
      <xdr:rowOff>59415</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31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50542</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32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123451</xdr:rowOff>
    </xdr:from>
    <xdr:to>
      <xdr:col>102</xdr:col>
      <xdr:colOff>165100</xdr:colOff>
      <xdr:row>77</xdr:row>
      <xdr:rowOff>53601</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44728</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153039</xdr:rowOff>
    </xdr:from>
    <xdr:to>
      <xdr:col>98</xdr:col>
      <xdr:colOff>38100</xdr:colOff>
      <xdr:row>77</xdr:row>
      <xdr:rowOff>83189</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74316</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473,906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64,631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2,728</a:t>
          </a:r>
          <a:r>
            <a:rPr kumimoji="1" lang="ja-JP" altLang="en-US" sz="1300">
              <a:latin typeface="ＭＳ Ｐゴシック" panose="020B0600070205080204" pitchFamily="50" charset="-128"/>
              <a:ea typeface="ＭＳ Ｐゴシック" panose="020B0600070205080204" pitchFamily="50" charset="-128"/>
            </a:rPr>
            <a:t>円増加している。これは、物価高騰に伴う委託料等の増が主な要因である。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25,303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円増加している。これは、長期債元金償還金の増が主な要因である。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123,530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14,730</a:t>
          </a:r>
          <a:r>
            <a:rPr kumimoji="1" lang="ja-JP" altLang="en-US" sz="1300">
              <a:latin typeface="ＭＳ Ｐゴシック" panose="020B0600070205080204" pitchFamily="50" charset="-128"/>
              <a:ea typeface="ＭＳ Ｐゴシック" panose="020B0600070205080204" pitchFamily="50" charset="-128"/>
            </a:rPr>
            <a:t>円増加している。今後、社会保障費は増加見込であることから、上昇傾向になると見込まれる。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52,448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2,796</a:t>
          </a:r>
          <a:r>
            <a:rPr kumimoji="1" lang="ja-JP" altLang="en-US" sz="1300">
              <a:latin typeface="ＭＳ Ｐゴシック" panose="020B0600070205080204" pitchFamily="50" charset="-128"/>
              <a:ea typeface="ＭＳ Ｐゴシック" panose="020B0600070205080204" pitchFamily="50" charset="-128"/>
            </a:rPr>
            <a:t>円増加している。これは、汚泥再生処理センター建設工事費等の増が主な要因である。今後も公共施設等総合管理計画に基づき事業費の抑制を行っていく。</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41,748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17,646</a:t>
          </a:r>
          <a:r>
            <a:rPr kumimoji="1" lang="ja-JP" altLang="en-US" sz="1300">
              <a:latin typeface="ＭＳ Ｐゴシック" panose="020B0600070205080204" pitchFamily="50" charset="-128"/>
              <a:ea typeface="ＭＳ Ｐゴシック" panose="020B0600070205080204" pitchFamily="50" charset="-128"/>
            </a:rPr>
            <a:t>円減少している。これは、減債基金積立金や公共施設等総合管理基金積立金等の積立減が要因である。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59,225
58,037
42.07
29,295,080
28,067,082
1,109,937
13,098,673
15,886,771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115469</xdr:rowOff>
    </xdr:from>
    <xdr:to>
      <xdr:col>24</xdr:col>
      <xdr:colOff>63500</xdr:colOff>
      <xdr:row>34</xdr:row>
      <xdr:rowOff>151130</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5944769"/>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106325</xdr:rowOff>
    </xdr:from>
    <xdr:to>
      <xdr:col>19</xdr:col>
      <xdr:colOff>177800</xdr:colOff>
      <xdr:row>34</xdr:row>
      <xdr:rowOff>151130</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593562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102210</xdr:rowOff>
    </xdr:from>
    <xdr:to>
      <xdr:col>15</xdr:col>
      <xdr:colOff>50800</xdr:colOff>
      <xdr:row>34</xdr:row>
      <xdr:rowOff>106325</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593151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102210</xdr:rowOff>
    </xdr:from>
    <xdr:to>
      <xdr:col>10</xdr:col>
      <xdr:colOff>114300</xdr:colOff>
      <xdr:row>34</xdr:row>
      <xdr:rowOff>159817</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1130300" y="5931510"/>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64669</xdr:rowOff>
    </xdr:from>
    <xdr:to>
      <xdr:col>24</xdr:col>
      <xdr:colOff>114300</xdr:colOff>
      <xdr:row>34</xdr:row>
      <xdr:rowOff>166269</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87546</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7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47007</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55525</xdr:rowOff>
    </xdr:from>
    <xdr:to>
      <xdr:col>15</xdr:col>
      <xdr:colOff>101600</xdr:colOff>
      <xdr:row>34</xdr:row>
      <xdr:rowOff>157125</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2202</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6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51410</xdr:rowOff>
    </xdr:from>
    <xdr:to>
      <xdr:col>10</xdr:col>
      <xdr:colOff>165100</xdr:colOff>
      <xdr:row>34</xdr:row>
      <xdr:rowOff>153010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169537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109017</xdr:rowOff>
    </xdr:from>
    <xdr:to>
      <xdr:col>6</xdr:col>
      <xdr:colOff>38100</xdr:colOff>
      <xdr:row>35</xdr:row>
      <xdr:rowOff>39167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55694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7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95824</xdr:rowOff>
    </xdr:from>
    <xdr:to>
      <xdr:col>24</xdr:col>
      <xdr:colOff>63500</xdr:colOff>
      <xdr:row>55</xdr:row>
      <xdr:rowOff>33980</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354124"/>
          <a:ext cx="838200" cy="10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95824</xdr:rowOff>
    </xdr:from>
    <xdr:to>
      <xdr:col>19</xdr:col>
      <xdr:colOff>177800</xdr:colOff>
      <xdr:row>55</xdr:row>
      <xdr:rowOff>168366</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354124"/>
          <a:ext cx="889000" cy="2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54767</xdr:rowOff>
    </xdr:from>
    <xdr:to>
      <xdr:col>15</xdr:col>
      <xdr:colOff>50800</xdr:colOff>
      <xdr:row>55</xdr:row>
      <xdr:rowOff>168366</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8970167"/>
          <a:ext cx="889000" cy="62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54767</xdr:rowOff>
    </xdr:from>
    <xdr:to>
      <xdr:col>10</xdr:col>
      <xdr:colOff>114300</xdr:colOff>
      <xdr:row>56</xdr:row>
      <xdr:rowOff>75402</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8970167"/>
          <a:ext cx="889000" cy="70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154630</xdr:rowOff>
    </xdr:from>
    <xdr:to>
      <xdr:col>24</xdr:col>
      <xdr:colOff>114300</xdr:colOff>
      <xdr:row>55</xdr:row>
      <xdr:rowOff>84780</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4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6057</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26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45024</xdr:rowOff>
    </xdr:from>
    <xdr:to>
      <xdr:col>20</xdr:col>
      <xdr:colOff>38100</xdr:colOff>
      <xdr:row>54</xdr:row>
      <xdr:rowOff>146624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163151</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907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117566</xdr:rowOff>
    </xdr:from>
    <xdr:to>
      <xdr:col>15</xdr:col>
      <xdr:colOff>101600</xdr:colOff>
      <xdr:row>56</xdr:row>
      <xdr:rowOff>47716</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5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64243</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3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3967</xdr:rowOff>
    </xdr:from>
    <xdr:to>
      <xdr:col>10</xdr:col>
      <xdr:colOff>165100</xdr:colOff>
      <xdr:row>52</xdr:row>
      <xdr:rowOff>105567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89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96694</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01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24602</xdr:rowOff>
    </xdr:from>
    <xdr:to>
      <xdr:col>6</xdr:col>
      <xdr:colOff>38100</xdr:colOff>
      <xdr:row>56</xdr:row>
      <xdr:rowOff>126202</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142729</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4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71225</xdr:rowOff>
    </xdr:from>
    <xdr:to>
      <xdr:col>24</xdr:col>
      <xdr:colOff>63500</xdr:colOff>
      <xdr:row>76</xdr:row>
      <xdr:rowOff>147062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101425"/>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64481</xdr:rowOff>
    </xdr:from>
    <xdr:to>
      <xdr:col>19</xdr:col>
      <xdr:colOff>177800</xdr:colOff>
      <xdr:row>76</xdr:row>
      <xdr:rowOff>147062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3094681"/>
          <a:ext cx="889000" cy="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64481</xdr:rowOff>
    </xdr:from>
    <xdr:to>
      <xdr:col>15</xdr:col>
      <xdr:colOff>50800</xdr:colOff>
      <xdr:row>78</xdr:row>
      <xdr:rowOff>4254</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094681"/>
          <a:ext cx="889000" cy="2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4254</xdr:rowOff>
    </xdr:from>
    <xdr:to>
      <xdr:col>10</xdr:col>
      <xdr:colOff>114300</xdr:colOff>
      <xdr:row>78</xdr:row>
      <xdr:rowOff>12903</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37735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20425</xdr:rowOff>
    </xdr:from>
    <xdr:to>
      <xdr:col>24</xdr:col>
      <xdr:colOff>114300</xdr:colOff>
      <xdr:row>76</xdr:row>
      <xdr:rowOff>122025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170302</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0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96262</xdr:rowOff>
    </xdr:from>
    <xdr:to>
      <xdr:col>20</xdr:col>
      <xdr:colOff>38100</xdr:colOff>
      <xdr:row>77</xdr:row>
      <xdr:rowOff>26412</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1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17539</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21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13681</xdr:rowOff>
    </xdr:from>
    <xdr:to>
      <xdr:col>15</xdr:col>
      <xdr:colOff>101600</xdr:colOff>
      <xdr:row>76</xdr:row>
      <xdr:rowOff>115281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04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106408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13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124904</xdr:rowOff>
    </xdr:from>
    <xdr:to>
      <xdr:col>10</xdr:col>
      <xdr:colOff>165100</xdr:colOff>
      <xdr:row>78</xdr:row>
      <xdr:rowOff>55054</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46181</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41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133553</xdr:rowOff>
    </xdr:from>
    <xdr:to>
      <xdr:col>6</xdr:col>
      <xdr:colOff>38100</xdr:colOff>
      <xdr:row>78</xdr:row>
      <xdr:rowOff>63703</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3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54830</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42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141278</xdr:rowOff>
    </xdr:from>
    <xdr:to>
      <xdr:col>24</xdr:col>
      <xdr:colOff>63500</xdr:colOff>
      <xdr:row>97</xdr:row>
      <xdr:rowOff>153068</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3797300" y="16771928"/>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153068</xdr:rowOff>
    </xdr:from>
    <xdr:to>
      <xdr:col>19</xdr:col>
      <xdr:colOff>177800</xdr:colOff>
      <xdr:row>99</xdr:row>
      <xdr:rowOff>19272</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908300" y="16783718"/>
          <a:ext cx="889000" cy="20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19272</xdr:rowOff>
    </xdr:from>
    <xdr:to>
      <xdr:col>15</xdr:col>
      <xdr:colOff>50800</xdr:colOff>
      <xdr:row>99</xdr:row>
      <xdr:rowOff>37331</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2019300" y="1699282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37331</xdr:rowOff>
    </xdr:from>
    <xdr:to>
      <xdr:col>10</xdr:col>
      <xdr:colOff>114300</xdr:colOff>
      <xdr:row>99</xdr:row>
      <xdr:rowOff>155332</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flipV="1">
          <a:off x="1130300" y="17010881"/>
          <a:ext cx="889000" cy="1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90478</xdr:rowOff>
    </xdr:from>
    <xdr:to>
      <xdr:col>24</xdr:col>
      <xdr:colOff>114300</xdr:colOff>
      <xdr:row>98</xdr:row>
      <xdr:rowOff>20628</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4584700" y="1672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113355</xdr:rowOff>
    </xdr:from>
    <xdr:ext cx="534377" cy="259045"/>
    <xdr:sp macro="" textlink="">
      <xdr:nvSpPr>
        <xdr:cNvPr id="258" name="衛生費該当値テキスト">
          <a:extLst>
            <a:ext uri="{FF2B5EF4-FFF2-40B4-BE49-F238E27FC236}">
              <a16:creationId xmlns="" xmlns:a16="http://schemas.microsoft.com/office/drawing/2014/main" id="{00000000-0008-0000-0700-000002010000}"/>
            </a:ext>
          </a:extLst>
        </xdr:cNvPr>
        <xdr:cNvSpPr txBox="1"/>
      </xdr:nvSpPr>
      <xdr:spPr>
        <a:xfrm>
          <a:off x="4686300" y="165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102268</xdr:rowOff>
    </xdr:from>
    <xdr:to>
      <xdr:col>20</xdr:col>
      <xdr:colOff>38100</xdr:colOff>
      <xdr:row>98</xdr:row>
      <xdr:rowOff>32418</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3746500" y="167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48945</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3530111" y="165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139922</xdr:rowOff>
    </xdr:from>
    <xdr:to>
      <xdr:col>15</xdr:col>
      <xdr:colOff>101600</xdr:colOff>
      <xdr:row>99</xdr:row>
      <xdr:rowOff>70072</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2857500" y="1694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61199</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2641111" y="1703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157981</xdr:rowOff>
    </xdr:from>
    <xdr:to>
      <xdr:col>10</xdr:col>
      <xdr:colOff>165100</xdr:colOff>
      <xdr:row>99</xdr:row>
      <xdr:rowOff>88131</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968500" y="169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104658</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1752111" y="167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104532</xdr:rowOff>
    </xdr:from>
    <xdr:to>
      <xdr:col>6</xdr:col>
      <xdr:colOff>38100</xdr:colOff>
      <xdr:row>100</xdr:row>
      <xdr:rowOff>34682</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079500" y="170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25809</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863111" y="171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92673</xdr:rowOff>
    </xdr:from>
    <xdr:to>
      <xdr:col>45</xdr:col>
      <xdr:colOff>177800</xdr:colOff>
      <xdr:row>39</xdr:row>
      <xdr:rowOff>98878</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7861300" y="677922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81570</xdr:rowOff>
    </xdr:from>
    <xdr:to>
      <xdr:col>41</xdr:col>
      <xdr:colOff>50800</xdr:colOff>
      <xdr:row>39</xdr:row>
      <xdr:rowOff>92673</xdr:rowOff>
    </xdr:to>
    <xdr:cxnSp macro="">
      <xdr:nvCxnSpPr>
        <xdr:cNvPr id="306" name="直線コネクタ 305">
          <a:extLst>
            <a:ext uri="{FF2B5EF4-FFF2-40B4-BE49-F238E27FC236}">
              <a16:creationId xmlns="" xmlns:a16="http://schemas.microsoft.com/office/drawing/2014/main" id="{00000000-0008-0000-0700-000032010000}"/>
            </a:ext>
          </a:extLst>
        </xdr:cNvPr>
        <xdr:cNvCxnSpPr/>
      </xdr:nvCxnSpPr>
      <xdr:spPr>
        <a:xfrm>
          <a:off x="6972300" y="676812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a:extLst>
            <a:ext uri="{FF2B5EF4-FFF2-40B4-BE49-F238E27FC236}">
              <a16:creationId xmlns="" xmlns:a16="http://schemas.microsoft.com/office/drawing/2014/main" id="{00000000-0008-0000-0700-00003D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41873</xdr:rowOff>
    </xdr:from>
    <xdr:to>
      <xdr:col>41</xdr:col>
      <xdr:colOff>101600</xdr:colOff>
      <xdr:row>39</xdr:row>
      <xdr:rowOff>143473</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781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134600</xdr:rowOff>
    </xdr:from>
    <xdr:ext cx="313932"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770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30770</xdr:rowOff>
    </xdr:from>
    <xdr:to>
      <xdr:col>36</xdr:col>
      <xdr:colOff>165100</xdr:colOff>
      <xdr:row>39</xdr:row>
      <xdr:rowOff>132370</xdr:rowOff>
    </xdr:to>
    <xdr:sp macro="" textlink="">
      <xdr:nvSpPr>
        <xdr:cNvPr id="324" name="楕円 323">
          <a:extLst>
            <a:ext uri="{FF2B5EF4-FFF2-40B4-BE49-F238E27FC236}">
              <a16:creationId xmlns="" xmlns:a16="http://schemas.microsoft.com/office/drawing/2014/main" id="{00000000-0008-0000-0700-000044010000}"/>
            </a:ext>
          </a:extLst>
        </xdr:cNvPr>
        <xdr:cNvSpPr/>
      </xdr:nvSpPr>
      <xdr:spPr>
        <a:xfrm>
          <a:off x="6921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123497</xdr:rowOff>
    </xdr:from>
    <xdr:ext cx="313932" cy="259045"/>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815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92723</xdr:rowOff>
    </xdr:from>
    <xdr:to>
      <xdr:col>55</xdr:col>
      <xdr:colOff>0</xdr:colOff>
      <xdr:row>57</xdr:row>
      <xdr:rowOff>167818</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9639300" y="9865373"/>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161455</xdr:rowOff>
    </xdr:from>
    <xdr:to>
      <xdr:col>50</xdr:col>
      <xdr:colOff>114300</xdr:colOff>
      <xdr:row>57</xdr:row>
      <xdr:rowOff>167818</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8750300" y="993410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161455</xdr:rowOff>
    </xdr:from>
    <xdr:to>
      <xdr:col>45</xdr:col>
      <xdr:colOff>177800</xdr:colOff>
      <xdr:row>58</xdr:row>
      <xdr:rowOff>2387</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7861300" y="993410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2387</xdr:rowOff>
    </xdr:from>
    <xdr:to>
      <xdr:col>41</xdr:col>
      <xdr:colOff>50800</xdr:colOff>
      <xdr:row>58</xdr:row>
      <xdr:rowOff>3645</xdr:rowOff>
    </xdr:to>
    <xdr:cxnSp macro="">
      <xdr:nvCxnSpPr>
        <xdr:cNvPr id="363" name="直線コネクタ 362">
          <a:extLst>
            <a:ext uri="{FF2B5EF4-FFF2-40B4-BE49-F238E27FC236}">
              <a16:creationId xmlns="" xmlns:a16="http://schemas.microsoft.com/office/drawing/2014/main" id="{00000000-0008-0000-0700-00006B010000}"/>
            </a:ext>
          </a:extLst>
        </xdr:cNvPr>
        <xdr:cNvCxnSpPr/>
      </xdr:nvCxnSpPr>
      <xdr:spPr>
        <a:xfrm flipV="1">
          <a:off x="6972300" y="994648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41923</xdr:rowOff>
    </xdr:from>
    <xdr:to>
      <xdr:col>55</xdr:col>
      <xdr:colOff>50800</xdr:colOff>
      <xdr:row>57</xdr:row>
      <xdr:rowOff>143523</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10426700" y="98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64800</xdr:rowOff>
    </xdr:from>
    <xdr:ext cx="469744" cy="259045"/>
    <xdr:sp macro="" textlink="">
      <xdr:nvSpPr>
        <xdr:cNvPr id="374" name="農林水産業費該当値テキスト">
          <a:extLst>
            <a:ext uri="{FF2B5EF4-FFF2-40B4-BE49-F238E27FC236}">
              <a16:creationId xmlns="" xmlns:a16="http://schemas.microsoft.com/office/drawing/2014/main" id="{00000000-0008-0000-0700-000076010000}"/>
            </a:ext>
          </a:extLst>
        </xdr:cNvPr>
        <xdr:cNvSpPr txBox="1"/>
      </xdr:nvSpPr>
      <xdr:spPr>
        <a:xfrm>
          <a:off x="10528300" y="966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117018</xdr:rowOff>
    </xdr:from>
    <xdr:to>
      <xdr:col>50</xdr:col>
      <xdr:colOff>165100</xdr:colOff>
      <xdr:row>58</xdr:row>
      <xdr:rowOff>47168</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9588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38295</xdr:rowOff>
    </xdr:from>
    <xdr:ext cx="469744"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9404428" y="99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110655</xdr:rowOff>
    </xdr:from>
    <xdr:to>
      <xdr:col>46</xdr:col>
      <xdr:colOff>38100</xdr:colOff>
      <xdr:row>58</xdr:row>
      <xdr:rowOff>40805</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8699500" y="98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31932</xdr:rowOff>
    </xdr:from>
    <xdr:ext cx="469744"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8515428" y="99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123037</xdr:rowOff>
    </xdr:from>
    <xdr:to>
      <xdr:col>41</xdr:col>
      <xdr:colOff>101600</xdr:colOff>
      <xdr:row>58</xdr:row>
      <xdr:rowOff>53187</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7810500" y="9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44314</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7626428" y="998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124295</xdr:rowOff>
    </xdr:from>
    <xdr:to>
      <xdr:col>36</xdr:col>
      <xdr:colOff>165100</xdr:colOff>
      <xdr:row>58</xdr:row>
      <xdr:rowOff>54445</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6921500" y="98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45572</xdr:rowOff>
    </xdr:from>
    <xdr:ext cx="469744"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737428" y="99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73014</xdr:rowOff>
    </xdr:from>
    <xdr:to>
      <xdr:col>55</xdr:col>
      <xdr:colOff>0</xdr:colOff>
      <xdr:row>78</xdr:row>
      <xdr:rowOff>170300</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9639300" y="13446114"/>
          <a:ext cx="838200" cy="9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73014</xdr:rowOff>
    </xdr:from>
    <xdr:to>
      <xdr:col>50</xdr:col>
      <xdr:colOff>114300</xdr:colOff>
      <xdr:row>78</xdr:row>
      <xdr:rowOff>122881</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flipV="1">
          <a:off x="8750300" y="13446114"/>
          <a:ext cx="889000" cy="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122881</xdr:rowOff>
    </xdr:from>
    <xdr:to>
      <xdr:col>45</xdr:col>
      <xdr:colOff>177800</xdr:colOff>
      <xdr:row>79</xdr:row>
      <xdr:rowOff>10998</xdr:rowOff>
    </xdr:to>
    <xdr:cxnSp macro="">
      <xdr:nvCxnSpPr>
        <xdr:cNvPr id="419" name="直線コネクタ 418">
          <a:extLst>
            <a:ext uri="{FF2B5EF4-FFF2-40B4-BE49-F238E27FC236}">
              <a16:creationId xmlns="" xmlns:a16="http://schemas.microsoft.com/office/drawing/2014/main" id="{00000000-0008-0000-0700-0000A3010000}"/>
            </a:ext>
          </a:extLst>
        </xdr:cNvPr>
        <xdr:cNvCxnSpPr/>
      </xdr:nvCxnSpPr>
      <xdr:spPr>
        <a:xfrm flipV="1">
          <a:off x="7861300" y="13495981"/>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10998</xdr:rowOff>
    </xdr:from>
    <xdr:to>
      <xdr:col>41</xdr:col>
      <xdr:colOff>50800</xdr:colOff>
      <xdr:row>79</xdr:row>
      <xdr:rowOff>19816</xdr:rowOff>
    </xdr:to>
    <xdr:cxnSp macro="">
      <xdr:nvCxnSpPr>
        <xdr:cNvPr id="422" name="直線コネクタ 421">
          <a:extLst>
            <a:ext uri="{FF2B5EF4-FFF2-40B4-BE49-F238E27FC236}">
              <a16:creationId xmlns="" xmlns:a16="http://schemas.microsoft.com/office/drawing/2014/main" id="{00000000-0008-0000-0700-0000A6010000}"/>
            </a:ext>
          </a:extLst>
        </xdr:cNvPr>
        <xdr:cNvCxnSpPr/>
      </xdr:nvCxnSpPr>
      <xdr:spPr>
        <a:xfrm flipV="1">
          <a:off x="6972300" y="13555548"/>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119500</xdr:rowOff>
    </xdr:from>
    <xdr:to>
      <xdr:col>55</xdr:col>
      <xdr:colOff>50800</xdr:colOff>
      <xdr:row>79</xdr:row>
      <xdr:rowOff>49650</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104267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34427</xdr:rowOff>
    </xdr:from>
    <xdr:ext cx="469744" cy="259045"/>
    <xdr:sp macro="" textlink="">
      <xdr:nvSpPr>
        <xdr:cNvPr id="433" name="商工費該当値テキスト">
          <a:extLst>
            <a:ext uri="{FF2B5EF4-FFF2-40B4-BE49-F238E27FC236}">
              <a16:creationId xmlns="" xmlns:a16="http://schemas.microsoft.com/office/drawing/2014/main" id="{00000000-0008-0000-0700-0000B1010000}"/>
            </a:ext>
          </a:extLst>
        </xdr:cNvPr>
        <xdr:cNvSpPr txBox="1"/>
      </xdr:nvSpPr>
      <xdr:spPr>
        <a:xfrm>
          <a:off x="10528300" y="134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22214</xdr:rowOff>
    </xdr:from>
    <xdr:to>
      <xdr:col>50</xdr:col>
      <xdr:colOff>165100</xdr:colOff>
      <xdr:row>78</xdr:row>
      <xdr:rowOff>123814</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9588500" y="13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114941</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9404428" y="13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72081</xdr:rowOff>
    </xdr:from>
    <xdr:to>
      <xdr:col>46</xdr:col>
      <xdr:colOff>38100</xdr:colOff>
      <xdr:row>79</xdr:row>
      <xdr:rowOff>2231</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8699500" y="134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164808</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8515428" y="1353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131648</xdr:rowOff>
    </xdr:from>
    <xdr:to>
      <xdr:col>41</xdr:col>
      <xdr:colOff>101600</xdr:colOff>
      <xdr:row>79</xdr:row>
      <xdr:rowOff>61798</xdr:rowOff>
    </xdr:to>
    <xdr:sp macro="" textlink="">
      <xdr:nvSpPr>
        <xdr:cNvPr id="438" name="楕円 437">
          <a:extLst>
            <a:ext uri="{FF2B5EF4-FFF2-40B4-BE49-F238E27FC236}">
              <a16:creationId xmlns="" xmlns:a16="http://schemas.microsoft.com/office/drawing/2014/main" id="{00000000-0008-0000-0700-0000B6010000}"/>
            </a:ext>
          </a:extLst>
        </xdr:cNvPr>
        <xdr:cNvSpPr/>
      </xdr:nvSpPr>
      <xdr:spPr>
        <a:xfrm>
          <a:off x="7810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52925</xdr:rowOff>
    </xdr:from>
    <xdr:ext cx="469744"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7626428" y="1359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140466</xdr:rowOff>
    </xdr:from>
    <xdr:to>
      <xdr:col>36</xdr:col>
      <xdr:colOff>165100</xdr:colOff>
      <xdr:row>79</xdr:row>
      <xdr:rowOff>70616</xdr:rowOff>
    </xdr:to>
    <xdr:sp macro="" textlink="">
      <xdr:nvSpPr>
        <xdr:cNvPr id="440" name="楕円 439">
          <a:extLst>
            <a:ext uri="{FF2B5EF4-FFF2-40B4-BE49-F238E27FC236}">
              <a16:creationId xmlns="" xmlns:a16="http://schemas.microsoft.com/office/drawing/2014/main" id="{00000000-0008-0000-0700-0000B8010000}"/>
            </a:ext>
          </a:extLst>
        </xdr:cNvPr>
        <xdr:cNvSpPr/>
      </xdr:nvSpPr>
      <xdr:spPr>
        <a:xfrm>
          <a:off x="6921500" y="13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61743</xdr:rowOff>
    </xdr:from>
    <xdr:ext cx="469744"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737428" y="136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33537</xdr:rowOff>
    </xdr:from>
    <xdr:to>
      <xdr:col>55</xdr:col>
      <xdr:colOff>0</xdr:colOff>
      <xdr:row>97</xdr:row>
      <xdr:rowOff>45882</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9639300" y="16664187"/>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6083</xdr:rowOff>
    </xdr:from>
    <xdr:to>
      <xdr:col>50</xdr:col>
      <xdr:colOff>114300</xdr:colOff>
      <xdr:row>97</xdr:row>
      <xdr:rowOff>45882</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8750300" y="16636733"/>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6083</xdr:rowOff>
    </xdr:from>
    <xdr:to>
      <xdr:col>45</xdr:col>
      <xdr:colOff>177800</xdr:colOff>
      <xdr:row>97</xdr:row>
      <xdr:rowOff>93614</xdr:rowOff>
    </xdr:to>
    <xdr:cxnSp macro="">
      <xdr:nvCxnSpPr>
        <xdr:cNvPr id="475" name="直線コネクタ 474">
          <a:extLst>
            <a:ext uri="{FF2B5EF4-FFF2-40B4-BE49-F238E27FC236}">
              <a16:creationId xmlns="" xmlns:a16="http://schemas.microsoft.com/office/drawing/2014/main" id="{00000000-0008-0000-0700-0000DB010000}"/>
            </a:ext>
          </a:extLst>
        </xdr:cNvPr>
        <xdr:cNvCxnSpPr/>
      </xdr:nvCxnSpPr>
      <xdr:spPr>
        <a:xfrm flipV="1">
          <a:off x="7861300" y="16636733"/>
          <a:ext cx="8890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53358</xdr:rowOff>
    </xdr:from>
    <xdr:to>
      <xdr:col>41</xdr:col>
      <xdr:colOff>50800</xdr:colOff>
      <xdr:row>97</xdr:row>
      <xdr:rowOff>93614</xdr:rowOff>
    </xdr:to>
    <xdr:cxnSp macro="">
      <xdr:nvCxnSpPr>
        <xdr:cNvPr id="478" name="直線コネクタ 477">
          <a:extLst>
            <a:ext uri="{FF2B5EF4-FFF2-40B4-BE49-F238E27FC236}">
              <a16:creationId xmlns="" xmlns:a16="http://schemas.microsoft.com/office/drawing/2014/main" id="{00000000-0008-0000-0700-0000DE010000}"/>
            </a:ext>
          </a:extLst>
        </xdr:cNvPr>
        <xdr:cNvCxnSpPr/>
      </xdr:nvCxnSpPr>
      <xdr:spPr>
        <a:xfrm>
          <a:off x="6972300" y="16684008"/>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154187</xdr:rowOff>
    </xdr:from>
    <xdr:to>
      <xdr:col>55</xdr:col>
      <xdr:colOff>50800</xdr:colOff>
      <xdr:row>97</xdr:row>
      <xdr:rowOff>84337</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10426700" y="166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132614</xdr:rowOff>
    </xdr:from>
    <xdr:ext cx="534377" cy="259045"/>
    <xdr:sp macro="" textlink="">
      <xdr:nvSpPr>
        <xdr:cNvPr id="489" name="土木費該当値テキスト">
          <a:extLst>
            <a:ext uri="{FF2B5EF4-FFF2-40B4-BE49-F238E27FC236}">
              <a16:creationId xmlns="" xmlns:a16="http://schemas.microsoft.com/office/drawing/2014/main" id="{00000000-0008-0000-0700-0000E9010000}"/>
            </a:ext>
          </a:extLst>
        </xdr:cNvPr>
        <xdr:cNvSpPr txBox="1"/>
      </xdr:nvSpPr>
      <xdr:spPr>
        <a:xfrm>
          <a:off x="10528300" y="165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166532</xdr:rowOff>
    </xdr:from>
    <xdr:to>
      <xdr:col>50</xdr:col>
      <xdr:colOff>165100</xdr:colOff>
      <xdr:row>97</xdr:row>
      <xdr:rowOff>96682</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9588500" y="1662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87809</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9372111" y="167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126733</xdr:rowOff>
    </xdr:from>
    <xdr:to>
      <xdr:col>46</xdr:col>
      <xdr:colOff>38100</xdr:colOff>
      <xdr:row>97</xdr:row>
      <xdr:rowOff>56883</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8699500" y="165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48010</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8483111" y="166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42814</xdr:rowOff>
    </xdr:from>
    <xdr:to>
      <xdr:col>41</xdr:col>
      <xdr:colOff>101600</xdr:colOff>
      <xdr:row>97</xdr:row>
      <xdr:rowOff>144414</xdr:rowOff>
    </xdr:to>
    <xdr:sp macro="" textlink="">
      <xdr:nvSpPr>
        <xdr:cNvPr id="494" name="楕円 493">
          <a:extLst>
            <a:ext uri="{FF2B5EF4-FFF2-40B4-BE49-F238E27FC236}">
              <a16:creationId xmlns="" xmlns:a16="http://schemas.microsoft.com/office/drawing/2014/main" id="{00000000-0008-0000-0700-0000EE010000}"/>
            </a:ext>
          </a:extLst>
        </xdr:cNvPr>
        <xdr:cNvSpPr/>
      </xdr:nvSpPr>
      <xdr:spPr>
        <a:xfrm>
          <a:off x="7810500" y="166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135541</xdr:rowOff>
    </xdr:from>
    <xdr:ext cx="534377"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7594111" y="167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2558</xdr:rowOff>
    </xdr:from>
    <xdr:to>
      <xdr:col>36</xdr:col>
      <xdr:colOff>165100</xdr:colOff>
      <xdr:row>97</xdr:row>
      <xdr:rowOff>104158</xdr:rowOff>
    </xdr:to>
    <xdr:sp macro="" textlink="">
      <xdr:nvSpPr>
        <xdr:cNvPr id="496" name="楕円 495">
          <a:extLst>
            <a:ext uri="{FF2B5EF4-FFF2-40B4-BE49-F238E27FC236}">
              <a16:creationId xmlns="" xmlns:a16="http://schemas.microsoft.com/office/drawing/2014/main" id="{00000000-0008-0000-0700-0000F0010000}"/>
            </a:ext>
          </a:extLst>
        </xdr:cNvPr>
        <xdr:cNvSpPr/>
      </xdr:nvSpPr>
      <xdr:spPr>
        <a:xfrm>
          <a:off x="6921500" y="166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95285</xdr:rowOff>
    </xdr:from>
    <xdr:ext cx="534377"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6705111" y="167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104953</xdr:rowOff>
    </xdr:from>
    <xdr:to>
      <xdr:col>85</xdr:col>
      <xdr:colOff>127000</xdr:colOff>
      <xdr:row>38</xdr:row>
      <xdr:rowOff>105296</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5481300" y="662005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103200</xdr:rowOff>
    </xdr:from>
    <xdr:to>
      <xdr:col>81</xdr:col>
      <xdr:colOff>50800</xdr:colOff>
      <xdr:row>38</xdr:row>
      <xdr:rowOff>105296</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4592300" y="661830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92608</xdr:rowOff>
    </xdr:from>
    <xdr:to>
      <xdr:col>76</xdr:col>
      <xdr:colOff>114300</xdr:colOff>
      <xdr:row>38</xdr:row>
      <xdr:rowOff>103200</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a:off x="13703300" y="6607708"/>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92608</xdr:rowOff>
    </xdr:from>
    <xdr:to>
      <xdr:col>71</xdr:col>
      <xdr:colOff>177800</xdr:colOff>
      <xdr:row>38</xdr:row>
      <xdr:rowOff>116611</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flipV="1">
          <a:off x="12814300" y="660770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54153</xdr:rowOff>
    </xdr:from>
    <xdr:to>
      <xdr:col>85</xdr:col>
      <xdr:colOff>177800</xdr:colOff>
      <xdr:row>38</xdr:row>
      <xdr:rowOff>155753</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62687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32580</xdr:rowOff>
    </xdr:from>
    <xdr:ext cx="534377" cy="259045"/>
    <xdr:sp macro="" textlink="">
      <xdr:nvSpPr>
        <xdr:cNvPr id="547" name="消防費該当値テキスト">
          <a:extLst>
            <a:ext uri="{FF2B5EF4-FFF2-40B4-BE49-F238E27FC236}">
              <a16:creationId xmlns="" xmlns:a16="http://schemas.microsoft.com/office/drawing/2014/main" id="{00000000-0008-0000-0700-000023020000}"/>
            </a:ext>
          </a:extLst>
        </xdr:cNvPr>
        <xdr:cNvSpPr txBox="1"/>
      </xdr:nvSpPr>
      <xdr:spPr>
        <a:xfrm>
          <a:off x="16370300"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54496</xdr:rowOff>
    </xdr:from>
    <xdr:to>
      <xdr:col>81</xdr:col>
      <xdr:colOff>101600</xdr:colOff>
      <xdr:row>38</xdr:row>
      <xdr:rowOff>156096</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5430500" y="65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147223</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5214111" y="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52400</xdr:rowOff>
    </xdr:from>
    <xdr:to>
      <xdr:col>76</xdr:col>
      <xdr:colOff>165100</xdr:colOff>
      <xdr:row>38</xdr:row>
      <xdr:rowOff>154000</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4541500" y="65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145127</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4325111" y="66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41808</xdr:rowOff>
    </xdr:from>
    <xdr:to>
      <xdr:col>72</xdr:col>
      <xdr:colOff>38100</xdr:colOff>
      <xdr:row>38</xdr:row>
      <xdr:rowOff>143408</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3652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134535</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3436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65811</xdr:rowOff>
    </xdr:from>
    <xdr:to>
      <xdr:col>67</xdr:col>
      <xdr:colOff>101600</xdr:colOff>
      <xdr:row>38</xdr:row>
      <xdr:rowOff>167411</xdr:rowOff>
    </xdr:to>
    <xdr:sp macro="" textlink="">
      <xdr:nvSpPr>
        <xdr:cNvPr id="554" name="楕円 553">
          <a:extLst>
            <a:ext uri="{FF2B5EF4-FFF2-40B4-BE49-F238E27FC236}">
              <a16:creationId xmlns="" xmlns:a16="http://schemas.microsoft.com/office/drawing/2014/main" id="{00000000-0008-0000-0700-00002A020000}"/>
            </a:ext>
          </a:extLst>
        </xdr:cNvPr>
        <xdr:cNvSpPr/>
      </xdr:nvSpPr>
      <xdr:spPr>
        <a:xfrm>
          <a:off x="12763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158538</xdr:rowOff>
    </xdr:from>
    <xdr:ext cx="534377"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547111" y="66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646</xdr:rowOff>
    </xdr:from>
    <xdr:to>
      <xdr:col>85</xdr:col>
      <xdr:colOff>127000</xdr:colOff>
      <xdr:row>56</xdr:row>
      <xdr:rowOff>36519</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5481300" y="9601846"/>
          <a:ext cx="838200" cy="3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36519</xdr:rowOff>
    </xdr:from>
    <xdr:to>
      <xdr:col>81</xdr:col>
      <xdr:colOff>50800</xdr:colOff>
      <xdr:row>56</xdr:row>
      <xdr:rowOff>165515</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4592300" y="9637719"/>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159899</xdr:rowOff>
    </xdr:from>
    <xdr:to>
      <xdr:col>76</xdr:col>
      <xdr:colOff>114300</xdr:colOff>
      <xdr:row>56</xdr:row>
      <xdr:rowOff>165515</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a:off x="13703300" y="9761099"/>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116301</xdr:rowOff>
    </xdr:from>
    <xdr:to>
      <xdr:col>71</xdr:col>
      <xdr:colOff>177800</xdr:colOff>
      <xdr:row>56</xdr:row>
      <xdr:rowOff>159899</xdr:rowOff>
    </xdr:to>
    <xdr:cxnSp macro="">
      <xdr:nvCxnSpPr>
        <xdr:cNvPr id="596" name="直線コネクタ 595">
          <a:extLst>
            <a:ext uri="{FF2B5EF4-FFF2-40B4-BE49-F238E27FC236}">
              <a16:creationId xmlns="" xmlns:a16="http://schemas.microsoft.com/office/drawing/2014/main" id="{00000000-0008-0000-0700-000054020000}"/>
            </a:ext>
          </a:extLst>
        </xdr:cNvPr>
        <xdr:cNvCxnSpPr/>
      </xdr:nvCxnSpPr>
      <xdr:spPr>
        <a:xfrm>
          <a:off x="12814300" y="9717501"/>
          <a:ext cx="8890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121296</xdr:rowOff>
    </xdr:from>
    <xdr:to>
      <xdr:col>85</xdr:col>
      <xdr:colOff>177800</xdr:colOff>
      <xdr:row>56</xdr:row>
      <xdr:rowOff>51446</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6268700" y="95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144173</xdr:rowOff>
    </xdr:from>
    <xdr:ext cx="534377" cy="259045"/>
    <xdr:sp macro="" textlink="">
      <xdr:nvSpPr>
        <xdr:cNvPr id="607" name="教育費該当値テキスト">
          <a:extLst>
            <a:ext uri="{FF2B5EF4-FFF2-40B4-BE49-F238E27FC236}">
              <a16:creationId xmlns="" xmlns:a16="http://schemas.microsoft.com/office/drawing/2014/main" id="{00000000-0008-0000-0700-00005F020000}"/>
            </a:ext>
          </a:extLst>
        </xdr:cNvPr>
        <xdr:cNvSpPr txBox="1"/>
      </xdr:nvSpPr>
      <xdr:spPr>
        <a:xfrm>
          <a:off x="16370300" y="94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157169</xdr:rowOff>
    </xdr:from>
    <xdr:to>
      <xdr:col>81</xdr:col>
      <xdr:colOff>101600</xdr:colOff>
      <xdr:row>56</xdr:row>
      <xdr:rowOff>87319</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5430500" y="9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103846</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5214111" y="93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114715</xdr:rowOff>
    </xdr:from>
    <xdr:to>
      <xdr:col>76</xdr:col>
      <xdr:colOff>165100</xdr:colOff>
      <xdr:row>57</xdr:row>
      <xdr:rowOff>44865</xdr:rowOff>
    </xdr:to>
    <xdr:sp macro="" textlink="">
      <xdr:nvSpPr>
        <xdr:cNvPr id="610" name="楕円 609">
          <a:extLst>
            <a:ext uri="{FF2B5EF4-FFF2-40B4-BE49-F238E27FC236}">
              <a16:creationId xmlns="" xmlns:a16="http://schemas.microsoft.com/office/drawing/2014/main" id="{00000000-0008-0000-0700-000062020000}"/>
            </a:ext>
          </a:extLst>
        </xdr:cNvPr>
        <xdr:cNvSpPr/>
      </xdr:nvSpPr>
      <xdr:spPr>
        <a:xfrm>
          <a:off x="14541500" y="97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61392</xdr:rowOff>
    </xdr:from>
    <xdr:ext cx="534377"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4325111" y="949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109099</xdr:rowOff>
    </xdr:from>
    <xdr:to>
      <xdr:col>72</xdr:col>
      <xdr:colOff>38100</xdr:colOff>
      <xdr:row>57</xdr:row>
      <xdr:rowOff>39249</xdr:rowOff>
    </xdr:to>
    <xdr:sp macro="" textlink="">
      <xdr:nvSpPr>
        <xdr:cNvPr id="612" name="楕円 611">
          <a:extLst>
            <a:ext uri="{FF2B5EF4-FFF2-40B4-BE49-F238E27FC236}">
              <a16:creationId xmlns="" xmlns:a16="http://schemas.microsoft.com/office/drawing/2014/main" id="{00000000-0008-0000-0700-000064020000}"/>
            </a:ext>
          </a:extLst>
        </xdr:cNvPr>
        <xdr:cNvSpPr/>
      </xdr:nvSpPr>
      <xdr:spPr>
        <a:xfrm>
          <a:off x="13652500" y="9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30376</xdr:rowOff>
    </xdr:from>
    <xdr:ext cx="534377"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3436111" y="98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65501</xdr:rowOff>
    </xdr:from>
    <xdr:to>
      <xdr:col>67</xdr:col>
      <xdr:colOff>101600</xdr:colOff>
      <xdr:row>56</xdr:row>
      <xdr:rowOff>167101</xdr:rowOff>
    </xdr:to>
    <xdr:sp macro="" textlink="">
      <xdr:nvSpPr>
        <xdr:cNvPr id="614" name="楕円 613">
          <a:extLst>
            <a:ext uri="{FF2B5EF4-FFF2-40B4-BE49-F238E27FC236}">
              <a16:creationId xmlns="" xmlns:a16="http://schemas.microsoft.com/office/drawing/2014/main" id="{00000000-0008-0000-0700-000066020000}"/>
            </a:ext>
          </a:extLst>
        </xdr:cNvPr>
        <xdr:cNvSpPr/>
      </xdr:nvSpPr>
      <xdr:spPr>
        <a:xfrm>
          <a:off x="12763500" y="96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12178</xdr:rowOff>
    </xdr:from>
    <xdr:ext cx="534377"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547111" y="94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127493</xdr:rowOff>
    </xdr:from>
    <xdr:to>
      <xdr:col>85</xdr:col>
      <xdr:colOff>127000</xdr:colOff>
      <xdr:row>78</xdr:row>
      <xdr:rowOff>137871</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5481300" y="13500593"/>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124247</xdr:rowOff>
    </xdr:from>
    <xdr:to>
      <xdr:col>81</xdr:col>
      <xdr:colOff>50800</xdr:colOff>
      <xdr:row>78</xdr:row>
      <xdr:rowOff>137871</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4592300" y="13497347"/>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100107</xdr:rowOff>
    </xdr:from>
    <xdr:to>
      <xdr:col>76</xdr:col>
      <xdr:colOff>114300</xdr:colOff>
      <xdr:row>78</xdr:row>
      <xdr:rowOff>124247</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a:off x="13703300" y="13473207"/>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100107</xdr:rowOff>
    </xdr:from>
    <xdr:to>
      <xdr:col>71</xdr:col>
      <xdr:colOff>177800</xdr:colOff>
      <xdr:row>78</xdr:row>
      <xdr:rowOff>138832</xdr:rowOff>
    </xdr:to>
    <xdr:cxnSp macro="">
      <xdr:nvCxnSpPr>
        <xdr:cNvPr id="651" name="直線コネクタ 650">
          <a:extLst>
            <a:ext uri="{FF2B5EF4-FFF2-40B4-BE49-F238E27FC236}">
              <a16:creationId xmlns="" xmlns:a16="http://schemas.microsoft.com/office/drawing/2014/main" id="{00000000-0008-0000-0700-00008B020000}"/>
            </a:ext>
          </a:extLst>
        </xdr:cNvPr>
        <xdr:cNvCxnSpPr/>
      </xdr:nvCxnSpPr>
      <xdr:spPr>
        <a:xfrm flipV="1">
          <a:off x="12814300" y="1347320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76693</xdr:rowOff>
    </xdr:from>
    <xdr:to>
      <xdr:col>85</xdr:col>
      <xdr:colOff>177800</xdr:colOff>
      <xdr:row>79</xdr:row>
      <xdr:rowOff>6843</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6268700" y="13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a:extLst>
            <a:ext uri="{FF2B5EF4-FFF2-40B4-BE49-F238E27FC236}">
              <a16:creationId xmlns=""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87071</xdr:rowOff>
    </xdr:from>
    <xdr:to>
      <xdr:col>81</xdr:col>
      <xdr:colOff>101600</xdr:colOff>
      <xdr:row>79</xdr:row>
      <xdr:rowOff>17221</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5430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8348</xdr:rowOff>
    </xdr:from>
    <xdr:ext cx="313932"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5324333" y="13552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73447</xdr:rowOff>
    </xdr:from>
    <xdr:to>
      <xdr:col>76</xdr:col>
      <xdr:colOff>165100</xdr:colOff>
      <xdr:row>79</xdr:row>
      <xdr:rowOff>3597</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4541500" y="13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166174</xdr:rowOff>
    </xdr:from>
    <xdr:ext cx="378565"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4403017" y="13539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49307</xdr:rowOff>
    </xdr:from>
    <xdr:to>
      <xdr:col>72</xdr:col>
      <xdr:colOff>38100</xdr:colOff>
      <xdr:row>78</xdr:row>
      <xdr:rowOff>150907</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3652500" y="134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142034</xdr:rowOff>
    </xdr:from>
    <xdr:ext cx="378565"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3514017" y="1351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88032</xdr:rowOff>
    </xdr:from>
    <xdr:to>
      <xdr:col>67</xdr:col>
      <xdr:colOff>101600</xdr:colOff>
      <xdr:row>79</xdr:row>
      <xdr:rowOff>18182</xdr:rowOff>
    </xdr:to>
    <xdr:sp macro="" textlink="">
      <xdr:nvSpPr>
        <xdr:cNvPr id="669" name="楕円 668">
          <a:extLst>
            <a:ext uri="{FF2B5EF4-FFF2-40B4-BE49-F238E27FC236}">
              <a16:creationId xmlns="" xmlns:a16="http://schemas.microsoft.com/office/drawing/2014/main" id="{00000000-0008-0000-0700-00009D020000}"/>
            </a:ext>
          </a:extLst>
        </xdr:cNvPr>
        <xdr:cNvSpPr/>
      </xdr:nvSpPr>
      <xdr:spPr>
        <a:xfrm>
          <a:off x="12763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9309</xdr:rowOff>
    </xdr:from>
    <xdr:ext cx="313932"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657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66002</xdr:rowOff>
    </xdr:from>
    <xdr:to>
      <xdr:col>85</xdr:col>
      <xdr:colOff>127000</xdr:colOff>
      <xdr:row>97</xdr:row>
      <xdr:rowOff>78829</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5481300" y="16696652"/>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78829</xdr:rowOff>
    </xdr:from>
    <xdr:to>
      <xdr:col>81</xdr:col>
      <xdr:colOff>50800</xdr:colOff>
      <xdr:row>97</xdr:row>
      <xdr:rowOff>104611</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4592300" y="16709479"/>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104203</xdr:rowOff>
    </xdr:from>
    <xdr:to>
      <xdr:col>76</xdr:col>
      <xdr:colOff>114300</xdr:colOff>
      <xdr:row>97</xdr:row>
      <xdr:rowOff>104611</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a:off x="13703300" y="1673485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40170</xdr:rowOff>
    </xdr:from>
    <xdr:to>
      <xdr:col>71</xdr:col>
      <xdr:colOff>177800</xdr:colOff>
      <xdr:row>97</xdr:row>
      <xdr:rowOff>104203</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a:off x="12814300" y="16670820"/>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15202</xdr:rowOff>
    </xdr:from>
    <xdr:to>
      <xdr:col>85</xdr:col>
      <xdr:colOff>177800</xdr:colOff>
      <xdr:row>97</xdr:row>
      <xdr:rowOff>116802</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6268700" y="166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165079</xdr:rowOff>
    </xdr:from>
    <xdr:ext cx="534377" cy="259045"/>
    <xdr:sp macro="" textlink="">
      <xdr:nvSpPr>
        <xdr:cNvPr id="719" name="公債費該当値テキスト">
          <a:extLst>
            <a:ext uri="{FF2B5EF4-FFF2-40B4-BE49-F238E27FC236}">
              <a16:creationId xmlns="" xmlns:a16="http://schemas.microsoft.com/office/drawing/2014/main" id="{00000000-0008-0000-0700-0000CF020000}"/>
            </a:ext>
          </a:extLst>
        </xdr:cNvPr>
        <xdr:cNvSpPr txBox="1"/>
      </xdr:nvSpPr>
      <xdr:spPr>
        <a:xfrm>
          <a:off x="16370300" y="166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28029</xdr:rowOff>
    </xdr:from>
    <xdr:to>
      <xdr:col>81</xdr:col>
      <xdr:colOff>101600</xdr:colOff>
      <xdr:row>97</xdr:row>
      <xdr:rowOff>129629</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5430500" y="166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120756</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5214111" y="167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53811</xdr:rowOff>
    </xdr:from>
    <xdr:to>
      <xdr:col>76</xdr:col>
      <xdr:colOff>165100</xdr:colOff>
      <xdr:row>97</xdr:row>
      <xdr:rowOff>155411</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4541500" y="166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146538</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4325111" y="16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53403</xdr:rowOff>
    </xdr:from>
    <xdr:to>
      <xdr:col>72</xdr:col>
      <xdr:colOff>38100</xdr:colOff>
      <xdr:row>97</xdr:row>
      <xdr:rowOff>155003</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3652500" y="166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146130</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3436111" y="167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160820</xdr:rowOff>
    </xdr:from>
    <xdr:to>
      <xdr:col>67</xdr:col>
      <xdr:colOff>101600</xdr:colOff>
      <xdr:row>97</xdr:row>
      <xdr:rowOff>90970</xdr:rowOff>
    </xdr:to>
    <xdr:sp macro="" textlink="">
      <xdr:nvSpPr>
        <xdr:cNvPr id="726" name="楕円 725">
          <a:extLst>
            <a:ext uri="{FF2B5EF4-FFF2-40B4-BE49-F238E27FC236}">
              <a16:creationId xmlns="" xmlns:a16="http://schemas.microsoft.com/office/drawing/2014/main" id="{00000000-0008-0000-0700-0000D6020000}"/>
            </a:ext>
          </a:extLst>
        </xdr:cNvPr>
        <xdr:cNvSpPr/>
      </xdr:nvSpPr>
      <xdr:spPr>
        <a:xfrm>
          <a:off x="12763500" y="166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82097</xdr:rowOff>
    </xdr:from>
    <xdr:ext cx="534377"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2547111" y="167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84379</xdr:rowOff>
    </xdr:from>
    <xdr:to>
      <xdr:col>116</xdr:col>
      <xdr:colOff>63500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flipV="1">
          <a:off x="21323300" y="6085129"/>
          <a:ext cx="838200" cy="56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313932" cy="259045"/>
    <xdr:sp macro="" textlink="">
      <xdr:nvSpPr>
        <xdr:cNvPr id="755" name="諸支出金平均値テキスト">
          <a:extLst>
            <a:ext uri="{FF2B5EF4-FFF2-40B4-BE49-F238E27FC236}">
              <a16:creationId xmlns="" xmlns:a16="http://schemas.microsoft.com/office/drawing/2014/main" id="{00000000-0008-0000-0700-0000F3020000}"/>
            </a:ext>
          </a:extLst>
        </xdr:cNvPr>
        <xdr:cNvSpPr txBox="1"/>
      </xdr:nvSpPr>
      <xdr:spPr>
        <a:xfrm>
          <a:off x="22212300" y="6553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33579</xdr:rowOff>
    </xdr:from>
    <xdr:to>
      <xdr:col>116</xdr:col>
      <xdr:colOff>114300</xdr:colOff>
      <xdr:row>35</xdr:row>
      <xdr:rowOff>135179</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21107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56456</xdr:rowOff>
    </xdr:from>
    <xdr:ext cx="469744" cy="259045"/>
    <xdr:sp macro="" textlink="">
      <xdr:nvSpPr>
        <xdr:cNvPr id="774" name="諸支出金該当値テキスト">
          <a:extLst>
            <a:ext uri="{FF2B5EF4-FFF2-40B4-BE49-F238E27FC236}">
              <a16:creationId xmlns="" xmlns:a16="http://schemas.microsoft.com/office/drawing/2014/main" id="{00000000-0008-0000-0700-000006030000}"/>
            </a:ext>
          </a:extLst>
        </xdr:cNvPr>
        <xdr:cNvSpPr txBox="1"/>
      </xdr:nvSpPr>
      <xdr:spPr>
        <a:xfrm>
          <a:off x="22212300" y="588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91,374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14,384</a:t>
          </a:r>
          <a:r>
            <a:rPr kumimoji="1" lang="ja-JP" altLang="en-US" sz="1300">
              <a:latin typeface="ＭＳ Ｐゴシック" panose="020B0600070205080204" pitchFamily="50" charset="-128"/>
              <a:ea typeface="ＭＳ Ｐゴシック" panose="020B0600070205080204" pitchFamily="50" charset="-128"/>
            </a:rPr>
            <a:t>円減少している。減債基金積立金や公共施設等総合管理基金積立金等の減が主な要因である。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181,189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7,962</a:t>
          </a:r>
          <a:r>
            <a:rPr kumimoji="1" lang="ja-JP" altLang="en-US" sz="1300">
              <a:latin typeface="ＭＳ Ｐゴシック" panose="020B0600070205080204" pitchFamily="50" charset="-128"/>
              <a:ea typeface="ＭＳ Ｐゴシック" panose="020B0600070205080204" pitchFamily="50" charset="-128"/>
            </a:rPr>
            <a:t>円増加している。社会福祉費等の増主な要因であり、今後、国保や介護保険特別会計への繰出金をはじめ、子育て支援や医療扶助など増加傾向は続くと見込まれる。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57,605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1,083</a:t>
          </a:r>
          <a:r>
            <a:rPr kumimoji="1" lang="ja-JP" altLang="en-US" sz="1300">
              <a:latin typeface="ＭＳ Ｐゴシック" panose="020B0600070205080204" pitchFamily="50" charset="-128"/>
              <a:ea typeface="ＭＳ Ｐゴシック" panose="020B0600070205080204" pitchFamily="50" charset="-128"/>
            </a:rPr>
            <a:t>円増加している。汚泥再生処理センター建設工事費の増が主な要因である。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7,733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1,971</a:t>
          </a:r>
          <a:r>
            <a:rPr kumimoji="1" lang="ja-JP" altLang="en-US" sz="1300">
              <a:latin typeface="ＭＳ Ｐゴシック" panose="020B0600070205080204" pitchFamily="50" charset="-128"/>
              <a:ea typeface="ＭＳ Ｐゴシック" panose="020B0600070205080204" pitchFamily="50" charset="-128"/>
            </a:rPr>
            <a:t>円増加している。ため池耐震豪雨性能評価委託等の増が主な要因である。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57,516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2,197</a:t>
          </a:r>
          <a:r>
            <a:rPr kumimoji="1" lang="ja-JP" altLang="en-US" sz="1300">
              <a:latin typeface="ＭＳ Ｐゴシック" panose="020B0600070205080204" pitchFamily="50" charset="-128"/>
              <a:ea typeface="ＭＳ Ｐゴシック" panose="020B0600070205080204" pitchFamily="50" charset="-128"/>
            </a:rPr>
            <a:t>円増加している。これは、古賀東中学校校舎大規模改造工事・小学校トイレ改修工事費の増が主な要因である。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実質収支額は、新型コロナウイルス感染症対策関連交付金等の減や公共施設等総合管理基金繰入金等の減により歳入が減少したことにより、昨年度より</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実質単年度収支は、実質収支の前年度比減とともに、積立金取崩し額の減により、昨年度より</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引き続き業務効率化等により歳出経費の削減・適正化を進め、安定した財政運営を行えるよう努める。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全会計で黒字を維持しており、引き続き財政の健全化に努める。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なお、令和元年度に公営企業会計へ移行した下水道事業会計は、平成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年度以前から赤字補填的な繰出により運営してきており、令和元年度以降も赤字補填的な追加繰出を行った結果黒字となっている。平成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年度に料金設定の見直しを行っているが、今後も健全な財政運営となるよう料金設定の見直しを含めた抜本的な改善を図る必要がある。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年度に実施した生涯学習センター建替えに伴う起債償還が始まり増加傾向である。ただし、平成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年度以降に一部繰上償還を行ったため、令和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一時的に減少している。また、組合等が起こした地方債の元利償還金に対する負担金等は、一部の起債償還終了に伴い、減少している。今後は、老朽化した公共施設等の整備のための新規起債による償還金の増加等が見込まれるため、起債について慎重な判断を引き続き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例年、充当可能財源等が将来負担額を上回っているため、将来負担比率は発生していない。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今後も、公営企業や一部事務組合の起債も含めて慎重な判断に努め、繰上償還など将来世代への過度な負担とならないよう検討するとともに、充当可能財源の確保により、将来世代負担の適正化に努める。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福岡県古賀市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千万円を取り崩した一方、積立は約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億円となり、ふるさと応援寄附基金は約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条の規定に基づき、決算剰余金等を財政調整基金に約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・ふるさと応援寄附金は近年増加しているものの、ふるさと応援寄附金に依存しない行政運営とするよう努める。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・公共施設の老朽化対策等や扶助費の増などにより基金の取り崩しが増加する見込みであるため、適宜積み立てながら将来に備える。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・古賀市公共施設等総合管理基金積立金：　古賀市公共施設等総合管理計画の対象となる施設等の整備、保全、除却等に必要な経費の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寄附者の指定する目的に応じた事業を実施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・古賀市公共施設等総合管理基金積立金：　公共施設等の建設及び保全のため、約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千万円を積み立て、公共施設等の保全のため、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基金全体の約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を占めているが、主として臨時的経費、政策的経費に充当するために取り崩し、ふるさと応援寄附金に依存しない行財政運営とするよう努める。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・決算剰余金及び予算上の歳入歳出残額を合わせた約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千万円を積み立てた。また、予算の歳入歳出バランス調整のため約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・緊急時対応に備えるため、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・将来の公債費増に備え、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・公債費償還ピーク時等に取り崩すことが考えられるため、可能な限りの積み増しを行う。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77</v>
      </c>
      <c r="C2" s="178"/>
      <c r="D2" s="179"/>
    </row>
    <row r="3" spans="1:119" ht="18.75" customHeight="1" thickBot="1" x14ac:dyDescent="0.2">
      <c r="A3" s="177"/>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29295080</v>
      </c>
      <c r="BO4" s="449"/>
      <c r="BP4" s="449"/>
      <c r="BQ4" s="449"/>
      <c r="BR4" s="449"/>
      <c r="BS4" s="449"/>
      <c r="BT4" s="449"/>
      <c r="BU4" s="450"/>
      <c r="BV4" s="448">
        <v>29722882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8.5</v>
      </c>
      <c r="CU4" s="589"/>
      <c r="CV4" s="589"/>
      <c r="CW4" s="589"/>
      <c r="CX4" s="589"/>
      <c r="CY4" s="589"/>
      <c r="CZ4" s="589"/>
      <c r="DA4" s="590"/>
      <c r="DB4" s="588">
        <v>11</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28067082</v>
      </c>
      <c r="BO5" s="420"/>
      <c r="BP5" s="420"/>
      <c r="BQ5" s="420"/>
      <c r="BR5" s="420"/>
      <c r="BS5" s="420"/>
      <c r="BT5" s="420"/>
      <c r="BU5" s="421"/>
      <c r="BV5" s="419">
        <v>28132855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93.4</v>
      </c>
      <c r="CU5" s="417"/>
      <c r="CV5" s="417"/>
      <c r="CW5" s="417"/>
      <c r="CX5" s="417"/>
      <c r="CY5" s="417"/>
      <c r="CZ5" s="417"/>
      <c r="DA5" s="418"/>
      <c r="DB5" s="416">
        <v>88.3</v>
      </c>
      <c r="DC5" s="417"/>
      <c r="DD5" s="417"/>
      <c r="DE5" s="417"/>
      <c r="DF5" s="417"/>
      <c r="DG5" s="417"/>
      <c r="DH5" s="417"/>
      <c r="DI5" s="418"/>
    </row>
    <row r="6" spans="1:119" ht="18.75" customHeight="1" x14ac:dyDescent="0.15">
      <c r="A6" s="177"/>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1227998</v>
      </c>
      <c r="BO6" s="420"/>
      <c r="BP6" s="420"/>
      <c r="BQ6" s="420"/>
      <c r="BR6" s="420"/>
      <c r="BS6" s="420"/>
      <c r="BT6" s="420"/>
      <c r="BU6" s="421"/>
      <c r="BV6" s="419">
        <v>1590027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94.3</v>
      </c>
      <c r="CU6" s="563"/>
      <c r="CV6" s="563"/>
      <c r="CW6" s="563"/>
      <c r="CX6" s="563"/>
      <c r="CY6" s="563"/>
      <c r="CZ6" s="563"/>
      <c r="DA6" s="564"/>
      <c r="DB6" s="562">
        <v>90.2</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118061</v>
      </c>
      <c r="BO7" s="420"/>
      <c r="BP7" s="420"/>
      <c r="BQ7" s="420"/>
      <c r="BR7" s="420"/>
      <c r="BS7" s="420"/>
      <c r="BT7" s="420"/>
      <c r="BU7" s="421"/>
      <c r="BV7" s="419">
        <v>167335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13098673</v>
      </c>
      <c r="CU7" s="420"/>
      <c r="CV7" s="420"/>
      <c r="CW7" s="420"/>
      <c r="CX7" s="420"/>
      <c r="CY7" s="420"/>
      <c r="CZ7" s="420"/>
      <c r="DA7" s="421"/>
      <c r="DB7" s="419">
        <v>12957197</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1109937</v>
      </c>
      <c r="BO8" s="420"/>
      <c r="BP8" s="420"/>
      <c r="BQ8" s="420"/>
      <c r="BR8" s="420"/>
      <c r="BS8" s="420"/>
      <c r="BT8" s="420"/>
      <c r="BU8" s="421"/>
      <c r="BV8" s="419">
        <v>1422692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0.67</v>
      </c>
      <c r="CU8" s="523"/>
      <c r="CV8" s="523"/>
      <c r="CW8" s="523"/>
      <c r="CX8" s="523"/>
      <c r="CY8" s="523"/>
      <c r="CZ8" s="523"/>
      <c r="DA8" s="524"/>
      <c r="DB8" s="522">
        <v>0.68</v>
      </c>
      <c r="DC8" s="523"/>
      <c r="DD8" s="523"/>
      <c r="DE8" s="523"/>
      <c r="DF8" s="523"/>
      <c r="DG8" s="523"/>
      <c r="DH8" s="523"/>
      <c r="DI8" s="524"/>
    </row>
    <row r="9" spans="1:119" ht="18.75" customHeight="1" thickBot="1" x14ac:dyDescent="0.2">
      <c r="A9" s="177"/>
      <c r="B9" s="551" t="s">
        <v>106</v>
      </c>
      <c r="C9" s="552"/>
      <c r="D9" s="552"/>
      <c r="E9" s="552"/>
      <c r="F9" s="552"/>
      <c r="G9" s="552"/>
      <c r="H9" s="552"/>
      <c r="I9" s="552"/>
      <c r="J9" s="552"/>
      <c r="K9" s="470"/>
      <c r="L9" s="553" t="s">
        <v>107</v>
      </c>
      <c r="M9" s="554"/>
      <c r="N9" s="554"/>
      <c r="O9" s="554"/>
      <c r="P9" s="554"/>
      <c r="Q9" s="555"/>
      <c r="R9" s="556">
        <v>58786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-312755</v>
      </c>
      <c r="BO9" s="420"/>
      <c r="BP9" s="420"/>
      <c r="BQ9" s="420"/>
      <c r="BR9" s="420"/>
      <c r="BS9" s="420"/>
      <c r="BT9" s="420"/>
      <c r="BU9" s="421"/>
      <c r="BV9" s="419">
        <v>-689412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8.1999999999999993</v>
      </c>
      <c r="CU9" s="417"/>
      <c r="CV9" s="417"/>
      <c r="CW9" s="417"/>
      <c r="CX9" s="417"/>
      <c r="CY9" s="417"/>
      <c r="CZ9" s="417"/>
      <c r="DA9" s="418"/>
      <c r="DB9" s="416">
        <v>7.8</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112</v>
      </c>
      <c r="M10" s="376"/>
      <c r="N10" s="376"/>
      <c r="O10" s="376"/>
      <c r="P10" s="376"/>
      <c r="Q10" s="377"/>
      <c r="R10" s="372">
        <v>57959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728304</v>
      </c>
      <c r="BO10" s="420"/>
      <c r="BP10" s="420"/>
      <c r="BQ10" s="420"/>
      <c r="BR10" s="420"/>
      <c r="BS10" s="420"/>
      <c r="BT10" s="420"/>
      <c r="BU10" s="421"/>
      <c r="BV10" s="419">
        <v>1082309</v>
      </c>
      <c r="BW10" s="420"/>
      <c r="BX10" s="420"/>
      <c r="BY10" s="420"/>
      <c r="BZ10" s="420"/>
      <c r="CA10" s="420"/>
      <c r="CB10" s="420"/>
      <c r="CC10" s="421"/>
      <c r="CD10" s="180" t="s">
        <v>115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77"/>
      <c r="B12" s="525" t="s">
        <v>122</v>
      </c>
      <c r="C12" s="526"/>
      <c r="D12" s="526"/>
      <c r="E12" s="526"/>
      <c r="F12" s="526"/>
      <c r="G12" s="526"/>
      <c r="H12" s="526"/>
      <c r="I12" s="526"/>
      <c r="J12" s="526"/>
      <c r="K12" s="527"/>
      <c r="L12" s="534" t="s">
        <v>123</v>
      </c>
      <c r="M12" s="535"/>
      <c r="N12" s="535"/>
      <c r="O12" s="535"/>
      <c r="P12" s="535"/>
      <c r="Q12" s="536"/>
      <c r="R12" s="537">
        <v>59225</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743322</v>
      </c>
      <c r="BO12" s="420"/>
      <c r="BP12" s="420"/>
      <c r="BQ12" s="420"/>
      <c r="BR12" s="420"/>
      <c r="BS12" s="420"/>
      <c r="BT12" s="420"/>
      <c r="BU12" s="421"/>
      <c r="BV12" s="419">
        <v>1160383</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129</v>
      </c>
      <c r="N13" s="504"/>
      <c r="O13" s="504"/>
      <c r="P13" s="504"/>
      <c r="Q13" s="505"/>
      <c r="R13" s="506">
        <v>58037</v>
      </c>
      <c r="S13" s="507"/>
      <c r="T13" s="507"/>
      <c r="U13" s="507"/>
      <c r="V13" s="508"/>
      <c r="W13" s="509" t="s">
        <v>130</v>
      </c>
      <c r="X13" s="405"/>
      <c r="Y13" s="405"/>
      <c r="Z13" s="405"/>
      <c r="AA13" s="405"/>
      <c r="AB13" s="406"/>
      <c r="AC13" s="372">
        <v>501</v>
      </c>
      <c r="AD13" s="373"/>
      <c r="AE13" s="373"/>
      <c r="AF13" s="373"/>
      <c r="AG13" s="374"/>
      <c r="AH13" s="372">
        <v>570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-327773</v>
      </c>
      <c r="BO13" s="420"/>
      <c r="BP13" s="420"/>
      <c r="BQ13" s="420"/>
      <c r="BR13" s="420"/>
      <c r="BS13" s="420"/>
      <c r="BT13" s="420"/>
      <c r="BU13" s="421"/>
      <c r="BV13" s="419">
        <v>-767486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5.0999999999999996</v>
      </c>
      <c r="CU13" s="417"/>
      <c r="CV13" s="417"/>
      <c r="CW13" s="417"/>
      <c r="CX13" s="417"/>
      <c r="CY13" s="417"/>
      <c r="CZ13" s="417"/>
      <c r="DA13" s="418"/>
      <c r="DB13" s="416">
        <v>4.4000000000000004</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135</v>
      </c>
      <c r="M14" s="546"/>
      <c r="N14" s="546"/>
      <c r="O14" s="546"/>
      <c r="P14" s="546"/>
      <c r="Q14" s="547"/>
      <c r="R14" s="506">
        <v>59234</v>
      </c>
      <c r="S14" s="507"/>
      <c r="T14" s="507"/>
      <c r="U14" s="507"/>
      <c r="V14" s="508"/>
      <c r="W14" s="510"/>
      <c r="X14" s="408"/>
      <c r="Y14" s="408"/>
      <c r="Z14" s="408"/>
      <c r="AA14" s="408"/>
      <c r="AB14" s="409"/>
      <c r="AC14" s="499">
        <v>1.9</v>
      </c>
      <c r="AD14" s="500"/>
      <c r="AE14" s="500"/>
      <c r="AF14" s="500"/>
      <c r="AG14" s="501"/>
      <c r="AH14" s="499">
        <v>2.2000000000000002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129</v>
      </c>
      <c r="N15" s="504"/>
      <c r="O15" s="504"/>
      <c r="P15" s="504"/>
      <c r="Q15" s="505"/>
      <c r="R15" s="506">
        <v>58260</v>
      </c>
      <c r="S15" s="507"/>
      <c r="T15" s="507"/>
      <c r="U15" s="507"/>
      <c r="V15" s="508"/>
      <c r="W15" s="509" t="s">
        <v>137</v>
      </c>
      <c r="X15" s="405"/>
      <c r="Y15" s="405"/>
      <c r="Z15" s="405"/>
      <c r="AA15" s="405"/>
      <c r="AB15" s="406"/>
      <c r="AC15" s="372">
        <v>6723</v>
      </c>
      <c r="AD15" s="373"/>
      <c r="AE15" s="373"/>
      <c r="AF15" s="373"/>
      <c r="AG15" s="374"/>
      <c r="AH15" s="372">
        <v>6800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7352383</v>
      </c>
      <c r="BO15" s="449"/>
      <c r="BP15" s="449"/>
      <c r="BQ15" s="449"/>
      <c r="BR15" s="449"/>
      <c r="BS15" s="449"/>
      <c r="BT15" s="449"/>
      <c r="BU15" s="450"/>
      <c r="BV15" s="448">
        <v>7146459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25.1</v>
      </c>
      <c r="AD16" s="500"/>
      <c r="AE16" s="500"/>
      <c r="AF16" s="500"/>
      <c r="AG16" s="501"/>
      <c r="AH16" s="499">
        <v>25.9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11042420</v>
      </c>
      <c r="BO16" s="420"/>
      <c r="BP16" s="420"/>
      <c r="BQ16" s="420"/>
      <c r="BR16" s="420"/>
      <c r="BS16" s="420"/>
      <c r="BT16" s="420"/>
      <c r="BU16" s="421"/>
      <c r="BV16" s="419">
        <v>10501940</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143</v>
      </c>
      <c r="N17" s="513"/>
      <c r="O17" s="513"/>
      <c r="P17" s="513"/>
      <c r="Q17" s="514"/>
      <c r="R17" s="496" t="s">
        <v>144</v>
      </c>
      <c r="S17" s="497"/>
      <c r="T17" s="497"/>
      <c r="U17" s="497"/>
      <c r="V17" s="498"/>
      <c r="W17" s="509" t="s">
        <v>145</v>
      </c>
      <c r="X17" s="405"/>
      <c r="Y17" s="405"/>
      <c r="Z17" s="405"/>
      <c r="AA17" s="405"/>
      <c r="AB17" s="406"/>
      <c r="AC17" s="372">
        <v>19594</v>
      </c>
      <c r="AD17" s="373"/>
      <c r="AE17" s="373"/>
      <c r="AF17" s="373"/>
      <c r="AG17" s="374"/>
      <c r="AH17" s="372">
        <v>18906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9278409</v>
      </c>
      <c r="BO17" s="420"/>
      <c r="BP17" s="420"/>
      <c r="BQ17" s="420"/>
      <c r="BR17" s="420"/>
      <c r="BS17" s="420"/>
      <c r="BT17" s="420"/>
      <c r="BU17" s="421"/>
      <c r="BV17" s="419">
        <v>9021532</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147</v>
      </c>
      <c r="C18" s="470"/>
      <c r="D18" s="470"/>
      <c r="E18" s="471"/>
      <c r="F18" s="471"/>
      <c r="G18" s="471"/>
      <c r="H18" s="471"/>
      <c r="I18" s="471"/>
      <c r="J18" s="471"/>
      <c r="K18" s="471"/>
      <c r="L18" s="472">
        <v>42.07</v>
      </c>
      <c r="M18" s="472"/>
      <c r="N18" s="472"/>
      <c r="O18" s="472"/>
      <c r="P18" s="472"/>
      <c r="Q18" s="472"/>
      <c r="R18" s="473"/>
      <c r="S18" s="473"/>
      <c r="T18" s="473"/>
      <c r="U18" s="473"/>
      <c r="V18" s="474"/>
      <c r="W18" s="490"/>
      <c r="X18" s="491"/>
      <c r="Y18" s="491"/>
      <c r="Z18" s="491"/>
      <c r="AA18" s="491"/>
      <c r="AB18" s="515"/>
      <c r="AC18" s="389">
        <v>73.099999999999994</v>
      </c>
      <c r="AD18" s="390"/>
      <c r="AE18" s="390"/>
      <c r="AF18" s="390"/>
      <c r="AG18" s="475"/>
      <c r="AH18" s="389">
        <v>72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12564413</v>
      </c>
      <c r="BO18" s="420"/>
      <c r="BP18" s="420"/>
      <c r="BQ18" s="420"/>
      <c r="BR18" s="420"/>
      <c r="BS18" s="420"/>
      <c r="BT18" s="420"/>
      <c r="BU18" s="421"/>
      <c r="BV18" s="419">
        <v>11715314</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149</v>
      </c>
      <c r="C19" s="470"/>
      <c r="D19" s="470"/>
      <c r="E19" s="471"/>
      <c r="F19" s="471"/>
      <c r="G19" s="471"/>
      <c r="H19" s="471"/>
      <c r="I19" s="471"/>
      <c r="J19" s="471"/>
      <c r="K19" s="471"/>
      <c r="L19" s="479">
        <v>1397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18122338</v>
      </c>
      <c r="BO19" s="420"/>
      <c r="BP19" s="420"/>
      <c r="BQ19" s="420"/>
      <c r="BR19" s="420"/>
      <c r="BS19" s="420"/>
      <c r="BT19" s="420"/>
      <c r="BU19" s="421"/>
      <c r="BV19" s="419">
        <v>18349158</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151</v>
      </c>
      <c r="C20" s="470"/>
      <c r="D20" s="470"/>
      <c r="E20" s="471"/>
      <c r="F20" s="471"/>
      <c r="G20" s="471"/>
      <c r="H20" s="471"/>
      <c r="I20" s="471"/>
      <c r="J20" s="471"/>
      <c r="K20" s="471"/>
      <c r="L20" s="479">
        <v>23618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15886771</v>
      </c>
      <c r="BO22" s="449"/>
      <c r="BP22" s="449"/>
      <c r="BQ22" s="449"/>
      <c r="BR22" s="449"/>
      <c r="BS22" s="449"/>
      <c r="BT22" s="449"/>
      <c r="BU22" s="450"/>
      <c r="BV22" s="448">
        <v>15108494</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14764670</v>
      </c>
      <c r="BO23" s="420"/>
      <c r="BP23" s="420"/>
      <c r="BQ23" s="420"/>
      <c r="BR23" s="420"/>
      <c r="BS23" s="420"/>
      <c r="BT23" s="420"/>
      <c r="BU23" s="421"/>
      <c r="BV23" s="419">
        <v>13985804</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161</v>
      </c>
      <c r="F24" s="376"/>
      <c r="G24" s="376"/>
      <c r="H24" s="376"/>
      <c r="I24" s="376"/>
      <c r="J24" s="376"/>
      <c r="K24" s="377"/>
      <c r="L24" s="372">
        <v>1</v>
      </c>
      <c r="M24" s="373"/>
      <c r="N24" s="373"/>
      <c r="O24" s="373"/>
      <c r="P24" s="374"/>
      <c r="Q24" s="372">
        <v>8750</v>
      </c>
      <c r="R24" s="373"/>
      <c r="S24" s="373"/>
      <c r="T24" s="373"/>
      <c r="U24" s="373"/>
      <c r="V24" s="374"/>
      <c r="W24" s="462"/>
      <c r="X24" s="399"/>
      <c r="Y24" s="400"/>
      <c r="Z24" s="375" t="s">
        <v>162</v>
      </c>
      <c r="AA24" s="376"/>
      <c r="AB24" s="376"/>
      <c r="AC24" s="376"/>
      <c r="AD24" s="376"/>
      <c r="AE24" s="376"/>
      <c r="AF24" s="376"/>
      <c r="AG24" s="377"/>
      <c r="AH24" s="372">
        <v>316</v>
      </c>
      <c r="AI24" s="373"/>
      <c r="AJ24" s="373"/>
      <c r="AK24" s="373"/>
      <c r="AL24" s="374"/>
      <c r="AM24" s="372">
        <v>964748</v>
      </c>
      <c r="AN24" s="373"/>
      <c r="AO24" s="373"/>
      <c r="AP24" s="373"/>
      <c r="AQ24" s="373"/>
      <c r="AR24" s="374"/>
      <c r="AS24" s="372">
        <v>3053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8443430</v>
      </c>
      <c r="BO24" s="420"/>
      <c r="BP24" s="420"/>
      <c r="BQ24" s="420"/>
      <c r="BR24" s="420"/>
      <c r="BS24" s="420"/>
      <c r="BT24" s="420"/>
      <c r="BU24" s="421"/>
      <c r="BV24" s="419">
        <v>7035699</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164</v>
      </c>
      <c r="F25" s="376"/>
      <c r="G25" s="376"/>
      <c r="H25" s="376"/>
      <c r="I25" s="376"/>
      <c r="J25" s="376"/>
      <c r="K25" s="377"/>
      <c r="L25" s="372">
        <v>2</v>
      </c>
      <c r="M25" s="373"/>
      <c r="N25" s="373"/>
      <c r="O25" s="373"/>
      <c r="P25" s="374"/>
      <c r="Q25" s="372">
        <v>6890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1049929</v>
      </c>
      <c r="BO25" s="449"/>
      <c r="BP25" s="449"/>
      <c r="BQ25" s="449"/>
      <c r="BR25" s="449"/>
      <c r="BS25" s="449"/>
      <c r="BT25" s="449"/>
      <c r="BU25" s="450"/>
      <c r="BV25" s="448">
        <v>2027412</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167</v>
      </c>
      <c r="F26" s="376"/>
      <c r="G26" s="376"/>
      <c r="H26" s="376"/>
      <c r="I26" s="376"/>
      <c r="J26" s="376"/>
      <c r="K26" s="377"/>
      <c r="L26" s="372">
        <v>1</v>
      </c>
      <c r="M26" s="373"/>
      <c r="N26" s="373"/>
      <c r="O26" s="373"/>
      <c r="P26" s="374"/>
      <c r="Q26" s="372">
        <v>6560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171</v>
      </c>
      <c r="F27" s="376"/>
      <c r="G27" s="376"/>
      <c r="H27" s="376"/>
      <c r="I27" s="376"/>
      <c r="J27" s="376"/>
      <c r="K27" s="377"/>
      <c r="L27" s="372">
        <v>1</v>
      </c>
      <c r="M27" s="373"/>
      <c r="N27" s="373"/>
      <c r="O27" s="373"/>
      <c r="P27" s="374"/>
      <c r="Q27" s="372">
        <v>4950</v>
      </c>
      <c r="R27" s="373"/>
      <c r="S27" s="373"/>
      <c r="T27" s="373"/>
      <c r="U27" s="373"/>
      <c r="V27" s="374"/>
      <c r="W27" s="462"/>
      <c r="X27" s="399"/>
      <c r="Y27" s="400"/>
      <c r="Z27" s="375" t="s">
        <v>172</v>
      </c>
      <c r="AA27" s="376"/>
      <c r="AB27" s="376"/>
      <c r="AC27" s="376"/>
      <c r="AD27" s="376"/>
      <c r="AE27" s="376"/>
      <c r="AF27" s="376"/>
      <c r="AG27" s="377"/>
      <c r="AH27" s="372">
        <v>1</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174</v>
      </c>
      <c r="F28" s="376"/>
      <c r="G28" s="376"/>
      <c r="H28" s="376"/>
      <c r="I28" s="376"/>
      <c r="J28" s="376"/>
      <c r="K28" s="377"/>
      <c r="L28" s="372">
        <v>1</v>
      </c>
      <c r="M28" s="373"/>
      <c r="N28" s="373"/>
      <c r="O28" s="373"/>
      <c r="P28" s="374"/>
      <c r="Q28" s="372">
        <v>4360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3262527</v>
      </c>
      <c r="BO28" s="449"/>
      <c r="BP28" s="449"/>
      <c r="BQ28" s="449"/>
      <c r="BR28" s="449"/>
      <c r="BS28" s="449"/>
      <c r="BT28" s="449"/>
      <c r="BU28" s="450"/>
      <c r="BV28" s="448">
        <v>3277545</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177</v>
      </c>
      <c r="F29" s="376"/>
      <c r="G29" s="376"/>
      <c r="H29" s="376"/>
      <c r="I29" s="376"/>
      <c r="J29" s="376"/>
      <c r="K29" s="377"/>
      <c r="L29" s="372">
        <v>17</v>
      </c>
      <c r="M29" s="373"/>
      <c r="N29" s="373"/>
      <c r="O29" s="373"/>
      <c r="P29" s="374"/>
      <c r="Q29" s="372">
        <v>4000</v>
      </c>
      <c r="R29" s="373"/>
      <c r="S29" s="373"/>
      <c r="T29" s="373"/>
      <c r="U29" s="373"/>
      <c r="V29" s="374"/>
      <c r="W29" s="463"/>
      <c r="X29" s="464"/>
      <c r="Y29" s="465"/>
      <c r="Z29" s="375" t="s">
        <v>178</v>
      </c>
      <c r="AA29" s="376"/>
      <c r="AB29" s="376"/>
      <c r="AC29" s="376"/>
      <c r="AD29" s="376"/>
      <c r="AE29" s="376"/>
      <c r="AF29" s="376"/>
      <c r="AG29" s="377"/>
      <c r="AH29" s="372">
        <v>317</v>
      </c>
      <c r="AI29" s="373"/>
      <c r="AJ29" s="373"/>
      <c r="AK29" s="373"/>
      <c r="AL29" s="374"/>
      <c r="AM29" s="372">
        <v>968997</v>
      </c>
      <c r="AN29" s="373"/>
      <c r="AO29" s="373"/>
      <c r="AP29" s="373"/>
      <c r="AQ29" s="373"/>
      <c r="AR29" s="374"/>
      <c r="AS29" s="372">
        <v>3057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844416</v>
      </c>
      <c r="BO29" s="420"/>
      <c r="BP29" s="420"/>
      <c r="BQ29" s="420"/>
      <c r="BR29" s="420"/>
      <c r="BS29" s="420"/>
      <c r="BT29" s="420"/>
      <c r="BU29" s="421"/>
      <c r="BV29" s="419">
        <v>782784</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4853989</v>
      </c>
      <c r="BO30" s="454"/>
      <c r="BP30" s="454"/>
      <c r="BQ30" s="454"/>
      <c r="BR30" s="454"/>
      <c r="BS30" s="454"/>
      <c r="BT30" s="454"/>
      <c r="BU30" s="455"/>
      <c r="BV30" s="453">
        <v>4239594</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187</v>
      </c>
      <c r="D33" s="371"/>
      <c r="E33" s="370" t="s">
        <v>188</v>
      </c>
      <c r="F33" s="370"/>
      <c r="G33" s="370"/>
      <c r="H33" s="370"/>
      <c r="I33" s="370"/>
      <c r="J33" s="370"/>
      <c r="K33" s="370"/>
      <c r="L33" s="370"/>
      <c r="M33" s="370"/>
      <c r="N33" s="370"/>
      <c r="O33" s="370"/>
      <c r="P33" s="370"/>
      <c r="Q33" s="370"/>
      <c r="R33" s="370"/>
      <c r="S33" s="370"/>
      <c r="T33" s="202"/>
      <c r="U33" s="371" t="s">
        <v>187</v>
      </c>
      <c r="V33" s="371"/>
      <c r="W33" s="370" t="s">
        <v>188</v>
      </c>
      <c r="X33" s="370"/>
      <c r="Y33" s="370"/>
      <c r="Z33" s="370"/>
      <c r="AA33" s="370"/>
      <c r="AB33" s="370"/>
      <c r="AC33" s="370"/>
      <c r="AD33" s="370"/>
      <c r="AE33" s="370"/>
      <c r="AF33" s="370"/>
      <c r="AG33" s="370"/>
      <c r="AH33" s="370"/>
      <c r="AI33" s="370"/>
      <c r="AJ33" s="370"/>
      <c r="AK33" s="370"/>
      <c r="AL33" s="202"/>
      <c r="AM33" s="371" t="s">
        <v>187</v>
      </c>
      <c r="AN33" s="371"/>
      <c r="AO33" s="370" t="s">
        <v>188</v>
      </c>
      <c r="AP33" s="370"/>
      <c r="AQ33" s="370"/>
      <c r="AR33" s="370"/>
      <c r="AS33" s="370"/>
      <c r="AT33" s="370"/>
      <c r="AU33" s="370"/>
      <c r="AV33" s="370"/>
      <c r="AW33" s="370"/>
      <c r="AX33" s="370"/>
      <c r="AY33" s="370"/>
      <c r="AZ33" s="370"/>
      <c r="BA33" s="370"/>
      <c r="BB33" s="370"/>
      <c r="BC33" s="370"/>
      <c r="BD33" s="203"/>
      <c r="BE33" s="370" t="s">
        <v>189</v>
      </c>
      <c r="BF33" s="370"/>
      <c r="BG33" s="370" t="s">
        <v>190</v>
      </c>
      <c r="BH33" s="370"/>
      <c r="BI33" s="370"/>
      <c r="BJ33" s="370"/>
      <c r="BK33" s="370"/>
      <c r="BL33" s="370"/>
      <c r="BM33" s="370"/>
      <c r="BN33" s="370"/>
      <c r="BO33" s="370"/>
      <c r="BP33" s="370"/>
      <c r="BQ33" s="370"/>
      <c r="BR33" s="370"/>
      <c r="BS33" s="370"/>
      <c r="BT33" s="370"/>
      <c r="BU33" s="370"/>
      <c r="BV33" s="203"/>
      <c r="BW33" s="371" t="s">
        <v>189</v>
      </c>
      <c r="BX33" s="371"/>
      <c r="BY33" s="370" t="s">
        <v>191</v>
      </c>
      <c r="BZ33" s="370"/>
      <c r="CA33" s="370"/>
      <c r="CB33" s="370"/>
      <c r="CC33" s="370"/>
      <c r="CD33" s="370"/>
      <c r="CE33" s="370"/>
      <c r="CF33" s="370"/>
      <c r="CG33" s="370"/>
      <c r="CH33" s="370"/>
      <c r="CI33" s="370"/>
      <c r="CJ33" s="370"/>
      <c r="CK33" s="370"/>
      <c r="CL33" s="370"/>
      <c r="CM33" s="370"/>
      <c r="CN33" s="202"/>
      <c r="CO33" s="371" t="s">
        <v>187</v>
      </c>
      <c r="CP33" s="371"/>
      <c r="CQ33" s="370" t="s">
        <v>192</v>
      </c>
      <c r="CR33" s="370"/>
      <c r="CS33" s="370"/>
      <c r="CT33" s="370"/>
      <c r="CU33" s="370"/>
      <c r="CV33" s="370"/>
      <c r="CW33" s="370"/>
      <c r="CX33" s="370"/>
      <c r="CY33" s="370"/>
      <c r="CZ33" s="370"/>
      <c r="DA33" s="370"/>
      <c r="DB33" s="370"/>
      <c r="DC33" s="370"/>
      <c r="DD33" s="370"/>
      <c r="DE33" s="370"/>
      <c r="DF33" s="202"/>
      <c r="DG33" s="369" t="s">
        <v>193</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7</v>
      </c>
      <c r="BX34" s="367"/>
      <c r="BY34" s="368" t="str">
        <f>IF('各会計、関係団体の財政状況及び健全化判断比率'!B68="","",'各会計、関係団体の財政状況及び健全化判断比率'!B68)</f>
        <v>福岡地区水道企業団</v>
      </c>
      <c r="BZ34" s="368"/>
      <c r="CA34" s="368"/>
      <c r="CB34" s="368"/>
      <c r="CC34" s="368"/>
      <c r="CD34" s="368"/>
      <c r="CE34" s="368"/>
      <c r="CF34" s="368"/>
      <c r="CG34" s="368"/>
      <c r="CH34" s="368"/>
      <c r="CI34" s="368"/>
      <c r="CJ34" s="368"/>
      <c r="CK34" s="368"/>
      <c r="CL34" s="368"/>
      <c r="CM34" s="368"/>
      <c r="CN34" s="177"/>
      <c r="CO34" s="367">
        <f>IF(CQ34="","",MAX(C34:D43,U34:V43,AM34:AN43,BE34:BF43,BW34:BX43)+1)</f>
        <v>17</v>
      </c>
      <c r="CP34" s="367"/>
      <c r="CQ34" s="368" t="str">
        <f>IF('各会計、関係団体の財政状況及び健全化判断比率'!BS7="","",'各会計、関係団体の財政状況及び健全化判断比率'!BS7)</f>
        <v>古賀市土地開発公社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77"/>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8</v>
      </c>
      <c r="BX35" s="367"/>
      <c r="BY35" s="368" t="str">
        <f>IF('各会計、関係団体の財政状況及び健全化判断比率'!B69="","",'各会計、関係団体の財政状況及び健全化判断比率'!B69)</f>
        <v>玄界環境組合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9</v>
      </c>
      <c r="BX36" s="367"/>
      <c r="BY36" s="368" t="str">
        <f>IF('各会計、関係団体の財政状況及び健全化判断比率'!B70="","",'各会計、関係団体の財政状況及び健全化判断比率'!B70)</f>
        <v>古賀高等学校組合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10</v>
      </c>
      <c r="BX37" s="367"/>
      <c r="BY37" s="368" t="str">
        <f>IF('各会計、関係団体の財政状況及び健全化判断比率'!B71="","",'各会計、関係団体の財政状況及び健全化判断比率'!B71)</f>
        <v>北筑昇華苑組合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11</v>
      </c>
      <c r="BX38" s="367"/>
      <c r="BY38" s="368" t="str">
        <f>IF('各会計、関係団体の財政状況及び健全化判断比率'!B72="","",'各会計、関係団体の財政状況及び健全化判断比率'!B72)</f>
        <v>粕屋北部消防組合(一般会計)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12</v>
      </c>
      <c r="BX39" s="367"/>
      <c r="BY39" s="368" t="str">
        <f>IF('各会計、関係団体の財政状況及び健全化判断比率'!B73="","",'各会計、関係団体の財政状況及び健全化判断比率'!B73)</f>
        <v>粕屋北部消防組合(休日診療所事業特別会計)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13</v>
      </c>
      <c r="BX40" s="367"/>
      <c r="BY40" s="368" t="str">
        <f>IF('各会計、関係団体の財政状況及び健全化判断比率'!B74="","",'各会計、関係団体の財政状況及び健全化判断比率'!B74)</f>
        <v>福岡県市町村消防団員等公務災害補償組合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14</v>
      </c>
      <c r="BX41" s="367"/>
      <c r="BY41" s="368" t="str">
        <f>IF('各会計、関係団体の財政状況及び健全化判断比率'!B75="","",'各会計、関係団体の財政状況及び健全化判断比率'!B75)</f>
        <v>福岡県市町村職員退職手当組合(一般会計)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15</v>
      </c>
      <c r="BX42" s="367"/>
      <c r="BY42" s="368" t="str">
        <f>IF('各会計、関係団体の財政状況及び健全化判断比率'!B76="","",'各会計、関係団体の財政状況及び健全化判断比率'!B76)</f>
        <v>福岡県市町村職員退職手当組合(基金特別会計)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f t="shared" si="2"/>
        <v>16</v>
      </c>
      <c r="BX43" s="367"/>
      <c r="BY43" s="368" t="str">
        <f>IF('各会計、関係団体の財政状況及び健全化判断比率'!B77="","",'各会計、関係団体の財政状況及び健全化判断比率'!B77)</f>
        <v>糟屋郡自治会館組合</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hEuVElFlUGjnnJw2FM7bbZIaDmlj+vbcUyUAiy2BAOuMWqmVDx6OKs69E73t93dzlItLUIxX5sPCLRJyIwp+g==" saltValue="YILK2oKyktvPq8MAKjmn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203</v>
      </c>
      <c r="DI1" s="718"/>
      <c r="DJ1" s="718"/>
      <c r="DK1" s="718"/>
      <c r="DL1" s="718"/>
      <c r="DM1" s="718"/>
      <c r="DN1" s="719"/>
      <c r="DO1" s="210"/>
      <c r="DP1" s="717" t="s">
        <v>204</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205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7555640</v>
      </c>
      <c r="S5" s="677"/>
      <c r="T5" s="677"/>
      <c r="U5" s="677"/>
      <c r="V5" s="677"/>
      <c r="W5" s="677"/>
      <c r="X5" s="677"/>
      <c r="Y5" s="702"/>
      <c r="Z5" s="715">
        <v>25.8</v>
      </c>
      <c r="AA5" s="715"/>
      <c r="AB5" s="715"/>
      <c r="AC5" s="715"/>
      <c r="AD5" s="716">
        <v>7555640</v>
      </c>
      <c r="AE5" s="716"/>
      <c r="AF5" s="716"/>
      <c r="AG5" s="716"/>
      <c r="AH5" s="716"/>
      <c r="AI5" s="716"/>
      <c r="AJ5" s="716"/>
      <c r="AK5" s="716"/>
      <c r="AL5" s="703">
        <v>56.7</v>
      </c>
      <c r="AM5" s="685"/>
      <c r="AN5" s="685"/>
      <c r="AO5" s="704"/>
      <c r="AP5" s="679" t="s">
        <v>217</v>
      </c>
      <c r="AQ5" s="680"/>
      <c r="AR5" s="680"/>
      <c r="AS5" s="680"/>
      <c r="AT5" s="680"/>
      <c r="AU5" s="680"/>
      <c r="AV5" s="680"/>
      <c r="AW5" s="680"/>
      <c r="AX5" s="680"/>
      <c r="AY5" s="680"/>
      <c r="AZ5" s="680"/>
      <c r="BA5" s="680"/>
      <c r="BB5" s="680"/>
      <c r="BC5" s="680"/>
      <c r="BD5" s="680"/>
      <c r="BE5" s="680"/>
      <c r="BF5" s="681"/>
      <c r="BG5" s="621">
        <v>7555608</v>
      </c>
      <c r="BH5" s="622"/>
      <c r="BI5" s="622"/>
      <c r="BJ5" s="622"/>
      <c r="BK5" s="622"/>
      <c r="BL5" s="622"/>
      <c r="BM5" s="622"/>
      <c r="BN5" s="623"/>
      <c r="BO5" s="659">
        <v>100</v>
      </c>
      <c r="BP5" s="659"/>
      <c r="BQ5" s="659"/>
      <c r="BR5" s="659"/>
      <c r="BS5" s="660">
        <v>131510</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165881</v>
      </c>
      <c r="S6" s="622"/>
      <c r="T6" s="622"/>
      <c r="U6" s="622"/>
      <c r="V6" s="622"/>
      <c r="W6" s="622"/>
      <c r="X6" s="622"/>
      <c r="Y6" s="623"/>
      <c r="Z6" s="659">
        <v>0.6</v>
      </c>
      <c r="AA6" s="659"/>
      <c r="AB6" s="659"/>
      <c r="AC6" s="659"/>
      <c r="AD6" s="660">
        <v>165881</v>
      </c>
      <c r="AE6" s="660"/>
      <c r="AF6" s="660"/>
      <c r="AG6" s="660"/>
      <c r="AH6" s="660"/>
      <c r="AI6" s="660"/>
      <c r="AJ6" s="660"/>
      <c r="AK6" s="660"/>
      <c r="AL6" s="624">
        <v>1.2</v>
      </c>
      <c r="AM6" s="625"/>
      <c r="AN6" s="625"/>
      <c r="AO6" s="661"/>
      <c r="AP6" s="618" t="s">
        <v>222</v>
      </c>
      <c r="AQ6" s="619"/>
      <c r="AR6" s="619"/>
      <c r="AS6" s="619"/>
      <c r="AT6" s="619"/>
      <c r="AU6" s="619"/>
      <c r="AV6" s="619"/>
      <c r="AW6" s="619"/>
      <c r="AX6" s="619"/>
      <c r="AY6" s="619"/>
      <c r="AZ6" s="619"/>
      <c r="BA6" s="619"/>
      <c r="BB6" s="619"/>
      <c r="BC6" s="619"/>
      <c r="BD6" s="619"/>
      <c r="BE6" s="619"/>
      <c r="BF6" s="620"/>
      <c r="BG6" s="621">
        <v>7555608</v>
      </c>
      <c r="BH6" s="622"/>
      <c r="BI6" s="622"/>
      <c r="BJ6" s="622"/>
      <c r="BK6" s="622"/>
      <c r="BL6" s="622"/>
      <c r="BM6" s="622"/>
      <c r="BN6" s="623"/>
      <c r="BO6" s="659">
        <v>100</v>
      </c>
      <c r="BP6" s="659"/>
      <c r="BQ6" s="659"/>
      <c r="BR6" s="659"/>
      <c r="BS6" s="660">
        <v>131510</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210437</v>
      </c>
      <c r="CS6" s="622"/>
      <c r="CT6" s="622"/>
      <c r="CU6" s="622"/>
      <c r="CV6" s="622"/>
      <c r="CW6" s="622"/>
      <c r="CX6" s="622"/>
      <c r="CY6" s="623"/>
      <c r="CZ6" s="703">
        <v>0.7</v>
      </c>
      <c r="DA6" s="685"/>
      <c r="DB6" s="685"/>
      <c r="DC6" s="705"/>
      <c r="DD6" s="627" t="s">
        <v>121</v>
      </c>
      <c r="DE6" s="622"/>
      <c r="DF6" s="622"/>
      <c r="DG6" s="622"/>
      <c r="DH6" s="622"/>
      <c r="DI6" s="622"/>
      <c r="DJ6" s="622"/>
      <c r="DK6" s="622"/>
      <c r="DL6" s="622"/>
      <c r="DM6" s="622"/>
      <c r="DN6" s="622"/>
      <c r="DO6" s="622"/>
      <c r="DP6" s="623"/>
      <c r="DQ6" s="627">
        <v>210437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1885</v>
      </c>
      <c r="S7" s="622"/>
      <c r="T7" s="622"/>
      <c r="U7" s="622"/>
      <c r="V7" s="622"/>
      <c r="W7" s="622"/>
      <c r="X7" s="622"/>
      <c r="Y7" s="623"/>
      <c r="Z7" s="659">
        <v>0</v>
      </c>
      <c r="AA7" s="659"/>
      <c r="AB7" s="659"/>
      <c r="AC7" s="659"/>
      <c r="AD7" s="660">
        <v>1885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3487652</v>
      </c>
      <c r="BH7" s="622"/>
      <c r="BI7" s="622"/>
      <c r="BJ7" s="622"/>
      <c r="BK7" s="622"/>
      <c r="BL7" s="622"/>
      <c r="BM7" s="622"/>
      <c r="BN7" s="623"/>
      <c r="BO7" s="659">
        <v>46.2</v>
      </c>
      <c r="BP7" s="659"/>
      <c r="BQ7" s="659"/>
      <c r="BR7" s="659"/>
      <c r="BS7" s="660">
        <v>131510</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5411630</v>
      </c>
      <c r="CS7" s="622"/>
      <c r="CT7" s="622"/>
      <c r="CU7" s="622"/>
      <c r="CV7" s="622"/>
      <c r="CW7" s="622"/>
      <c r="CX7" s="622"/>
      <c r="CY7" s="623"/>
      <c r="CZ7" s="659">
        <v>19.3</v>
      </c>
      <c r="DA7" s="659"/>
      <c r="DB7" s="659"/>
      <c r="DC7" s="659"/>
      <c r="DD7" s="627">
        <v>2732</v>
      </c>
      <c r="DE7" s="622"/>
      <c r="DF7" s="622"/>
      <c r="DG7" s="622"/>
      <c r="DH7" s="622"/>
      <c r="DI7" s="622"/>
      <c r="DJ7" s="622"/>
      <c r="DK7" s="622"/>
      <c r="DL7" s="622"/>
      <c r="DM7" s="622"/>
      <c r="DN7" s="622"/>
      <c r="DO7" s="622"/>
      <c r="DP7" s="623"/>
      <c r="DQ7" s="627">
        <v>3823460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38815</v>
      </c>
      <c r="S8" s="622"/>
      <c r="T8" s="622"/>
      <c r="U8" s="622"/>
      <c r="V8" s="622"/>
      <c r="W8" s="622"/>
      <c r="X8" s="622"/>
      <c r="Y8" s="623"/>
      <c r="Z8" s="659">
        <v>0.1</v>
      </c>
      <c r="AA8" s="659"/>
      <c r="AB8" s="659"/>
      <c r="AC8" s="659"/>
      <c r="AD8" s="660">
        <v>38815</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103008</v>
      </c>
      <c r="BH8" s="622"/>
      <c r="BI8" s="622"/>
      <c r="BJ8" s="622"/>
      <c r="BK8" s="622"/>
      <c r="BL8" s="622"/>
      <c r="BM8" s="622"/>
      <c r="BN8" s="623"/>
      <c r="BO8" s="659">
        <v>1.4</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10730939</v>
      </c>
      <c r="CS8" s="622"/>
      <c r="CT8" s="622"/>
      <c r="CU8" s="622"/>
      <c r="CV8" s="622"/>
      <c r="CW8" s="622"/>
      <c r="CX8" s="622"/>
      <c r="CY8" s="623"/>
      <c r="CZ8" s="659">
        <v>38.200000000000003</v>
      </c>
      <c r="DA8" s="659"/>
      <c r="DB8" s="659"/>
      <c r="DC8" s="659"/>
      <c r="DD8" s="627">
        <v>164525</v>
      </c>
      <c r="DE8" s="622"/>
      <c r="DF8" s="622"/>
      <c r="DG8" s="622"/>
      <c r="DH8" s="622"/>
      <c r="DI8" s="622"/>
      <c r="DJ8" s="622"/>
      <c r="DK8" s="622"/>
      <c r="DL8" s="622"/>
      <c r="DM8" s="622"/>
      <c r="DN8" s="622"/>
      <c r="DO8" s="622"/>
      <c r="DP8" s="623"/>
      <c r="DQ8" s="627">
        <v>5240333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48004</v>
      </c>
      <c r="S9" s="622"/>
      <c r="T9" s="622"/>
      <c r="U9" s="622"/>
      <c r="V9" s="622"/>
      <c r="W9" s="622"/>
      <c r="X9" s="622"/>
      <c r="Y9" s="623"/>
      <c r="Z9" s="659">
        <v>0.2</v>
      </c>
      <c r="AA9" s="659"/>
      <c r="AB9" s="659"/>
      <c r="AC9" s="659"/>
      <c r="AD9" s="660">
        <v>48004</v>
      </c>
      <c r="AE9" s="660"/>
      <c r="AF9" s="660"/>
      <c r="AG9" s="660"/>
      <c r="AH9" s="660"/>
      <c r="AI9" s="660"/>
      <c r="AJ9" s="660"/>
      <c r="AK9" s="660"/>
      <c r="AL9" s="624">
        <v>0.4</v>
      </c>
      <c r="AM9" s="625"/>
      <c r="AN9" s="625"/>
      <c r="AO9" s="661"/>
      <c r="AP9" s="618" t="s">
        <v>231</v>
      </c>
      <c r="AQ9" s="619"/>
      <c r="AR9" s="619"/>
      <c r="AS9" s="619"/>
      <c r="AT9" s="619"/>
      <c r="AU9" s="619"/>
      <c r="AV9" s="619"/>
      <c r="AW9" s="619"/>
      <c r="AX9" s="619"/>
      <c r="AY9" s="619"/>
      <c r="AZ9" s="619"/>
      <c r="BA9" s="619"/>
      <c r="BB9" s="619"/>
      <c r="BC9" s="619"/>
      <c r="BD9" s="619"/>
      <c r="BE9" s="619"/>
      <c r="BF9" s="620"/>
      <c r="BG9" s="621">
        <v>2838311</v>
      </c>
      <c r="BH9" s="622"/>
      <c r="BI9" s="622"/>
      <c r="BJ9" s="622"/>
      <c r="BK9" s="622"/>
      <c r="BL9" s="622"/>
      <c r="BM9" s="622"/>
      <c r="BN9" s="623"/>
      <c r="BO9" s="659">
        <v>37.6</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3411666</v>
      </c>
      <c r="CS9" s="622"/>
      <c r="CT9" s="622"/>
      <c r="CU9" s="622"/>
      <c r="CV9" s="622"/>
      <c r="CW9" s="622"/>
      <c r="CX9" s="622"/>
      <c r="CY9" s="623"/>
      <c r="CZ9" s="659">
        <v>12.2</v>
      </c>
      <c r="DA9" s="659"/>
      <c r="DB9" s="659"/>
      <c r="DC9" s="659"/>
      <c r="DD9" s="627">
        <v>1640147</v>
      </c>
      <c r="DE9" s="622"/>
      <c r="DF9" s="622"/>
      <c r="DG9" s="622"/>
      <c r="DH9" s="622"/>
      <c r="DI9" s="622"/>
      <c r="DJ9" s="622"/>
      <c r="DK9" s="622"/>
      <c r="DL9" s="622"/>
      <c r="DM9" s="622"/>
      <c r="DN9" s="622"/>
      <c r="DO9" s="622"/>
      <c r="DP9" s="623"/>
      <c r="DQ9" s="627">
        <v>1414261</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206519</v>
      </c>
      <c r="BH10" s="622"/>
      <c r="BI10" s="622"/>
      <c r="BJ10" s="622"/>
      <c r="BK10" s="622"/>
      <c r="BL10" s="622"/>
      <c r="BM10" s="622"/>
      <c r="BN10" s="623"/>
      <c r="BO10" s="659">
        <v>2.7</v>
      </c>
      <c r="BP10" s="659"/>
      <c r="BQ10" s="659"/>
      <c r="BR10" s="659"/>
      <c r="BS10" s="660">
        <v>34420</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1427424</v>
      </c>
      <c r="S11" s="622"/>
      <c r="T11" s="622"/>
      <c r="U11" s="622"/>
      <c r="V11" s="622"/>
      <c r="W11" s="622"/>
      <c r="X11" s="622"/>
      <c r="Y11" s="623"/>
      <c r="Z11" s="624">
        <v>4.9000000000000004</v>
      </c>
      <c r="AA11" s="625"/>
      <c r="AB11" s="625"/>
      <c r="AC11" s="626"/>
      <c r="AD11" s="627">
        <v>1427424</v>
      </c>
      <c r="AE11" s="622"/>
      <c r="AF11" s="622"/>
      <c r="AG11" s="622"/>
      <c r="AH11" s="622"/>
      <c r="AI11" s="622"/>
      <c r="AJ11" s="622"/>
      <c r="AK11" s="623"/>
      <c r="AL11" s="624">
        <v>10.7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339814</v>
      </c>
      <c r="BH11" s="622"/>
      <c r="BI11" s="622"/>
      <c r="BJ11" s="622"/>
      <c r="BK11" s="622"/>
      <c r="BL11" s="622"/>
      <c r="BM11" s="622"/>
      <c r="BN11" s="623"/>
      <c r="BO11" s="659">
        <v>4.5</v>
      </c>
      <c r="BP11" s="659"/>
      <c r="BQ11" s="659"/>
      <c r="BR11" s="659"/>
      <c r="BS11" s="660">
        <v>97090</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457998</v>
      </c>
      <c r="CS11" s="622"/>
      <c r="CT11" s="622"/>
      <c r="CU11" s="622"/>
      <c r="CV11" s="622"/>
      <c r="CW11" s="622"/>
      <c r="CX11" s="622"/>
      <c r="CY11" s="623"/>
      <c r="CZ11" s="659">
        <v>1.6</v>
      </c>
      <c r="DA11" s="659"/>
      <c r="DB11" s="659"/>
      <c r="DC11" s="659"/>
      <c r="DD11" s="627">
        <v>50059</v>
      </c>
      <c r="DE11" s="622"/>
      <c r="DF11" s="622"/>
      <c r="DG11" s="622"/>
      <c r="DH11" s="622"/>
      <c r="DI11" s="622"/>
      <c r="DJ11" s="622"/>
      <c r="DK11" s="622"/>
      <c r="DL11" s="622"/>
      <c r="DM11" s="622"/>
      <c r="DN11" s="622"/>
      <c r="DO11" s="622"/>
      <c r="DP11" s="623"/>
      <c r="DQ11" s="627">
        <v>186531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12310</v>
      </c>
      <c r="S12" s="622"/>
      <c r="T12" s="622"/>
      <c r="U12" s="622"/>
      <c r="V12" s="622"/>
      <c r="W12" s="622"/>
      <c r="X12" s="622"/>
      <c r="Y12" s="623"/>
      <c r="Z12" s="659">
        <v>0</v>
      </c>
      <c r="AA12" s="659"/>
      <c r="AB12" s="659"/>
      <c r="AC12" s="659"/>
      <c r="AD12" s="660">
        <v>12310</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3443016</v>
      </c>
      <c r="BH12" s="622"/>
      <c r="BI12" s="622"/>
      <c r="BJ12" s="622"/>
      <c r="BK12" s="622"/>
      <c r="BL12" s="622"/>
      <c r="BM12" s="622"/>
      <c r="BN12" s="623"/>
      <c r="BO12" s="659">
        <v>45.6</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181411</v>
      </c>
      <c r="CS12" s="622"/>
      <c r="CT12" s="622"/>
      <c r="CU12" s="622"/>
      <c r="CV12" s="622"/>
      <c r="CW12" s="622"/>
      <c r="CX12" s="622"/>
      <c r="CY12" s="623"/>
      <c r="CZ12" s="659">
        <v>0.6</v>
      </c>
      <c r="DA12" s="659"/>
      <c r="DB12" s="659"/>
      <c r="DC12" s="659"/>
      <c r="DD12" s="627">
        <v>269</v>
      </c>
      <c r="DE12" s="622"/>
      <c r="DF12" s="622"/>
      <c r="DG12" s="622"/>
      <c r="DH12" s="622"/>
      <c r="DI12" s="622"/>
      <c r="DJ12" s="622"/>
      <c r="DK12" s="622"/>
      <c r="DL12" s="622"/>
      <c r="DM12" s="622"/>
      <c r="DN12" s="622"/>
      <c r="DO12" s="622"/>
      <c r="DP12" s="623"/>
      <c r="DQ12" s="627">
        <v>143695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3425335</v>
      </c>
      <c r="BH13" s="622"/>
      <c r="BI13" s="622"/>
      <c r="BJ13" s="622"/>
      <c r="BK13" s="622"/>
      <c r="BL13" s="622"/>
      <c r="BM13" s="622"/>
      <c r="BN13" s="623"/>
      <c r="BO13" s="659">
        <v>45.3</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1903746</v>
      </c>
      <c r="CS13" s="622"/>
      <c r="CT13" s="622"/>
      <c r="CU13" s="622"/>
      <c r="CV13" s="622"/>
      <c r="CW13" s="622"/>
      <c r="CX13" s="622"/>
      <c r="CY13" s="623"/>
      <c r="CZ13" s="659">
        <v>6.8</v>
      </c>
      <c r="DA13" s="659"/>
      <c r="DB13" s="659"/>
      <c r="DC13" s="659"/>
      <c r="DD13" s="627">
        <v>504659</v>
      </c>
      <c r="DE13" s="622"/>
      <c r="DF13" s="622"/>
      <c r="DG13" s="622"/>
      <c r="DH13" s="622"/>
      <c r="DI13" s="622"/>
      <c r="DJ13" s="622"/>
      <c r="DK13" s="622"/>
      <c r="DL13" s="622"/>
      <c r="DM13" s="622"/>
      <c r="DN13" s="622"/>
      <c r="DO13" s="622"/>
      <c r="DP13" s="623"/>
      <c r="DQ13" s="627">
        <v>1420026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1614</v>
      </c>
      <c r="S14" s="622"/>
      <c r="T14" s="622"/>
      <c r="U14" s="622"/>
      <c r="V14" s="622"/>
      <c r="W14" s="622"/>
      <c r="X14" s="622"/>
      <c r="Y14" s="623"/>
      <c r="Z14" s="659">
        <v>0</v>
      </c>
      <c r="AA14" s="659"/>
      <c r="AB14" s="659"/>
      <c r="AC14" s="659"/>
      <c r="AD14" s="660">
        <v>1614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170381</v>
      </c>
      <c r="BH14" s="622"/>
      <c r="BI14" s="622"/>
      <c r="BJ14" s="622"/>
      <c r="BK14" s="622"/>
      <c r="BL14" s="622"/>
      <c r="BM14" s="622"/>
      <c r="BN14" s="623"/>
      <c r="BO14" s="659">
        <v>2.2999999999999998</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764693</v>
      </c>
      <c r="CS14" s="622"/>
      <c r="CT14" s="622"/>
      <c r="CU14" s="622"/>
      <c r="CV14" s="622"/>
      <c r="CW14" s="622"/>
      <c r="CX14" s="622"/>
      <c r="CY14" s="623"/>
      <c r="CZ14" s="659">
        <v>2.7</v>
      </c>
      <c r="DA14" s="659"/>
      <c r="DB14" s="659"/>
      <c r="DC14" s="659"/>
      <c r="DD14" s="627">
        <v>2233</v>
      </c>
      <c r="DE14" s="622"/>
      <c r="DF14" s="622"/>
      <c r="DG14" s="622"/>
      <c r="DH14" s="622"/>
      <c r="DI14" s="622"/>
      <c r="DJ14" s="622"/>
      <c r="DK14" s="622"/>
      <c r="DL14" s="622"/>
      <c r="DM14" s="622"/>
      <c r="DN14" s="622"/>
      <c r="DO14" s="622"/>
      <c r="DP14" s="623"/>
      <c r="DQ14" s="627">
        <v>755591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454559</v>
      </c>
      <c r="BH15" s="622"/>
      <c r="BI15" s="622"/>
      <c r="BJ15" s="622"/>
      <c r="BK15" s="622"/>
      <c r="BL15" s="622"/>
      <c r="BM15" s="622"/>
      <c r="BN15" s="623"/>
      <c r="BO15" s="659">
        <v>6</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3406403</v>
      </c>
      <c r="CS15" s="622"/>
      <c r="CT15" s="622"/>
      <c r="CU15" s="622"/>
      <c r="CV15" s="622"/>
      <c r="CW15" s="622"/>
      <c r="CX15" s="622"/>
      <c r="CY15" s="623"/>
      <c r="CZ15" s="659">
        <v>12.1</v>
      </c>
      <c r="DA15" s="659"/>
      <c r="DB15" s="659"/>
      <c r="DC15" s="659"/>
      <c r="DD15" s="627">
        <v>885444</v>
      </c>
      <c r="DE15" s="622"/>
      <c r="DF15" s="622"/>
      <c r="DG15" s="622"/>
      <c r="DH15" s="622"/>
      <c r="DI15" s="622"/>
      <c r="DJ15" s="622"/>
      <c r="DK15" s="622"/>
      <c r="DL15" s="622"/>
      <c r="DM15" s="622"/>
      <c r="DN15" s="622"/>
      <c r="DO15" s="622"/>
      <c r="DP15" s="623"/>
      <c r="DQ15" s="627">
        <v>2134197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28736</v>
      </c>
      <c r="S16" s="622"/>
      <c r="T16" s="622"/>
      <c r="U16" s="622"/>
      <c r="V16" s="622"/>
      <c r="W16" s="622"/>
      <c r="X16" s="622"/>
      <c r="Y16" s="623"/>
      <c r="Z16" s="659">
        <v>0.1</v>
      </c>
      <c r="AA16" s="659"/>
      <c r="AB16" s="659"/>
      <c r="AC16" s="659"/>
      <c r="AD16" s="660">
        <v>28736</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15788</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4188</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147009</v>
      </c>
      <c r="S17" s="622"/>
      <c r="T17" s="622"/>
      <c r="U17" s="622"/>
      <c r="V17" s="622"/>
      <c r="W17" s="622"/>
      <c r="X17" s="622"/>
      <c r="Y17" s="623"/>
      <c r="Z17" s="659">
        <v>0.5</v>
      </c>
      <c r="AA17" s="659"/>
      <c r="AB17" s="659"/>
      <c r="AC17" s="659"/>
      <c r="AD17" s="660">
        <v>147009</v>
      </c>
      <c r="AE17" s="660"/>
      <c r="AF17" s="660"/>
      <c r="AG17" s="660"/>
      <c r="AH17" s="660"/>
      <c r="AI17" s="660"/>
      <c r="AJ17" s="660"/>
      <c r="AK17" s="660"/>
      <c r="AL17" s="624">
        <v>1.1000000000000001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1498579</v>
      </c>
      <c r="CS17" s="622"/>
      <c r="CT17" s="622"/>
      <c r="CU17" s="622"/>
      <c r="CV17" s="622"/>
      <c r="CW17" s="622"/>
      <c r="CX17" s="622"/>
      <c r="CY17" s="623"/>
      <c r="CZ17" s="659">
        <v>5.3</v>
      </c>
      <c r="DA17" s="659"/>
      <c r="DB17" s="659"/>
      <c r="DC17" s="659"/>
      <c r="DD17" s="627" t="s">
        <v>121</v>
      </c>
      <c r="DE17" s="622"/>
      <c r="DF17" s="622"/>
      <c r="DG17" s="622"/>
      <c r="DH17" s="622"/>
      <c r="DI17" s="622"/>
      <c r="DJ17" s="622"/>
      <c r="DK17" s="622"/>
      <c r="DL17" s="622"/>
      <c r="DM17" s="622"/>
      <c r="DN17" s="622"/>
      <c r="DO17" s="622"/>
      <c r="DP17" s="623"/>
      <c r="DQ17" s="627">
        <v>1487829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93313</v>
      </c>
      <c r="S18" s="622"/>
      <c r="T18" s="622"/>
      <c r="U18" s="622"/>
      <c r="V18" s="622"/>
      <c r="W18" s="622"/>
      <c r="X18" s="622"/>
      <c r="Y18" s="623"/>
      <c r="Z18" s="659">
        <v>0.3</v>
      </c>
      <c r="AA18" s="659"/>
      <c r="AB18" s="659"/>
      <c r="AC18" s="659"/>
      <c r="AD18" s="660">
        <v>93313</v>
      </c>
      <c r="AE18" s="660"/>
      <c r="AF18" s="660"/>
      <c r="AG18" s="660"/>
      <c r="AH18" s="660"/>
      <c r="AI18" s="660"/>
      <c r="AJ18" s="660"/>
      <c r="AK18" s="660"/>
      <c r="AL18" s="624">
        <v>0.7</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v>73792</v>
      </c>
      <c r="CS18" s="622"/>
      <c r="CT18" s="622"/>
      <c r="CU18" s="622"/>
      <c r="CV18" s="622"/>
      <c r="CW18" s="622"/>
      <c r="CX18" s="622"/>
      <c r="CY18" s="623"/>
      <c r="CZ18" s="659">
        <v>0.3</v>
      </c>
      <c r="DA18" s="659"/>
      <c r="DB18" s="659"/>
      <c r="DC18" s="659"/>
      <c r="DD18" s="627" t="s">
        <v>121</v>
      </c>
      <c r="DE18" s="622"/>
      <c r="DF18" s="622"/>
      <c r="DG18" s="622"/>
      <c r="DH18" s="622"/>
      <c r="DI18" s="622"/>
      <c r="DJ18" s="622"/>
      <c r="DK18" s="622"/>
      <c r="DL18" s="622"/>
      <c r="DM18" s="622"/>
      <c r="DN18" s="622"/>
      <c r="DO18" s="622"/>
      <c r="DP18" s="623"/>
      <c r="DQ18" s="627">
        <v>73792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75187</v>
      </c>
      <c r="S19" s="622"/>
      <c r="T19" s="622"/>
      <c r="U19" s="622"/>
      <c r="V19" s="622"/>
      <c r="W19" s="622"/>
      <c r="X19" s="622"/>
      <c r="Y19" s="623"/>
      <c r="Z19" s="659">
        <v>0.3</v>
      </c>
      <c r="AA19" s="659"/>
      <c r="AB19" s="659"/>
      <c r="AC19" s="659"/>
      <c r="AD19" s="660">
        <v>75187</v>
      </c>
      <c r="AE19" s="660"/>
      <c r="AF19" s="660"/>
      <c r="AG19" s="660"/>
      <c r="AH19" s="660"/>
      <c r="AI19" s="660"/>
      <c r="AJ19" s="660"/>
      <c r="AK19" s="660"/>
      <c r="AL19" s="624">
        <v>0.6</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32</v>
      </c>
      <c r="BH19" s="622"/>
      <c r="BI19" s="622"/>
      <c r="BJ19" s="622"/>
      <c r="BK19" s="622"/>
      <c r="BL19" s="622"/>
      <c r="BM19" s="622"/>
      <c r="BN19" s="623"/>
      <c r="BO19" s="659">
        <v>0</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18126</v>
      </c>
      <c r="S20" s="622"/>
      <c r="T20" s="622"/>
      <c r="U20" s="622"/>
      <c r="V20" s="622"/>
      <c r="W20" s="622"/>
      <c r="X20" s="622"/>
      <c r="Y20" s="623"/>
      <c r="Z20" s="659">
        <v>0.1</v>
      </c>
      <c r="AA20" s="659"/>
      <c r="AB20" s="659"/>
      <c r="AC20" s="659"/>
      <c r="AD20" s="660">
        <v>18126</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32</v>
      </c>
      <c r="BH20" s="622"/>
      <c r="BI20" s="622"/>
      <c r="BJ20" s="622"/>
      <c r="BK20" s="622"/>
      <c r="BL20" s="622"/>
      <c r="BM20" s="622"/>
      <c r="BN20" s="623"/>
      <c r="BO20" s="659">
        <v>0</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28067082</v>
      </c>
      <c r="CS20" s="622"/>
      <c r="CT20" s="622"/>
      <c r="CU20" s="622"/>
      <c r="CV20" s="622"/>
      <c r="CW20" s="622"/>
      <c r="CX20" s="622"/>
      <c r="CY20" s="623"/>
      <c r="CZ20" s="659">
        <v>100</v>
      </c>
      <c r="DA20" s="659"/>
      <c r="DB20" s="659"/>
      <c r="DC20" s="659"/>
      <c r="DD20" s="627">
        <v>3250068</v>
      </c>
      <c r="DE20" s="622"/>
      <c r="DF20" s="622"/>
      <c r="DG20" s="622"/>
      <c r="DH20" s="622"/>
      <c r="DI20" s="622"/>
      <c r="DJ20" s="622"/>
      <c r="DK20" s="622"/>
      <c r="DL20" s="622"/>
      <c r="DM20" s="622"/>
      <c r="DN20" s="622"/>
      <c r="DO20" s="622"/>
      <c r="DP20" s="623"/>
      <c r="DQ20" s="627">
        <v>16894340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3992027</v>
      </c>
      <c r="S21" s="622"/>
      <c r="T21" s="622"/>
      <c r="U21" s="622"/>
      <c r="V21" s="622"/>
      <c r="W21" s="622"/>
      <c r="X21" s="622"/>
      <c r="Y21" s="623"/>
      <c r="Z21" s="659">
        <v>13.6</v>
      </c>
      <c r="AA21" s="659"/>
      <c r="AB21" s="659"/>
      <c r="AC21" s="659"/>
      <c r="AD21" s="660">
        <v>3690037</v>
      </c>
      <c r="AE21" s="660"/>
      <c r="AF21" s="660"/>
      <c r="AG21" s="660"/>
      <c r="AH21" s="660"/>
      <c r="AI21" s="660"/>
      <c r="AJ21" s="660"/>
      <c r="AK21" s="660"/>
      <c r="AL21" s="624">
        <v>27.7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32</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3690037</v>
      </c>
      <c r="S22" s="622"/>
      <c r="T22" s="622"/>
      <c r="U22" s="622"/>
      <c r="V22" s="622"/>
      <c r="W22" s="622"/>
      <c r="X22" s="622"/>
      <c r="Y22" s="623"/>
      <c r="Z22" s="659">
        <v>12.6</v>
      </c>
      <c r="AA22" s="659"/>
      <c r="AB22" s="659"/>
      <c r="AC22" s="659"/>
      <c r="AD22" s="660">
        <v>3690037</v>
      </c>
      <c r="AE22" s="660"/>
      <c r="AF22" s="660"/>
      <c r="AG22" s="660"/>
      <c r="AH22" s="660"/>
      <c r="AI22" s="660"/>
      <c r="AJ22" s="660"/>
      <c r="AK22" s="660"/>
      <c r="AL22" s="624">
        <v>27.7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301990</v>
      </c>
      <c r="S23" s="622"/>
      <c r="T23" s="622"/>
      <c r="U23" s="622"/>
      <c r="V23" s="622"/>
      <c r="W23" s="622"/>
      <c r="X23" s="622"/>
      <c r="Y23" s="623"/>
      <c r="Z23" s="659">
        <v>1</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12186981</v>
      </c>
      <c r="CS24" s="677"/>
      <c r="CT24" s="677"/>
      <c r="CU24" s="677"/>
      <c r="CV24" s="677"/>
      <c r="CW24" s="677"/>
      <c r="CX24" s="677"/>
      <c r="CY24" s="702"/>
      <c r="CZ24" s="703">
        <v>43.4</v>
      </c>
      <c r="DA24" s="685"/>
      <c r="DB24" s="685"/>
      <c r="DC24" s="705"/>
      <c r="DD24" s="701">
        <v>6998449</v>
      </c>
      <c r="DE24" s="677"/>
      <c r="DF24" s="677"/>
      <c r="DG24" s="677"/>
      <c r="DH24" s="677"/>
      <c r="DI24" s="677"/>
      <c r="DJ24" s="677"/>
      <c r="DK24" s="702"/>
      <c r="DL24" s="701">
        <v>6350468</v>
      </c>
      <c r="DM24" s="677"/>
      <c r="DN24" s="677"/>
      <c r="DO24" s="677"/>
      <c r="DP24" s="677"/>
      <c r="DQ24" s="677"/>
      <c r="DR24" s="677"/>
      <c r="DS24" s="677"/>
      <c r="DT24" s="677"/>
      <c r="DU24" s="677"/>
      <c r="DV24" s="702"/>
      <c r="DW24" s="703">
        <v>47.2</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13512658</v>
      </c>
      <c r="S25" s="622"/>
      <c r="T25" s="622"/>
      <c r="U25" s="622"/>
      <c r="V25" s="622"/>
      <c r="W25" s="622"/>
      <c r="X25" s="622"/>
      <c r="Y25" s="623"/>
      <c r="Z25" s="659">
        <v>46.1</v>
      </c>
      <c r="AA25" s="659"/>
      <c r="AB25" s="659"/>
      <c r="AC25" s="659"/>
      <c r="AD25" s="660">
        <v>13210668</v>
      </c>
      <c r="AE25" s="660"/>
      <c r="AF25" s="660"/>
      <c r="AG25" s="660"/>
      <c r="AH25" s="660"/>
      <c r="AI25" s="660"/>
      <c r="AJ25" s="660"/>
      <c r="AK25" s="660"/>
      <c r="AL25" s="624">
        <v>99.1</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3372363</v>
      </c>
      <c r="CS25" s="634"/>
      <c r="CT25" s="634"/>
      <c r="CU25" s="634"/>
      <c r="CV25" s="634"/>
      <c r="CW25" s="634"/>
      <c r="CX25" s="634"/>
      <c r="CY25" s="635"/>
      <c r="CZ25" s="624">
        <v>12</v>
      </c>
      <c r="DA25" s="636"/>
      <c r="DB25" s="636"/>
      <c r="DC25" s="637"/>
      <c r="DD25" s="627">
        <v>3070982</v>
      </c>
      <c r="DE25" s="634"/>
      <c r="DF25" s="634"/>
      <c r="DG25" s="634"/>
      <c r="DH25" s="634"/>
      <c r="DI25" s="634"/>
      <c r="DJ25" s="634"/>
      <c r="DK25" s="635"/>
      <c r="DL25" s="627">
        <v>3064801</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8912</v>
      </c>
      <c r="S26" s="622"/>
      <c r="T26" s="622"/>
      <c r="U26" s="622"/>
      <c r="V26" s="622"/>
      <c r="W26" s="622"/>
      <c r="X26" s="622"/>
      <c r="Y26" s="623"/>
      <c r="Z26" s="659">
        <v>0</v>
      </c>
      <c r="AA26" s="659"/>
      <c r="AB26" s="659"/>
      <c r="AC26" s="659"/>
      <c r="AD26" s="660">
        <v>8912</v>
      </c>
      <c r="AE26" s="660"/>
      <c r="AF26" s="660"/>
      <c r="AG26" s="660"/>
      <c r="AH26" s="660"/>
      <c r="AI26" s="660"/>
      <c r="AJ26" s="660"/>
      <c r="AK26" s="660"/>
      <c r="AL26" s="624">
        <v>0.1</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2174064</v>
      </c>
      <c r="CS26" s="622"/>
      <c r="CT26" s="622"/>
      <c r="CU26" s="622"/>
      <c r="CV26" s="622"/>
      <c r="CW26" s="622"/>
      <c r="CX26" s="622"/>
      <c r="CY26" s="623"/>
      <c r="CZ26" s="624">
        <v>7.7</v>
      </c>
      <c r="DA26" s="636"/>
      <c r="DB26" s="636"/>
      <c r="DC26" s="637"/>
      <c r="DD26" s="627">
        <v>1966360</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231408</v>
      </c>
      <c r="S27" s="622"/>
      <c r="T27" s="622"/>
      <c r="U27" s="622"/>
      <c r="V27" s="622"/>
      <c r="W27" s="622"/>
      <c r="X27" s="622"/>
      <c r="Y27" s="623"/>
      <c r="Z27" s="659">
        <v>0.8</v>
      </c>
      <c r="AA27" s="659"/>
      <c r="AB27" s="659"/>
      <c r="AC27" s="659"/>
      <c r="AD27" s="660">
        <v>69268</v>
      </c>
      <c r="AE27" s="660"/>
      <c r="AF27" s="660"/>
      <c r="AG27" s="660"/>
      <c r="AH27" s="660"/>
      <c r="AI27" s="660"/>
      <c r="AJ27" s="660"/>
      <c r="AK27" s="660"/>
      <c r="AL27" s="624">
        <v>0.5</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7555640</v>
      </c>
      <c r="BH27" s="622"/>
      <c r="BI27" s="622"/>
      <c r="BJ27" s="622"/>
      <c r="BK27" s="622"/>
      <c r="BL27" s="622"/>
      <c r="BM27" s="622"/>
      <c r="BN27" s="623"/>
      <c r="BO27" s="659">
        <v>100</v>
      </c>
      <c r="BP27" s="659"/>
      <c r="BQ27" s="659"/>
      <c r="BR27" s="659"/>
      <c r="BS27" s="660">
        <v>131510</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7316039</v>
      </c>
      <c r="CS27" s="634"/>
      <c r="CT27" s="634"/>
      <c r="CU27" s="634"/>
      <c r="CV27" s="634"/>
      <c r="CW27" s="634"/>
      <c r="CX27" s="634"/>
      <c r="CY27" s="635"/>
      <c r="CZ27" s="624">
        <v>26.1</v>
      </c>
      <c r="DA27" s="636"/>
      <c r="DB27" s="636"/>
      <c r="DC27" s="637"/>
      <c r="DD27" s="627">
        <v>2439638</v>
      </c>
      <c r="DE27" s="634"/>
      <c r="DF27" s="634"/>
      <c r="DG27" s="634"/>
      <c r="DH27" s="634"/>
      <c r="DI27" s="634"/>
      <c r="DJ27" s="634"/>
      <c r="DK27" s="635"/>
      <c r="DL27" s="627">
        <v>1797838</v>
      </c>
      <c r="DM27" s="634"/>
      <c r="DN27" s="634"/>
      <c r="DO27" s="634"/>
      <c r="DP27" s="634"/>
      <c r="DQ27" s="634"/>
      <c r="DR27" s="634"/>
      <c r="DS27" s="634"/>
      <c r="DT27" s="634"/>
      <c r="DU27" s="634"/>
      <c r="DV27" s="635"/>
      <c r="DW27" s="624">
        <v>13.4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154456</v>
      </c>
      <c r="S28" s="622"/>
      <c r="T28" s="622"/>
      <c r="U28" s="622"/>
      <c r="V28" s="622"/>
      <c r="W28" s="622"/>
      <c r="X28" s="622"/>
      <c r="Y28" s="623"/>
      <c r="Z28" s="659">
        <v>0.5</v>
      </c>
      <c r="AA28" s="659"/>
      <c r="AB28" s="659"/>
      <c r="AC28" s="659"/>
      <c r="AD28" s="660">
        <v>16712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1498579</v>
      </c>
      <c r="CS28" s="622"/>
      <c r="CT28" s="622"/>
      <c r="CU28" s="622"/>
      <c r="CV28" s="622"/>
      <c r="CW28" s="622"/>
      <c r="CX28" s="622"/>
      <c r="CY28" s="623"/>
      <c r="CZ28" s="624">
        <v>5.3</v>
      </c>
      <c r="DA28" s="636"/>
      <c r="DB28" s="636"/>
      <c r="DC28" s="637"/>
      <c r="DD28" s="627">
        <v>1487829</v>
      </c>
      <c r="DE28" s="622"/>
      <c r="DF28" s="622"/>
      <c r="DG28" s="622"/>
      <c r="DH28" s="622"/>
      <c r="DI28" s="622"/>
      <c r="DJ28" s="622"/>
      <c r="DK28" s="623"/>
      <c r="DL28" s="627">
        <v>1487829</v>
      </c>
      <c r="DM28" s="622"/>
      <c r="DN28" s="622"/>
      <c r="DO28" s="622"/>
      <c r="DP28" s="622"/>
      <c r="DQ28" s="622"/>
      <c r="DR28" s="622"/>
      <c r="DS28" s="622"/>
      <c r="DT28" s="622"/>
      <c r="DU28" s="622"/>
      <c r="DV28" s="623"/>
      <c r="DW28" s="624">
        <v>11.1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191966</v>
      </c>
      <c r="S29" s="622"/>
      <c r="T29" s="622"/>
      <c r="U29" s="622"/>
      <c r="V29" s="622"/>
      <c r="W29" s="622"/>
      <c r="X29" s="622"/>
      <c r="Y29" s="623"/>
      <c r="Z29" s="659">
        <v>0.7</v>
      </c>
      <c r="AA29" s="659"/>
      <c r="AB29" s="659"/>
      <c r="AC29" s="659"/>
      <c r="AD29" s="660">
        <v>272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1498579</v>
      </c>
      <c r="CS29" s="634"/>
      <c r="CT29" s="634"/>
      <c r="CU29" s="634"/>
      <c r="CV29" s="634"/>
      <c r="CW29" s="634"/>
      <c r="CX29" s="634"/>
      <c r="CY29" s="635"/>
      <c r="CZ29" s="624">
        <v>5.3</v>
      </c>
      <c r="DA29" s="636"/>
      <c r="DB29" s="636"/>
      <c r="DC29" s="637"/>
      <c r="DD29" s="627">
        <v>1487829</v>
      </c>
      <c r="DE29" s="634"/>
      <c r="DF29" s="634"/>
      <c r="DG29" s="634"/>
      <c r="DH29" s="634"/>
      <c r="DI29" s="634"/>
      <c r="DJ29" s="634"/>
      <c r="DK29" s="635"/>
      <c r="DL29" s="627">
        <v>1487829</v>
      </c>
      <c r="DM29" s="634"/>
      <c r="DN29" s="634"/>
      <c r="DO29" s="634"/>
      <c r="DP29" s="634"/>
      <c r="DQ29" s="634"/>
      <c r="DR29" s="634"/>
      <c r="DS29" s="634"/>
      <c r="DT29" s="634"/>
      <c r="DU29" s="634"/>
      <c r="DV29" s="635"/>
      <c r="DW29" s="624">
        <v>11.1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5742381</v>
      </c>
      <c r="S30" s="622"/>
      <c r="T30" s="622"/>
      <c r="U30" s="622"/>
      <c r="V30" s="622"/>
      <c r="W30" s="622"/>
      <c r="X30" s="622"/>
      <c r="Y30" s="623"/>
      <c r="Z30" s="659">
        <v>19.600000000000001</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1455650</v>
      </c>
      <c r="CS30" s="622"/>
      <c r="CT30" s="622"/>
      <c r="CU30" s="622"/>
      <c r="CV30" s="622"/>
      <c r="CW30" s="622"/>
      <c r="CX30" s="622"/>
      <c r="CY30" s="623"/>
      <c r="CZ30" s="624">
        <v>5.2</v>
      </c>
      <c r="DA30" s="636"/>
      <c r="DB30" s="636"/>
      <c r="DC30" s="637"/>
      <c r="DD30" s="627">
        <v>1446317</v>
      </c>
      <c r="DE30" s="622"/>
      <c r="DF30" s="622"/>
      <c r="DG30" s="622"/>
      <c r="DH30" s="622"/>
      <c r="DI30" s="622"/>
      <c r="DJ30" s="622"/>
      <c r="DK30" s="623"/>
      <c r="DL30" s="627">
        <v>1446317</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601</v>
      </c>
      <c r="S31" s="622"/>
      <c r="T31" s="622"/>
      <c r="U31" s="622"/>
      <c r="V31" s="622"/>
      <c r="W31" s="622"/>
      <c r="X31" s="622"/>
      <c r="Y31" s="623"/>
      <c r="Z31" s="659">
        <v>0</v>
      </c>
      <c r="AA31" s="659"/>
      <c r="AB31" s="659"/>
      <c r="AC31" s="659"/>
      <c r="AD31" s="660">
        <v>601</v>
      </c>
      <c r="AE31" s="660"/>
      <c r="AF31" s="660"/>
      <c r="AG31" s="660"/>
      <c r="AH31" s="660"/>
      <c r="AI31" s="660"/>
      <c r="AJ31" s="660"/>
      <c r="AK31" s="660"/>
      <c r="AL31" s="624">
        <v>0</v>
      </c>
      <c r="AM31" s="625"/>
      <c r="AN31" s="625"/>
      <c r="AO31" s="661"/>
      <c r="AP31" s="691" t="s">
        <v>299</v>
      </c>
      <c r="AQ31" s="692"/>
      <c r="AR31" s="692"/>
      <c r="AS31" s="692"/>
      <c r="AT31" s="693" t="s">
        <v>300</v>
      </c>
      <c r="AU31" s="214"/>
      <c r="AV31" s="214"/>
      <c r="AW31" s="214"/>
      <c r="AX31" s="679" t="s">
        <v>178</v>
      </c>
      <c r="AY31" s="680"/>
      <c r="AZ31" s="680"/>
      <c r="BA31" s="680"/>
      <c r="BB31" s="680"/>
      <c r="BC31" s="680"/>
      <c r="BD31" s="680"/>
      <c r="BE31" s="680"/>
      <c r="BF31" s="681"/>
      <c r="BG31" s="683">
        <v>99.4</v>
      </c>
      <c r="BH31" s="684"/>
      <c r="BI31" s="684"/>
      <c r="BJ31" s="684"/>
      <c r="BK31" s="684"/>
      <c r="BL31" s="684"/>
      <c r="BM31" s="685">
        <v>98</v>
      </c>
      <c r="BN31" s="684"/>
      <c r="BO31" s="684"/>
      <c r="BP31" s="684"/>
      <c r="BQ31" s="686"/>
      <c r="BR31" s="683">
        <v>99.4</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42929</v>
      </c>
      <c r="CS31" s="634"/>
      <c r="CT31" s="634"/>
      <c r="CU31" s="634"/>
      <c r="CV31" s="634"/>
      <c r="CW31" s="634"/>
      <c r="CX31" s="634"/>
      <c r="CY31" s="635"/>
      <c r="CZ31" s="624">
        <v>0.2</v>
      </c>
      <c r="DA31" s="636"/>
      <c r="DB31" s="636"/>
      <c r="DC31" s="637"/>
      <c r="DD31" s="627">
        <v>41512</v>
      </c>
      <c r="DE31" s="634"/>
      <c r="DF31" s="634"/>
      <c r="DG31" s="634"/>
      <c r="DH31" s="634"/>
      <c r="DI31" s="634"/>
      <c r="DJ31" s="634"/>
      <c r="DK31" s="635"/>
      <c r="DL31" s="627">
        <v>41512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2145416</v>
      </c>
      <c r="S32" s="622"/>
      <c r="T32" s="622"/>
      <c r="U32" s="622"/>
      <c r="V32" s="622"/>
      <c r="W32" s="622"/>
      <c r="X32" s="622"/>
      <c r="Y32" s="623"/>
      <c r="Z32" s="659">
        <v>7.3</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0" t="s">
        <v>303</v>
      </c>
      <c r="AX32" s="618" t="s">
        <v>304</v>
      </c>
      <c r="AY32" s="619"/>
      <c r="AZ32" s="619"/>
      <c r="BA32" s="619"/>
      <c r="BB32" s="619"/>
      <c r="BC32" s="619"/>
      <c r="BD32" s="619"/>
      <c r="BE32" s="619"/>
      <c r="BF32" s="620"/>
      <c r="BG32" s="687">
        <v>99.2</v>
      </c>
      <c r="BH32" s="634"/>
      <c r="BI32" s="634"/>
      <c r="BJ32" s="634"/>
      <c r="BK32" s="634"/>
      <c r="BL32" s="634"/>
      <c r="BM32" s="625">
        <v>97.4</v>
      </c>
      <c r="BN32" s="634"/>
      <c r="BO32" s="634"/>
      <c r="BP32" s="634"/>
      <c r="BQ32" s="657"/>
      <c r="BR32" s="687">
        <v>99.1</v>
      </c>
      <c r="BS32" s="634"/>
      <c r="BT32" s="634"/>
      <c r="BU32" s="634"/>
      <c r="BV32" s="634"/>
      <c r="BW32" s="634"/>
      <c r="BX32" s="625">
        <v>97.5</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174188</v>
      </c>
      <c r="S33" s="622"/>
      <c r="T33" s="622"/>
      <c r="U33" s="622"/>
      <c r="V33" s="622"/>
      <c r="W33" s="622"/>
      <c r="X33" s="622"/>
      <c r="Y33" s="623"/>
      <c r="Z33" s="659">
        <v>0.6</v>
      </c>
      <c r="AA33" s="659"/>
      <c r="AB33" s="659"/>
      <c r="AC33" s="659"/>
      <c r="AD33" s="660">
        <v>7882</v>
      </c>
      <c r="AE33" s="660"/>
      <c r="AF33" s="660"/>
      <c r="AG33" s="660"/>
      <c r="AH33" s="660"/>
      <c r="AI33" s="660"/>
      <c r="AJ33" s="660"/>
      <c r="AK33" s="660"/>
      <c r="AL33" s="624">
        <v>0.1</v>
      </c>
      <c r="AM33" s="625"/>
      <c r="AN33" s="625"/>
      <c r="AO33" s="661"/>
      <c r="AP33" s="664"/>
      <c r="AQ33" s="665"/>
      <c r="AR33" s="665"/>
      <c r="AS33" s="665"/>
      <c r="AT33" s="695"/>
      <c r="AU33" s="215"/>
      <c r="AV33" s="215"/>
      <c r="AW33" s="215"/>
      <c r="AX33" s="602" t="s">
        <v>307</v>
      </c>
      <c r="AY33" s="603"/>
      <c r="AZ33" s="603"/>
      <c r="BA33" s="603"/>
      <c r="BB33" s="603"/>
      <c r="BC33" s="603"/>
      <c r="BD33" s="603"/>
      <c r="BE33" s="603"/>
      <c r="BF33" s="604"/>
      <c r="BG33" s="682">
        <v>99.5</v>
      </c>
      <c r="BH33" s="606"/>
      <c r="BI33" s="606"/>
      <c r="BJ33" s="606"/>
      <c r="BK33" s="606"/>
      <c r="BL33" s="606"/>
      <c r="BM33" s="652">
        <v>98.6</v>
      </c>
      <c r="BN33" s="606"/>
      <c r="BO33" s="606"/>
      <c r="BP33" s="606"/>
      <c r="BQ33" s="669"/>
      <c r="BR33" s="682">
        <v>99.5</v>
      </c>
      <c r="BS33" s="606"/>
      <c r="BT33" s="606"/>
      <c r="BU33" s="606"/>
      <c r="BV33" s="606"/>
      <c r="BW33" s="606"/>
      <c r="BX33" s="652">
        <v>98.6</v>
      </c>
      <c r="BY33" s="606"/>
      <c r="BZ33" s="606"/>
      <c r="CA33" s="606"/>
      <c r="CB33" s="669"/>
      <c r="CD33" s="618" t="s">
        <v>308</v>
      </c>
      <c r="CE33" s="619"/>
      <c r="CF33" s="619"/>
      <c r="CG33" s="619"/>
      <c r="CH33" s="619"/>
      <c r="CI33" s="619"/>
      <c r="CJ33" s="619"/>
      <c r="CK33" s="619"/>
      <c r="CL33" s="619"/>
      <c r="CM33" s="619"/>
      <c r="CN33" s="619"/>
      <c r="CO33" s="619"/>
      <c r="CP33" s="619"/>
      <c r="CQ33" s="620"/>
      <c r="CR33" s="621">
        <v>12614245</v>
      </c>
      <c r="CS33" s="634"/>
      <c r="CT33" s="634"/>
      <c r="CU33" s="634"/>
      <c r="CV33" s="634"/>
      <c r="CW33" s="634"/>
      <c r="CX33" s="634"/>
      <c r="CY33" s="635"/>
      <c r="CZ33" s="624">
        <v>44.9</v>
      </c>
      <c r="DA33" s="636"/>
      <c r="DB33" s="636"/>
      <c r="DC33" s="637"/>
      <c r="DD33" s="627">
        <v>9636165</v>
      </c>
      <c r="DE33" s="634"/>
      <c r="DF33" s="634"/>
      <c r="DG33" s="634"/>
      <c r="DH33" s="634"/>
      <c r="DI33" s="634"/>
      <c r="DJ33" s="634"/>
      <c r="DK33" s="635"/>
      <c r="DL33" s="627">
        <v>6213945</v>
      </c>
      <c r="DM33" s="634"/>
      <c r="DN33" s="634"/>
      <c r="DO33" s="634"/>
      <c r="DP33" s="634"/>
      <c r="DQ33" s="634"/>
      <c r="DR33" s="634"/>
      <c r="DS33" s="634"/>
      <c r="DT33" s="634"/>
      <c r="DU33" s="634"/>
      <c r="DV33" s="635"/>
      <c r="DW33" s="624">
        <v>46.2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1201803</v>
      </c>
      <c r="S34" s="622"/>
      <c r="T34" s="622"/>
      <c r="U34" s="622"/>
      <c r="V34" s="622"/>
      <c r="W34" s="622"/>
      <c r="X34" s="622"/>
      <c r="Y34" s="623"/>
      <c r="Z34" s="659">
        <v>4.0999999999999996</v>
      </c>
      <c r="AA34" s="659"/>
      <c r="AB34" s="659"/>
      <c r="AC34" s="659"/>
      <c r="AD34" s="660" t="s">
        <v>121</v>
      </c>
      <c r="AE34" s="660"/>
      <c r="AF34" s="660"/>
      <c r="AG34" s="660"/>
      <c r="AH34" s="660"/>
      <c r="AI34" s="660"/>
      <c r="AJ34" s="660"/>
      <c r="AK34" s="660"/>
      <c r="AL34" s="624" t="s">
        <v>121</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310</v>
      </c>
      <c r="CE34" s="619"/>
      <c r="CF34" s="619"/>
      <c r="CG34" s="619"/>
      <c r="CH34" s="619"/>
      <c r="CI34" s="619"/>
      <c r="CJ34" s="619"/>
      <c r="CK34" s="619"/>
      <c r="CL34" s="619"/>
      <c r="CM34" s="619"/>
      <c r="CN34" s="619"/>
      <c r="CO34" s="619"/>
      <c r="CP34" s="619"/>
      <c r="CQ34" s="620"/>
      <c r="CR34" s="621">
        <v>3827762</v>
      </c>
      <c r="CS34" s="622"/>
      <c r="CT34" s="622"/>
      <c r="CU34" s="622"/>
      <c r="CV34" s="622"/>
      <c r="CW34" s="622"/>
      <c r="CX34" s="622"/>
      <c r="CY34" s="623"/>
      <c r="CZ34" s="624">
        <v>13.6</v>
      </c>
      <c r="DA34" s="636"/>
      <c r="DB34" s="636"/>
      <c r="DC34" s="637"/>
      <c r="DD34" s="627">
        <v>2854827</v>
      </c>
      <c r="DE34" s="622"/>
      <c r="DF34" s="622"/>
      <c r="DG34" s="622"/>
      <c r="DH34" s="622"/>
      <c r="DI34" s="622"/>
      <c r="DJ34" s="622"/>
      <c r="DK34" s="623"/>
      <c r="DL34" s="627">
        <v>1904593</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1815943</v>
      </c>
      <c r="S35" s="622"/>
      <c r="T35" s="622"/>
      <c r="U35" s="622"/>
      <c r="V35" s="622"/>
      <c r="W35" s="622"/>
      <c r="X35" s="622"/>
      <c r="Y35" s="623"/>
      <c r="Z35" s="659">
        <v>6.2</v>
      </c>
      <c r="AA35" s="659"/>
      <c r="AB35" s="659"/>
      <c r="AC35" s="659"/>
      <c r="AD35" s="660" t="s">
        <v>121</v>
      </c>
      <c r="AE35" s="660"/>
      <c r="AF35" s="660"/>
      <c r="AG35" s="660"/>
      <c r="AH35" s="660"/>
      <c r="AI35" s="660"/>
      <c r="AJ35" s="660"/>
      <c r="AK35" s="660"/>
      <c r="AL35" s="624" t="s">
        <v>121</v>
      </c>
      <c r="AM35" s="625"/>
      <c r="AN35" s="625"/>
      <c r="AO35" s="661"/>
      <c r="AP35" s="218"/>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237897</v>
      </c>
      <c r="CS35" s="634"/>
      <c r="CT35" s="634"/>
      <c r="CU35" s="634"/>
      <c r="CV35" s="634"/>
      <c r="CW35" s="634"/>
      <c r="CX35" s="634"/>
      <c r="CY35" s="635"/>
      <c r="CZ35" s="624">
        <v>0.8</v>
      </c>
      <c r="DA35" s="636"/>
      <c r="DB35" s="636"/>
      <c r="DC35" s="637"/>
      <c r="DD35" s="627">
        <v>196393</v>
      </c>
      <c r="DE35" s="634"/>
      <c r="DF35" s="634"/>
      <c r="DG35" s="634"/>
      <c r="DH35" s="634"/>
      <c r="DI35" s="634"/>
      <c r="DJ35" s="634"/>
      <c r="DK35" s="635"/>
      <c r="DL35" s="627">
        <v>186819</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1590027</v>
      </c>
      <c r="S36" s="622"/>
      <c r="T36" s="622"/>
      <c r="U36" s="622"/>
      <c r="V36" s="622"/>
      <c r="W36" s="622"/>
      <c r="X36" s="622"/>
      <c r="Y36" s="623"/>
      <c r="Z36" s="659">
        <v>5.4</v>
      </c>
      <c r="AA36" s="659"/>
      <c r="AB36" s="659"/>
      <c r="AC36" s="659"/>
      <c r="AD36" s="660" t="s">
        <v>121</v>
      </c>
      <c r="AE36" s="660"/>
      <c r="AF36" s="660"/>
      <c r="AG36" s="660"/>
      <c r="AH36" s="660"/>
      <c r="AI36" s="660"/>
      <c r="AJ36" s="660"/>
      <c r="AK36" s="660"/>
      <c r="AL36" s="624" t="s">
        <v>121</v>
      </c>
      <c r="AM36" s="625"/>
      <c r="AN36" s="625"/>
      <c r="AO36" s="661"/>
      <c r="AP36" s="218"/>
      <c r="AQ36" s="670" t="s">
        <v>316</v>
      </c>
      <c r="AR36" s="671"/>
      <c r="AS36" s="671"/>
      <c r="AT36" s="671"/>
      <c r="AU36" s="671"/>
      <c r="AV36" s="671"/>
      <c r="AW36" s="671"/>
      <c r="AX36" s="671"/>
      <c r="AY36" s="672"/>
      <c r="AZ36" s="676">
        <v>2932068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49587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3687947</v>
      </c>
      <c r="CS36" s="622"/>
      <c r="CT36" s="622"/>
      <c r="CU36" s="622"/>
      <c r="CV36" s="622"/>
      <c r="CW36" s="622"/>
      <c r="CX36" s="622"/>
      <c r="CY36" s="623"/>
      <c r="CZ36" s="624">
        <v>13.1</v>
      </c>
      <c r="DA36" s="636"/>
      <c r="DB36" s="636"/>
      <c r="DC36" s="637"/>
      <c r="DD36" s="627">
        <v>3428968</v>
      </c>
      <c r="DE36" s="622"/>
      <c r="DF36" s="622"/>
      <c r="DG36" s="622"/>
      <c r="DH36" s="622"/>
      <c r="DI36" s="622"/>
      <c r="DJ36" s="622"/>
      <c r="DK36" s="623"/>
      <c r="DL36" s="627">
        <v>2347978</v>
      </c>
      <c r="DM36" s="622"/>
      <c r="DN36" s="622"/>
      <c r="DO36" s="622"/>
      <c r="DP36" s="622"/>
      <c r="DQ36" s="622"/>
      <c r="DR36" s="622"/>
      <c r="DS36" s="622"/>
      <c r="DT36" s="622"/>
      <c r="DU36" s="622"/>
      <c r="DV36" s="623"/>
      <c r="DW36" s="624">
        <v>17.399999999999999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291394</v>
      </c>
      <c r="S37" s="622"/>
      <c r="T37" s="622"/>
      <c r="U37" s="622"/>
      <c r="V37" s="622"/>
      <c r="W37" s="622"/>
      <c r="X37" s="622"/>
      <c r="Y37" s="623"/>
      <c r="Z37" s="659">
        <v>1</v>
      </c>
      <c r="AA37" s="659"/>
      <c r="AB37" s="659"/>
      <c r="AC37" s="659"/>
      <c r="AD37" s="660">
        <v>12579</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691749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-40023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1564448</v>
      </c>
      <c r="CS37" s="634"/>
      <c r="CT37" s="634"/>
      <c r="CU37" s="634"/>
      <c r="CV37" s="634"/>
      <c r="CW37" s="634"/>
      <c r="CX37" s="634"/>
      <c r="CY37" s="635"/>
      <c r="CZ37" s="624">
        <v>5.6</v>
      </c>
      <c r="DA37" s="636"/>
      <c r="DB37" s="636"/>
      <c r="DC37" s="637"/>
      <c r="DD37" s="627">
        <v>1564448</v>
      </c>
      <c r="DE37" s="634"/>
      <c r="DF37" s="634"/>
      <c r="DG37" s="634"/>
      <c r="DH37" s="634"/>
      <c r="DI37" s="634"/>
      <c r="DJ37" s="634"/>
      <c r="DK37" s="635"/>
      <c r="DL37" s="627">
        <v>1490968</v>
      </c>
      <c r="DM37" s="634"/>
      <c r="DN37" s="634"/>
      <c r="DO37" s="634"/>
      <c r="DP37" s="634"/>
      <c r="DQ37" s="634"/>
      <c r="DR37" s="634"/>
      <c r="DS37" s="634"/>
      <c r="DT37" s="634"/>
      <c r="DU37" s="634"/>
      <c r="DV37" s="635"/>
      <c r="DW37" s="624">
        <v>11.1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2233927</v>
      </c>
      <c r="S38" s="622"/>
      <c r="T38" s="622"/>
      <c r="U38" s="622"/>
      <c r="V38" s="622"/>
      <c r="W38" s="622"/>
      <c r="X38" s="622"/>
      <c r="Y38" s="623"/>
      <c r="Z38" s="659">
        <v>7.6</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55719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6780</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2184600</v>
      </c>
      <c r="CS38" s="622"/>
      <c r="CT38" s="622"/>
      <c r="CU38" s="622"/>
      <c r="CV38" s="622"/>
      <c r="CW38" s="622"/>
      <c r="CX38" s="622"/>
      <c r="CY38" s="623"/>
      <c r="CZ38" s="624">
        <v>7.8</v>
      </c>
      <c r="DA38" s="636"/>
      <c r="DB38" s="636"/>
      <c r="DC38" s="637"/>
      <c r="DD38" s="627">
        <v>1767003</v>
      </c>
      <c r="DE38" s="622"/>
      <c r="DF38" s="622"/>
      <c r="DG38" s="622"/>
      <c r="DH38" s="622"/>
      <c r="DI38" s="622"/>
      <c r="DJ38" s="622"/>
      <c r="DK38" s="623"/>
      <c r="DL38" s="627">
        <v>1668335</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10200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2472542</v>
      </c>
      <c r="CS39" s="634"/>
      <c r="CT39" s="634"/>
      <c r="CU39" s="634"/>
      <c r="CV39" s="634"/>
      <c r="CW39" s="634"/>
      <c r="CX39" s="634"/>
      <c r="CY39" s="635"/>
      <c r="CZ39" s="624">
        <v>8.8000000000000007</v>
      </c>
      <c r="DA39" s="636"/>
      <c r="DB39" s="636"/>
      <c r="DC39" s="637"/>
      <c r="DD39" s="627">
        <v>1240277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130227</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19"/>
      <c r="BM40" s="619" t="s">
        <v>334</v>
      </c>
      <c r="BN40" s="619"/>
      <c r="BO40" s="619"/>
      <c r="BP40" s="619"/>
      <c r="BQ40" s="619"/>
      <c r="BR40" s="619"/>
      <c r="BS40" s="619"/>
      <c r="BT40" s="619"/>
      <c r="BU40" s="620"/>
      <c r="BV40" s="621">
        <v>101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203497</v>
      </c>
      <c r="CS40" s="622"/>
      <c r="CT40" s="622"/>
      <c r="CU40" s="622"/>
      <c r="CV40" s="622"/>
      <c r="CW40" s="622"/>
      <c r="CX40" s="622"/>
      <c r="CY40" s="623"/>
      <c r="CZ40" s="624">
        <v>0.7</v>
      </c>
      <c r="DA40" s="636"/>
      <c r="DB40" s="636"/>
      <c r="DC40" s="637"/>
      <c r="DD40" s="627">
        <v>148697</v>
      </c>
      <c r="DE40" s="622"/>
      <c r="DF40" s="622"/>
      <c r="DG40" s="622"/>
      <c r="DH40" s="622"/>
      <c r="DI40" s="622"/>
      <c r="DJ40" s="622"/>
      <c r="DK40" s="623"/>
      <c r="DL40" s="627">
        <v>106220</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29295080</v>
      </c>
      <c r="S41" s="646"/>
      <c r="T41" s="646"/>
      <c r="U41" s="646"/>
      <c r="V41" s="646"/>
      <c r="W41" s="646"/>
      <c r="X41" s="646"/>
      <c r="Y41" s="649"/>
      <c r="Z41" s="650">
        <v>100</v>
      </c>
      <c r="AA41" s="650"/>
      <c r="AB41" s="650"/>
      <c r="AC41" s="650"/>
      <c r="AD41" s="651">
        <v>13326894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540644</v>
      </c>
      <c r="BA41" s="622"/>
      <c r="BB41" s="622"/>
      <c r="BC41" s="622"/>
      <c r="BD41" s="634"/>
      <c r="BE41" s="634"/>
      <c r="BF41" s="657"/>
      <c r="BG41" s="662"/>
      <c r="BH41" s="663"/>
      <c r="BI41" s="663"/>
      <c r="BJ41" s="663"/>
      <c r="BK41" s="663"/>
      <c r="BL41" s="219"/>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1643956</v>
      </c>
      <c r="BA42" s="646"/>
      <c r="BB42" s="646"/>
      <c r="BC42" s="646"/>
      <c r="BD42" s="606"/>
      <c r="BE42" s="606"/>
      <c r="BF42" s="669"/>
      <c r="BG42" s="664"/>
      <c r="BH42" s="665"/>
      <c r="BI42" s="665"/>
      <c r="BJ42" s="665"/>
      <c r="BK42" s="665"/>
      <c r="BL42" s="220"/>
      <c r="BM42" s="603" t="s">
        <v>341</v>
      </c>
      <c r="BN42" s="603"/>
      <c r="BO42" s="603"/>
      <c r="BP42" s="603"/>
      <c r="BQ42" s="603"/>
      <c r="BR42" s="603"/>
      <c r="BS42" s="603"/>
      <c r="BT42" s="603"/>
      <c r="BU42" s="604"/>
      <c r="BV42" s="605">
        <v>403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3265856</v>
      </c>
      <c r="CS42" s="634"/>
      <c r="CT42" s="634"/>
      <c r="CU42" s="634"/>
      <c r="CV42" s="634"/>
      <c r="CW42" s="634"/>
      <c r="CX42" s="634"/>
      <c r="CY42" s="635"/>
      <c r="CZ42" s="624">
        <v>11.6</v>
      </c>
      <c r="DA42" s="636"/>
      <c r="DB42" s="636"/>
      <c r="DC42" s="637"/>
      <c r="DD42" s="627">
        <v>259726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343</v>
      </c>
      <c r="CD43" s="618" t="s">
        <v>344</v>
      </c>
      <c r="CE43" s="619"/>
      <c r="CF43" s="619"/>
      <c r="CG43" s="619"/>
      <c r="CH43" s="619"/>
      <c r="CI43" s="619"/>
      <c r="CJ43" s="619"/>
      <c r="CK43" s="619"/>
      <c r="CL43" s="619"/>
      <c r="CM43" s="619"/>
      <c r="CN43" s="619"/>
      <c r="CO43" s="619"/>
      <c r="CP43" s="619"/>
      <c r="CQ43" s="620"/>
      <c r="CR43" s="621">
        <v>14807</v>
      </c>
      <c r="CS43" s="634"/>
      <c r="CT43" s="634"/>
      <c r="CU43" s="634"/>
      <c r="CV43" s="634"/>
      <c r="CW43" s="634"/>
      <c r="CX43" s="634"/>
      <c r="CY43" s="635"/>
      <c r="CZ43" s="624">
        <v>0.1</v>
      </c>
      <c r="DA43" s="636"/>
      <c r="DB43" s="636"/>
      <c r="DC43" s="637"/>
      <c r="DD43" s="627">
        <v>14807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3250068</v>
      </c>
      <c r="CS44" s="622"/>
      <c r="CT44" s="622"/>
      <c r="CU44" s="622"/>
      <c r="CV44" s="622"/>
      <c r="CW44" s="622"/>
      <c r="CX44" s="622"/>
      <c r="CY44" s="623"/>
      <c r="CZ44" s="624">
        <v>11.6</v>
      </c>
      <c r="DA44" s="625"/>
      <c r="DB44" s="625"/>
      <c r="DC44" s="626"/>
      <c r="DD44" s="627">
        <v>255538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1659082</v>
      </c>
      <c r="CS45" s="634"/>
      <c r="CT45" s="634"/>
      <c r="CU45" s="634"/>
      <c r="CV45" s="634"/>
      <c r="CW45" s="634"/>
      <c r="CX45" s="634"/>
      <c r="CY45" s="635"/>
      <c r="CZ45" s="624">
        <v>5.9</v>
      </c>
      <c r="DA45" s="636"/>
      <c r="DB45" s="636"/>
      <c r="DC45" s="637"/>
      <c r="DD45" s="627">
        <v>31589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349</v>
      </c>
      <c r="CG46" s="619"/>
      <c r="CH46" s="619"/>
      <c r="CI46" s="619"/>
      <c r="CJ46" s="619"/>
      <c r="CK46" s="619"/>
      <c r="CL46" s="619"/>
      <c r="CM46" s="619"/>
      <c r="CN46" s="619"/>
      <c r="CO46" s="619"/>
      <c r="CP46" s="619"/>
      <c r="CQ46" s="620"/>
      <c r="CR46" s="621">
        <v>1577513</v>
      </c>
      <c r="CS46" s="622"/>
      <c r="CT46" s="622"/>
      <c r="CU46" s="622"/>
      <c r="CV46" s="622"/>
      <c r="CW46" s="622"/>
      <c r="CX46" s="622"/>
      <c r="CY46" s="623"/>
      <c r="CZ46" s="624">
        <v>5.6</v>
      </c>
      <c r="DA46" s="625"/>
      <c r="DB46" s="625"/>
      <c r="DC46" s="626"/>
      <c r="DD46" s="627">
        <v>221079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350</v>
      </c>
      <c r="CG47" s="619"/>
      <c r="CH47" s="619"/>
      <c r="CI47" s="619"/>
      <c r="CJ47" s="619"/>
      <c r="CK47" s="619"/>
      <c r="CL47" s="619"/>
      <c r="CM47" s="619"/>
      <c r="CN47" s="619"/>
      <c r="CO47" s="619"/>
      <c r="CP47" s="619"/>
      <c r="CQ47" s="620"/>
      <c r="CR47" s="621">
        <v>15788</v>
      </c>
      <c r="CS47" s="634"/>
      <c r="CT47" s="634"/>
      <c r="CU47" s="634"/>
      <c r="CV47" s="634"/>
      <c r="CW47" s="634"/>
      <c r="CX47" s="634"/>
      <c r="CY47" s="635"/>
      <c r="CZ47" s="624">
        <v>0.1</v>
      </c>
      <c r="DA47" s="636"/>
      <c r="DB47" s="636"/>
      <c r="DC47" s="637"/>
      <c r="DD47" s="627">
        <v>4188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352</v>
      </c>
      <c r="CE49" s="603"/>
      <c r="CF49" s="603"/>
      <c r="CG49" s="603"/>
      <c r="CH49" s="603"/>
      <c r="CI49" s="603"/>
      <c r="CJ49" s="603"/>
      <c r="CK49" s="603"/>
      <c r="CL49" s="603"/>
      <c r="CM49" s="603"/>
      <c r="CN49" s="603"/>
      <c r="CO49" s="603"/>
      <c r="CP49" s="603"/>
      <c r="CQ49" s="604"/>
      <c r="CR49" s="605">
        <v>28067082</v>
      </c>
      <c r="CS49" s="606"/>
      <c r="CT49" s="606"/>
      <c r="CU49" s="606"/>
      <c r="CV49" s="606"/>
      <c r="CW49" s="606"/>
      <c r="CX49" s="606"/>
      <c r="CY49" s="607"/>
      <c r="CZ49" s="608">
        <v>100</v>
      </c>
      <c r="DA49" s="609"/>
      <c r="DB49" s="609"/>
      <c r="DC49" s="610"/>
      <c r="DD49" s="611">
        <v>16894340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HtIiycLBgWYOBrxY65fgQBKsFwOiidp7BHHPkoPv21P2pCEqXt9V3hB6Jsr9Do5dB9vb9bpq9+EFx9FRLZW/w==" saltValue="Lo1CnRblC6cbl1w9Lcsa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3" t="s">
        <v>354</v>
      </c>
      <c r="DK2" s="1094"/>
      <c r="DL2" s="1094"/>
      <c r="DM2" s="1094"/>
      <c r="DN2" s="1094"/>
      <c r="DO2" s="1095"/>
      <c r="DP2" s="224"/>
      <c r="DQ2" s="1093" t="s">
        <v>355</v>
      </c>
      <c r="DR2" s="1094"/>
      <c r="DS2" s="1094"/>
      <c r="DT2" s="1094"/>
      <c r="DU2" s="1094"/>
      <c r="DV2" s="1094"/>
      <c r="DW2" s="1094"/>
      <c r="DX2" s="1094"/>
      <c r="DY2" s="1094"/>
      <c r="DZ2" s="1095"/>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61" t="s">
        <v>356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28"/>
      <c r="BA4" s="228"/>
      <c r="BB4" s="228"/>
      <c r="BC4" s="228"/>
      <c r="BD4" s="228"/>
      <c r="BE4" s="229"/>
      <c r="BF4" s="229"/>
      <c r="BG4" s="229"/>
      <c r="BH4" s="229"/>
      <c r="BI4" s="229"/>
      <c r="BJ4" s="229"/>
      <c r="BK4" s="229"/>
      <c r="BL4" s="229"/>
      <c r="BM4" s="229"/>
      <c r="BN4" s="229"/>
      <c r="BO4" s="229"/>
      <c r="BP4" s="229"/>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7" t="s">
        <v>358</v>
      </c>
      <c r="B5" s="998"/>
      <c r="C5" s="998"/>
      <c r="D5" s="998"/>
      <c r="E5" s="998"/>
      <c r="F5" s="998"/>
      <c r="G5" s="998"/>
      <c r="H5" s="998"/>
      <c r="I5" s="998"/>
      <c r="J5" s="998"/>
      <c r="K5" s="998"/>
      <c r="L5" s="998"/>
      <c r="M5" s="998"/>
      <c r="N5" s="998"/>
      <c r="O5" s="998"/>
      <c r="P5" s="999"/>
      <c r="Q5" s="1003" t="s">
        <v>359</v>
      </c>
      <c r="R5" s="1004"/>
      <c r="S5" s="1004"/>
      <c r="T5" s="1004"/>
      <c r="U5" s="1005"/>
      <c r="V5" s="1003" t="s">
        <v>360</v>
      </c>
      <c r="W5" s="1004"/>
      <c r="X5" s="1004"/>
      <c r="Y5" s="1004"/>
      <c r="Z5" s="1005"/>
      <c r="AA5" s="1003" t="s">
        <v>361</v>
      </c>
      <c r="AB5" s="1004"/>
      <c r="AC5" s="1004"/>
      <c r="AD5" s="1004"/>
      <c r="AE5" s="1004"/>
      <c r="AF5" s="1096" t="s">
        <v>362</v>
      </c>
      <c r="AG5" s="1004"/>
      <c r="AH5" s="1004"/>
      <c r="AI5" s="1004"/>
      <c r="AJ5" s="1017"/>
      <c r="AK5" s="1004" t="s">
        <v>363</v>
      </c>
      <c r="AL5" s="1004"/>
      <c r="AM5" s="1004"/>
      <c r="AN5" s="1004"/>
      <c r="AO5" s="1005"/>
      <c r="AP5" s="1003" t="s">
        <v>364</v>
      </c>
      <c r="AQ5" s="1004"/>
      <c r="AR5" s="1004"/>
      <c r="AS5" s="1004"/>
      <c r="AT5" s="1005"/>
      <c r="AU5" s="1003" t="s">
        <v>365</v>
      </c>
      <c r="AV5" s="1004"/>
      <c r="AW5" s="1004"/>
      <c r="AX5" s="1004"/>
      <c r="AY5" s="1017"/>
      <c r="AZ5" s="228"/>
      <c r="BA5" s="228"/>
      <c r="BB5" s="228"/>
      <c r="BC5" s="228"/>
      <c r="BD5" s="228"/>
      <c r="BE5" s="229"/>
      <c r="BF5" s="229"/>
      <c r="BG5" s="229"/>
      <c r="BH5" s="229"/>
      <c r="BI5" s="229"/>
      <c r="BJ5" s="229"/>
      <c r="BK5" s="229"/>
      <c r="BL5" s="229"/>
      <c r="BM5" s="229"/>
      <c r="BN5" s="229"/>
      <c r="BO5" s="229"/>
      <c r="BP5" s="229"/>
      <c r="BQ5" s="997" t="s">
        <v>366</v>
      </c>
      <c r="BR5" s="998"/>
      <c r="BS5" s="998"/>
      <c r="BT5" s="998"/>
      <c r="BU5" s="998"/>
      <c r="BV5" s="998"/>
      <c r="BW5" s="998"/>
      <c r="BX5" s="998"/>
      <c r="BY5" s="998"/>
      <c r="BZ5" s="998"/>
      <c r="CA5" s="998"/>
      <c r="CB5" s="998"/>
      <c r="CC5" s="998"/>
      <c r="CD5" s="998"/>
      <c r="CE5" s="998"/>
      <c r="CF5" s="998"/>
      <c r="CG5" s="999"/>
      <c r="CH5" s="1003" t="s">
        <v>367</v>
      </c>
      <c r="CI5" s="1004"/>
      <c r="CJ5" s="1004"/>
      <c r="CK5" s="1004"/>
      <c r="CL5" s="1005"/>
      <c r="CM5" s="1003" t="s">
        <v>368</v>
      </c>
      <c r="CN5" s="1004"/>
      <c r="CO5" s="1004"/>
      <c r="CP5" s="1004"/>
      <c r="CQ5" s="1005"/>
      <c r="CR5" s="1003" t="s">
        <v>369</v>
      </c>
      <c r="CS5" s="1004"/>
      <c r="CT5" s="1004"/>
      <c r="CU5" s="1004"/>
      <c r="CV5" s="1005"/>
      <c r="CW5" s="1003" t="s">
        <v>370</v>
      </c>
      <c r="CX5" s="1004"/>
      <c r="CY5" s="1004"/>
      <c r="CZ5" s="1004"/>
      <c r="DA5" s="1005"/>
      <c r="DB5" s="1003" t="s">
        <v>371</v>
      </c>
      <c r="DC5" s="1004"/>
      <c r="DD5" s="1004"/>
      <c r="DE5" s="1004"/>
      <c r="DF5" s="1005"/>
      <c r="DG5" s="1086" t="s">
        <v>372</v>
      </c>
      <c r="DH5" s="1087"/>
      <c r="DI5" s="1087"/>
      <c r="DJ5" s="1087"/>
      <c r="DK5" s="1088"/>
      <c r="DL5" s="1086" t="s">
        <v>373</v>
      </c>
      <c r="DM5" s="1087"/>
      <c r="DN5" s="1087"/>
      <c r="DO5" s="1087"/>
      <c r="DP5" s="1088"/>
      <c r="DQ5" s="1003" t="s">
        <v>374</v>
      </c>
      <c r="DR5" s="1004"/>
      <c r="DS5" s="1004"/>
      <c r="DT5" s="1004"/>
      <c r="DU5" s="1005"/>
      <c r="DV5" s="1003" t="s">
        <v>365</v>
      </c>
      <c r="DW5" s="1004"/>
      <c r="DX5" s="1004"/>
      <c r="DY5" s="1004"/>
      <c r="DZ5" s="1017"/>
      <c r="EA5" s="230"/>
    </row>
    <row r="6" spans="1:131" s="231"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28"/>
      <c r="BA6" s="228"/>
      <c r="BB6" s="228"/>
      <c r="BC6" s="228"/>
      <c r="BD6" s="228"/>
      <c r="BE6" s="229"/>
      <c r="BF6" s="229"/>
      <c r="BG6" s="229"/>
      <c r="BH6" s="229"/>
      <c r="BI6" s="229"/>
      <c r="BJ6" s="229"/>
      <c r="BK6" s="229"/>
      <c r="BL6" s="229"/>
      <c r="BM6" s="229"/>
      <c r="BN6" s="229"/>
      <c r="BO6" s="229"/>
      <c r="BP6" s="229"/>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0"/>
    </row>
    <row r="7" spans="1:131" s="231" customFormat="1" ht="26.25" customHeight="1" thickTop="1" x14ac:dyDescent="0.15">
      <c r="A7" s="232">
        <v>1</v>
      </c>
      <c r="B7" s="1049" t="s">
        <v>375</v>
      </c>
      <c r="C7" s="1050"/>
      <c r="D7" s="1050"/>
      <c r="E7" s="1050"/>
      <c r="F7" s="1050"/>
      <c r="G7" s="1050"/>
      <c r="H7" s="1050"/>
      <c r="I7" s="1050"/>
      <c r="J7" s="1050"/>
      <c r="K7" s="1050"/>
      <c r="L7" s="1050"/>
      <c r="M7" s="1050"/>
      <c r="N7" s="1050"/>
      <c r="O7" s="1050"/>
      <c r="P7" s="1051"/>
      <c r="Q7" s="1104">
        <v>29295</v>
      </c>
      <c r="R7" s="1105"/>
      <c r="S7" s="1105"/>
      <c r="T7" s="1105"/>
      <c r="U7" s="1105"/>
      <c r="V7" s="1105">
        <v>28067</v>
      </c>
      <c r="W7" s="1105"/>
      <c r="X7" s="1105"/>
      <c r="Y7" s="1105"/>
      <c r="Z7" s="1105"/>
      <c r="AA7" s="1105">
        <v>1228</v>
      </c>
      <c r="AB7" s="1105"/>
      <c r="AC7" s="1105"/>
      <c r="AD7" s="1105"/>
      <c r="AE7" s="1106"/>
      <c r="AF7" s="1107">
        <v>1110</v>
      </c>
      <c r="AG7" s="1108"/>
      <c r="AH7" s="1108"/>
      <c r="AI7" s="1108"/>
      <c r="AJ7" s="1109"/>
      <c r="AK7" s="1110">
        <v>1816</v>
      </c>
      <c r="AL7" s="1111"/>
      <c r="AM7" s="1111"/>
      <c r="AN7" s="1111"/>
      <c r="AO7" s="1111"/>
      <c r="AP7" s="1111">
        <v>15887</v>
      </c>
      <c r="AQ7" s="1111"/>
      <c r="AR7" s="1111"/>
      <c r="AS7" s="1111"/>
      <c r="AT7" s="1111"/>
      <c r="AU7" s="1112"/>
      <c r="AV7" s="1112"/>
      <c r="AW7" s="1112"/>
      <c r="AX7" s="1112"/>
      <c r="AY7" s="1113"/>
      <c r="AZ7" s="228"/>
      <c r="BA7" s="228"/>
      <c r="BB7" s="228"/>
      <c r="BC7" s="228"/>
      <c r="BD7" s="228"/>
      <c r="BE7" s="229"/>
      <c r="BF7" s="229"/>
      <c r="BG7" s="229"/>
      <c r="BH7" s="229"/>
      <c r="BI7" s="229"/>
      <c r="BJ7" s="229"/>
      <c r="BK7" s="229"/>
      <c r="BL7" s="229"/>
      <c r="BM7" s="229"/>
      <c r="BN7" s="229"/>
      <c r="BO7" s="229"/>
      <c r="BP7" s="229"/>
      <c r="BQ7" s="232">
        <v>1</v>
      </c>
      <c r="BR7" s="233" t="s">
        <v>576</v>
      </c>
      <c r="BS7" s="1101" t="s">
        <v>563</v>
      </c>
      <c r="BT7" s="1102"/>
      <c r="BU7" s="1102"/>
      <c r="BV7" s="1102"/>
      <c r="BW7" s="1102"/>
      <c r="BX7" s="1102"/>
      <c r="BY7" s="1102"/>
      <c r="BZ7" s="1102"/>
      <c r="CA7" s="1102"/>
      <c r="CB7" s="1102"/>
      <c r="CC7" s="1102"/>
      <c r="CD7" s="1102"/>
      <c r="CE7" s="1102"/>
      <c r="CF7" s="1102"/>
      <c r="CG7" s="1114"/>
      <c r="CH7" s="1098">
        <v>0</v>
      </c>
      <c r="CI7" s="1099"/>
      <c r="CJ7" s="1099"/>
      <c r="CK7" s="1099"/>
      <c r="CL7" s="1100"/>
      <c r="CM7" s="1098">
        <v>118</v>
      </c>
      <c r="CN7" s="1099"/>
      <c r="CO7" s="1099"/>
      <c r="CP7" s="1099"/>
      <c r="CQ7" s="1100"/>
      <c r="CR7" s="1098">
        <v>6</v>
      </c>
      <c r="CS7" s="1099"/>
      <c r="CT7" s="1099"/>
      <c r="CU7" s="1099"/>
      <c r="CV7" s="1100"/>
      <c r="CW7" s="1098" t="s">
        <v>575</v>
      </c>
      <c r="CX7" s="1099"/>
      <c r="CY7" s="1099"/>
      <c r="CZ7" s="1099"/>
      <c r="DA7" s="1100"/>
      <c r="DB7" s="1098">
        <v>50</v>
      </c>
      <c r="DC7" s="1099"/>
      <c r="DD7" s="1099"/>
      <c r="DE7" s="1099"/>
      <c r="DF7" s="1100"/>
      <c r="DG7" s="1098" t="s">
        <v>575</v>
      </c>
      <c r="DH7" s="1099"/>
      <c r="DI7" s="1099"/>
      <c r="DJ7" s="1099"/>
      <c r="DK7" s="1100"/>
      <c r="DL7" s="1098" t="s">
        <v>575</v>
      </c>
      <c r="DM7" s="1099"/>
      <c r="DN7" s="1099"/>
      <c r="DO7" s="1099"/>
      <c r="DP7" s="1100"/>
      <c r="DQ7" s="1098">
        <v>9</v>
      </c>
      <c r="DR7" s="1099"/>
      <c r="DS7" s="1099"/>
      <c r="DT7" s="1099"/>
      <c r="DU7" s="1100"/>
      <c r="DV7" s="1101"/>
      <c r="DW7" s="1102"/>
      <c r="DX7" s="1102"/>
      <c r="DY7" s="1102"/>
      <c r="DZ7" s="1103"/>
      <c r="EA7" s="230"/>
    </row>
    <row r="8" spans="1:131" s="231" customFormat="1" ht="26.25" customHeight="1" x14ac:dyDescent="0.15">
      <c r="A8" s="234">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28"/>
      <c r="BA8" s="228"/>
      <c r="BB8" s="228"/>
      <c r="BC8" s="228"/>
      <c r="BD8" s="228"/>
      <c r="BE8" s="229"/>
      <c r="BF8" s="229"/>
      <c r="BG8" s="229"/>
      <c r="BH8" s="229"/>
      <c r="BI8" s="229"/>
      <c r="BJ8" s="229"/>
      <c r="BK8" s="229"/>
      <c r="BL8" s="229"/>
      <c r="BM8" s="229"/>
      <c r="BN8" s="229"/>
      <c r="BO8" s="229"/>
      <c r="BP8" s="229"/>
      <c r="BQ8" s="234">
        <v>2</v>
      </c>
      <c r="BR8" s="235"/>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0"/>
    </row>
    <row r="9" spans="1:131" s="231" customFormat="1" ht="26.25" customHeight="1" x14ac:dyDescent="0.15">
      <c r="A9" s="234">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28"/>
      <c r="BA9" s="228"/>
      <c r="BB9" s="228"/>
      <c r="BC9" s="228"/>
      <c r="BD9" s="228"/>
      <c r="BE9" s="229"/>
      <c r="BF9" s="229"/>
      <c r="BG9" s="229"/>
      <c r="BH9" s="229"/>
      <c r="BI9" s="229"/>
      <c r="BJ9" s="229"/>
      <c r="BK9" s="229"/>
      <c r="BL9" s="229"/>
      <c r="BM9" s="229"/>
      <c r="BN9" s="229"/>
      <c r="BO9" s="229"/>
      <c r="BP9" s="229"/>
      <c r="BQ9" s="234">
        <v>3</v>
      </c>
      <c r="BR9" s="235"/>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0"/>
    </row>
    <row r="10" spans="1:131" s="231" customFormat="1" ht="26.25" customHeight="1" x14ac:dyDescent="0.15">
      <c r="A10" s="234">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28"/>
      <c r="BA10" s="228"/>
      <c r="BB10" s="228"/>
      <c r="BC10" s="228"/>
      <c r="BD10" s="228"/>
      <c r="BE10" s="229"/>
      <c r="BF10" s="229"/>
      <c r="BG10" s="229"/>
      <c r="BH10" s="229"/>
      <c r="BI10" s="229"/>
      <c r="BJ10" s="229"/>
      <c r="BK10" s="229"/>
      <c r="BL10" s="229"/>
      <c r="BM10" s="229"/>
      <c r="BN10" s="229"/>
      <c r="BO10" s="229"/>
      <c r="BP10" s="229"/>
      <c r="BQ10" s="234">
        <v>4</v>
      </c>
      <c r="BR10" s="235"/>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0"/>
    </row>
    <row r="11" spans="1:131" s="231" customFormat="1" ht="26.25" customHeight="1" x14ac:dyDescent="0.15">
      <c r="A11" s="234">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28"/>
      <c r="BA11" s="228"/>
      <c r="BB11" s="228"/>
      <c r="BC11" s="228"/>
      <c r="BD11" s="228"/>
      <c r="BE11" s="229"/>
      <c r="BF11" s="229"/>
      <c r="BG11" s="229"/>
      <c r="BH11" s="229"/>
      <c r="BI11" s="229"/>
      <c r="BJ11" s="229"/>
      <c r="BK11" s="229"/>
      <c r="BL11" s="229"/>
      <c r="BM11" s="229"/>
      <c r="BN11" s="229"/>
      <c r="BO11" s="229"/>
      <c r="BP11" s="229"/>
      <c r="BQ11" s="234">
        <v>5</v>
      </c>
      <c r="BR11" s="235"/>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0"/>
    </row>
    <row r="12" spans="1:131" s="231" customFormat="1" ht="26.25" customHeight="1" x14ac:dyDescent="0.15">
      <c r="A12" s="234">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28"/>
      <c r="BA12" s="228"/>
      <c r="BB12" s="228"/>
      <c r="BC12" s="228"/>
      <c r="BD12" s="228"/>
      <c r="BE12" s="229"/>
      <c r="BF12" s="229"/>
      <c r="BG12" s="229"/>
      <c r="BH12" s="229"/>
      <c r="BI12" s="229"/>
      <c r="BJ12" s="229"/>
      <c r="BK12" s="229"/>
      <c r="BL12" s="229"/>
      <c r="BM12" s="229"/>
      <c r="BN12" s="229"/>
      <c r="BO12" s="229"/>
      <c r="BP12" s="229"/>
      <c r="BQ12" s="234">
        <v>6</v>
      </c>
      <c r="BR12" s="235"/>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0"/>
    </row>
    <row r="13" spans="1:131" s="231" customFormat="1" ht="26.25" customHeight="1" x14ac:dyDescent="0.15">
      <c r="A13" s="234">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28"/>
      <c r="BA13" s="228"/>
      <c r="BB13" s="228"/>
      <c r="BC13" s="228"/>
      <c r="BD13" s="228"/>
      <c r="BE13" s="229"/>
      <c r="BF13" s="229"/>
      <c r="BG13" s="229"/>
      <c r="BH13" s="229"/>
      <c r="BI13" s="229"/>
      <c r="BJ13" s="229"/>
      <c r="BK13" s="229"/>
      <c r="BL13" s="229"/>
      <c r="BM13" s="229"/>
      <c r="BN13" s="229"/>
      <c r="BO13" s="229"/>
      <c r="BP13" s="229"/>
      <c r="BQ13" s="234">
        <v>7</v>
      </c>
      <c r="BR13" s="235"/>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0"/>
    </row>
    <row r="14" spans="1:131" s="231" customFormat="1" ht="26.25" customHeight="1" x14ac:dyDescent="0.15">
      <c r="A14" s="234">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28"/>
      <c r="BA14" s="228"/>
      <c r="BB14" s="228"/>
      <c r="BC14" s="228"/>
      <c r="BD14" s="228"/>
      <c r="BE14" s="229"/>
      <c r="BF14" s="229"/>
      <c r="BG14" s="229"/>
      <c r="BH14" s="229"/>
      <c r="BI14" s="229"/>
      <c r="BJ14" s="229"/>
      <c r="BK14" s="229"/>
      <c r="BL14" s="229"/>
      <c r="BM14" s="229"/>
      <c r="BN14" s="229"/>
      <c r="BO14" s="229"/>
      <c r="BP14" s="229"/>
      <c r="BQ14" s="234">
        <v>8</v>
      </c>
      <c r="BR14" s="235"/>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0"/>
    </row>
    <row r="15" spans="1:131" s="231" customFormat="1" ht="26.25" customHeight="1" x14ac:dyDescent="0.15">
      <c r="A15" s="234">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28"/>
      <c r="BA15" s="228"/>
      <c r="BB15" s="228"/>
      <c r="BC15" s="228"/>
      <c r="BD15" s="228"/>
      <c r="BE15" s="229"/>
      <c r="BF15" s="229"/>
      <c r="BG15" s="229"/>
      <c r="BH15" s="229"/>
      <c r="BI15" s="229"/>
      <c r="BJ15" s="229"/>
      <c r="BK15" s="229"/>
      <c r="BL15" s="229"/>
      <c r="BM15" s="229"/>
      <c r="BN15" s="229"/>
      <c r="BO15" s="229"/>
      <c r="BP15" s="229"/>
      <c r="BQ15" s="234">
        <v>9</v>
      </c>
      <c r="BR15" s="235"/>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0"/>
    </row>
    <row r="16" spans="1:131" s="231" customFormat="1" ht="26.25" customHeight="1" x14ac:dyDescent="0.15">
      <c r="A16" s="234">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28"/>
      <c r="BA16" s="228"/>
      <c r="BB16" s="228"/>
      <c r="BC16" s="228"/>
      <c r="BD16" s="228"/>
      <c r="BE16" s="229"/>
      <c r="BF16" s="229"/>
      <c r="BG16" s="229"/>
      <c r="BH16" s="229"/>
      <c r="BI16" s="229"/>
      <c r="BJ16" s="229"/>
      <c r="BK16" s="229"/>
      <c r="BL16" s="229"/>
      <c r="BM16" s="229"/>
      <c r="BN16" s="229"/>
      <c r="BO16" s="229"/>
      <c r="BP16" s="229"/>
      <c r="BQ16" s="234">
        <v>10</v>
      </c>
      <c r="BR16" s="235"/>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0"/>
    </row>
    <row r="17" spans="1:131" s="231" customFormat="1" ht="26.25" customHeight="1" x14ac:dyDescent="0.15">
      <c r="A17" s="234">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28"/>
      <c r="BA17" s="228"/>
      <c r="BB17" s="228"/>
      <c r="BC17" s="228"/>
      <c r="BD17" s="228"/>
      <c r="BE17" s="229"/>
      <c r="BF17" s="229"/>
      <c r="BG17" s="229"/>
      <c r="BH17" s="229"/>
      <c r="BI17" s="229"/>
      <c r="BJ17" s="229"/>
      <c r="BK17" s="229"/>
      <c r="BL17" s="229"/>
      <c r="BM17" s="229"/>
      <c r="BN17" s="229"/>
      <c r="BO17" s="229"/>
      <c r="BP17" s="229"/>
      <c r="BQ17" s="234">
        <v>11</v>
      </c>
      <c r="BR17" s="235"/>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0"/>
    </row>
    <row r="18" spans="1:131" s="231" customFormat="1" ht="26.25" customHeight="1" x14ac:dyDescent="0.15">
      <c r="A18" s="234">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28"/>
      <c r="BA18" s="228"/>
      <c r="BB18" s="228"/>
      <c r="BC18" s="228"/>
      <c r="BD18" s="228"/>
      <c r="BE18" s="229"/>
      <c r="BF18" s="229"/>
      <c r="BG18" s="229"/>
      <c r="BH18" s="229"/>
      <c r="BI18" s="229"/>
      <c r="BJ18" s="229"/>
      <c r="BK18" s="229"/>
      <c r="BL18" s="229"/>
      <c r="BM18" s="229"/>
      <c r="BN18" s="229"/>
      <c r="BO18" s="229"/>
      <c r="BP18" s="229"/>
      <c r="BQ18" s="234">
        <v>12</v>
      </c>
      <c r="BR18" s="235"/>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0"/>
    </row>
    <row r="19" spans="1:131" s="231" customFormat="1" ht="26.25" customHeight="1" x14ac:dyDescent="0.15">
      <c r="A19" s="234">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28"/>
      <c r="BA19" s="228"/>
      <c r="BB19" s="228"/>
      <c r="BC19" s="228"/>
      <c r="BD19" s="228"/>
      <c r="BE19" s="229"/>
      <c r="BF19" s="229"/>
      <c r="BG19" s="229"/>
      <c r="BH19" s="229"/>
      <c r="BI19" s="229"/>
      <c r="BJ19" s="229"/>
      <c r="BK19" s="229"/>
      <c r="BL19" s="229"/>
      <c r="BM19" s="229"/>
      <c r="BN19" s="229"/>
      <c r="BO19" s="229"/>
      <c r="BP19" s="229"/>
      <c r="BQ19" s="234">
        <v>13</v>
      </c>
      <c r="BR19" s="235"/>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0"/>
    </row>
    <row r="20" spans="1:131" s="231" customFormat="1" ht="26.25" customHeight="1" x14ac:dyDescent="0.15">
      <c r="A20" s="234">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28"/>
      <c r="BA20" s="228"/>
      <c r="BB20" s="228"/>
      <c r="BC20" s="228"/>
      <c r="BD20" s="228"/>
      <c r="BE20" s="229"/>
      <c r="BF20" s="229"/>
      <c r="BG20" s="229"/>
      <c r="BH20" s="229"/>
      <c r="BI20" s="229"/>
      <c r="BJ20" s="229"/>
      <c r="BK20" s="229"/>
      <c r="BL20" s="229"/>
      <c r="BM20" s="229"/>
      <c r="BN20" s="229"/>
      <c r="BO20" s="229"/>
      <c r="BP20" s="229"/>
      <c r="BQ20" s="234">
        <v>14</v>
      </c>
      <c r="BR20" s="235"/>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0"/>
    </row>
    <row r="21" spans="1:131" s="231" customFormat="1" ht="26.25" customHeight="1" thickBot="1" x14ac:dyDescent="0.2">
      <c r="A21" s="234">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28"/>
      <c r="BA21" s="228"/>
      <c r="BB21" s="228"/>
      <c r="BC21" s="228"/>
      <c r="BD21" s="228"/>
      <c r="BE21" s="229"/>
      <c r="BF21" s="229"/>
      <c r="BG21" s="229"/>
      <c r="BH21" s="229"/>
      <c r="BI21" s="229"/>
      <c r="BJ21" s="229"/>
      <c r="BK21" s="229"/>
      <c r="BL21" s="229"/>
      <c r="BM21" s="229"/>
      <c r="BN21" s="229"/>
      <c r="BO21" s="229"/>
      <c r="BP21" s="229"/>
      <c r="BQ21" s="234">
        <v>15</v>
      </c>
      <c r="BR21" s="235"/>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0"/>
    </row>
    <row r="22" spans="1:131" s="231" customFormat="1" ht="26.25" customHeight="1" x14ac:dyDescent="0.15">
      <c r="A22" s="234">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376</v>
      </c>
      <c r="BA22" s="1030"/>
      <c r="BB22" s="1030"/>
      <c r="BC22" s="1030"/>
      <c r="BD22" s="1031"/>
      <c r="BE22" s="229"/>
      <c r="BF22" s="229"/>
      <c r="BG22" s="229"/>
      <c r="BH22" s="229"/>
      <c r="BI22" s="229"/>
      <c r="BJ22" s="229"/>
      <c r="BK22" s="229"/>
      <c r="BL22" s="229"/>
      <c r="BM22" s="229"/>
      <c r="BN22" s="229"/>
      <c r="BO22" s="229"/>
      <c r="BP22" s="229"/>
      <c r="BQ22" s="234">
        <v>16</v>
      </c>
      <c r="BR22" s="235"/>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0"/>
    </row>
    <row r="23" spans="1:131" s="231" customFormat="1" ht="26.25" customHeight="1" thickBot="1" x14ac:dyDescent="0.2">
      <c r="A23" s="236" t="s">
        <v>377</v>
      </c>
      <c r="B23" s="937" t="s">
        <v>378</v>
      </c>
      <c r="C23" s="938"/>
      <c r="D23" s="938"/>
      <c r="E23" s="938"/>
      <c r="F23" s="938"/>
      <c r="G23" s="938"/>
      <c r="H23" s="938"/>
      <c r="I23" s="938"/>
      <c r="J23" s="938"/>
      <c r="K23" s="938"/>
      <c r="L23" s="938"/>
      <c r="M23" s="938"/>
      <c r="N23" s="938"/>
      <c r="O23" s="938"/>
      <c r="P23" s="948"/>
      <c r="Q23" s="1069">
        <v>29295</v>
      </c>
      <c r="R23" s="1063"/>
      <c r="S23" s="1063"/>
      <c r="T23" s="1063"/>
      <c r="U23" s="1063"/>
      <c r="V23" s="1063">
        <v>28067</v>
      </c>
      <c r="W23" s="1063"/>
      <c r="X23" s="1063"/>
      <c r="Y23" s="1063"/>
      <c r="Z23" s="1063"/>
      <c r="AA23" s="1063">
        <v>1228</v>
      </c>
      <c r="AB23" s="1063"/>
      <c r="AC23" s="1063"/>
      <c r="AD23" s="1063"/>
      <c r="AE23" s="1070"/>
      <c r="AF23" s="1071">
        <v>1110</v>
      </c>
      <c r="AG23" s="1063"/>
      <c r="AH23" s="1063"/>
      <c r="AI23" s="1063"/>
      <c r="AJ23" s="1072"/>
      <c r="AK23" s="1073"/>
      <c r="AL23" s="1074"/>
      <c r="AM23" s="1074"/>
      <c r="AN23" s="1074"/>
      <c r="AO23" s="1074"/>
      <c r="AP23" s="1063">
        <v>15887</v>
      </c>
      <c r="AQ23" s="1063"/>
      <c r="AR23" s="1063"/>
      <c r="AS23" s="1063"/>
      <c r="AT23" s="1063"/>
      <c r="AU23" s="1064"/>
      <c r="AV23" s="1064"/>
      <c r="AW23" s="1064"/>
      <c r="AX23" s="1064"/>
      <c r="AY23" s="1065"/>
      <c r="AZ23" s="1066" t="s">
        <v>121</v>
      </c>
      <c r="BA23" s="1067"/>
      <c r="BB23" s="1067"/>
      <c r="BC23" s="1067"/>
      <c r="BD23" s="1068"/>
      <c r="BE23" s="229"/>
      <c r="BF23" s="229"/>
      <c r="BG23" s="229"/>
      <c r="BH23" s="229"/>
      <c r="BI23" s="229"/>
      <c r="BJ23" s="229"/>
      <c r="BK23" s="229"/>
      <c r="BL23" s="229"/>
      <c r="BM23" s="229"/>
      <c r="BN23" s="229"/>
      <c r="BO23" s="229"/>
      <c r="BP23" s="229"/>
      <c r="BQ23" s="234">
        <v>17</v>
      </c>
      <c r="BR23" s="235"/>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0"/>
    </row>
    <row r="24" spans="1:131" s="231" customFormat="1" ht="26.25" customHeight="1" x14ac:dyDescent="0.15">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28"/>
      <c r="BA24" s="228"/>
      <c r="BB24" s="228"/>
      <c r="BC24" s="228"/>
      <c r="BD24" s="228"/>
      <c r="BE24" s="229"/>
      <c r="BF24" s="229"/>
      <c r="BG24" s="229"/>
      <c r="BH24" s="229"/>
      <c r="BI24" s="229"/>
      <c r="BJ24" s="229"/>
      <c r="BK24" s="229"/>
      <c r="BL24" s="229"/>
      <c r="BM24" s="229"/>
      <c r="BN24" s="229"/>
      <c r="BO24" s="229"/>
      <c r="BP24" s="229"/>
      <c r="BQ24" s="234">
        <v>18</v>
      </c>
      <c r="BR24" s="235"/>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0"/>
    </row>
    <row r="25" spans="1:131" ht="26.25" customHeight="1" thickBot="1" x14ac:dyDescent="0.2">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28"/>
      <c r="BK25" s="228"/>
      <c r="BL25" s="228"/>
      <c r="BM25" s="228"/>
      <c r="BN25" s="228"/>
      <c r="BO25" s="237"/>
      <c r="BP25" s="237"/>
      <c r="BQ25" s="234">
        <v>19</v>
      </c>
      <c r="BR25" s="235"/>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26"/>
    </row>
    <row r="26" spans="1:131" ht="26.25" customHeight="1" x14ac:dyDescent="0.15">
      <c r="A26" s="997" t="s">
        <v>358</v>
      </c>
      <c r="B26" s="998"/>
      <c r="C26" s="998"/>
      <c r="D26" s="998"/>
      <c r="E26" s="998"/>
      <c r="F26" s="998"/>
      <c r="G26" s="998"/>
      <c r="H26" s="998"/>
      <c r="I26" s="998"/>
      <c r="J26" s="998"/>
      <c r="K26" s="998"/>
      <c r="L26" s="998"/>
      <c r="M26" s="998"/>
      <c r="N26" s="998"/>
      <c r="O26" s="998"/>
      <c r="P26" s="999"/>
      <c r="Q26" s="1003" t="s">
        <v>381</v>
      </c>
      <c r="R26" s="1004"/>
      <c r="S26" s="1004"/>
      <c r="T26" s="1004"/>
      <c r="U26" s="1005"/>
      <c r="V26" s="1003" t="s">
        <v>382</v>
      </c>
      <c r="W26" s="1004"/>
      <c r="X26" s="1004"/>
      <c r="Y26" s="1004"/>
      <c r="Z26" s="1005"/>
      <c r="AA26" s="1003" t="s">
        <v>383</v>
      </c>
      <c r="AB26" s="1004"/>
      <c r="AC26" s="1004"/>
      <c r="AD26" s="1004"/>
      <c r="AE26" s="1004"/>
      <c r="AF26" s="1057" t="s">
        <v>384</v>
      </c>
      <c r="AG26" s="1010"/>
      <c r="AH26" s="1010"/>
      <c r="AI26" s="1010"/>
      <c r="AJ26" s="1058"/>
      <c r="AK26" s="1004" t="s">
        <v>385</v>
      </c>
      <c r="AL26" s="1004"/>
      <c r="AM26" s="1004"/>
      <c r="AN26" s="1004"/>
      <c r="AO26" s="1005"/>
      <c r="AP26" s="1003" t="s">
        <v>386</v>
      </c>
      <c r="AQ26" s="1004"/>
      <c r="AR26" s="1004"/>
      <c r="AS26" s="1004"/>
      <c r="AT26" s="1005"/>
      <c r="AU26" s="1003" t="s">
        <v>387</v>
      </c>
      <c r="AV26" s="1004"/>
      <c r="AW26" s="1004"/>
      <c r="AX26" s="1004"/>
      <c r="AY26" s="1005"/>
      <c r="AZ26" s="1003" t="s">
        <v>388</v>
      </c>
      <c r="BA26" s="1004"/>
      <c r="BB26" s="1004"/>
      <c r="BC26" s="1004"/>
      <c r="BD26" s="1005"/>
      <c r="BE26" s="1003" t="s">
        <v>365</v>
      </c>
      <c r="BF26" s="1004"/>
      <c r="BG26" s="1004"/>
      <c r="BH26" s="1004"/>
      <c r="BI26" s="1017"/>
      <c r="BJ26" s="228"/>
      <c r="BK26" s="228"/>
      <c r="BL26" s="228"/>
      <c r="BM26" s="228"/>
      <c r="BN26" s="228"/>
      <c r="BO26" s="237"/>
      <c r="BP26" s="237"/>
      <c r="BQ26" s="234">
        <v>20</v>
      </c>
      <c r="BR26" s="235"/>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26"/>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28"/>
      <c r="BK27" s="228"/>
      <c r="BL27" s="228"/>
      <c r="BM27" s="228"/>
      <c r="BN27" s="228"/>
      <c r="BO27" s="237"/>
      <c r="BP27" s="237"/>
      <c r="BQ27" s="234">
        <v>21</v>
      </c>
      <c r="BR27" s="235"/>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26"/>
    </row>
    <row r="28" spans="1:131" ht="26.25" customHeight="1" thickTop="1" x14ac:dyDescent="0.15">
      <c r="A28" s="238">
        <v>1</v>
      </c>
      <c r="B28" s="1049" t="s">
        <v>389</v>
      </c>
      <c r="C28" s="1050"/>
      <c r="D28" s="1050"/>
      <c r="E28" s="1050"/>
      <c r="F28" s="1050"/>
      <c r="G28" s="1050"/>
      <c r="H28" s="1050"/>
      <c r="I28" s="1050"/>
      <c r="J28" s="1050"/>
      <c r="K28" s="1050"/>
      <c r="L28" s="1050"/>
      <c r="M28" s="1050"/>
      <c r="N28" s="1050"/>
      <c r="O28" s="1050"/>
      <c r="P28" s="1051"/>
      <c r="Q28" s="1052">
        <v>5919</v>
      </c>
      <c r="R28" s="1053"/>
      <c r="S28" s="1053"/>
      <c r="T28" s="1053"/>
      <c r="U28" s="1053"/>
      <c r="V28" s="1053">
        <v>5869</v>
      </c>
      <c r="W28" s="1053"/>
      <c r="X28" s="1053"/>
      <c r="Y28" s="1053"/>
      <c r="Z28" s="1053"/>
      <c r="AA28" s="1053">
        <v>50</v>
      </c>
      <c r="AB28" s="1053"/>
      <c r="AC28" s="1053"/>
      <c r="AD28" s="1053"/>
      <c r="AE28" s="1054"/>
      <c r="AF28" s="1055">
        <v>50</v>
      </c>
      <c r="AG28" s="1053"/>
      <c r="AH28" s="1053"/>
      <c r="AI28" s="1053"/>
      <c r="AJ28" s="1056"/>
      <c r="AK28" s="1044">
        <v>591</v>
      </c>
      <c r="AL28" s="1045"/>
      <c r="AM28" s="1045"/>
      <c r="AN28" s="1045"/>
      <c r="AO28" s="1045"/>
      <c r="AP28" s="1045" t="s">
        <v>545</v>
      </c>
      <c r="AQ28" s="1045"/>
      <c r="AR28" s="1045"/>
      <c r="AS28" s="1045"/>
      <c r="AT28" s="1045"/>
      <c r="AU28" s="1045" t="s">
        <v>569</v>
      </c>
      <c r="AV28" s="1045"/>
      <c r="AW28" s="1045"/>
      <c r="AX28" s="1045"/>
      <c r="AY28" s="1045"/>
      <c r="AZ28" s="1046" t="s">
        <v>545</v>
      </c>
      <c r="BA28" s="1046"/>
      <c r="BB28" s="1046"/>
      <c r="BC28" s="1046"/>
      <c r="BD28" s="1046"/>
      <c r="BE28" s="1047"/>
      <c r="BF28" s="1047"/>
      <c r="BG28" s="1047"/>
      <c r="BH28" s="1047"/>
      <c r="BI28" s="1048"/>
      <c r="BJ28" s="228"/>
      <c r="BK28" s="228"/>
      <c r="BL28" s="228"/>
      <c r="BM28" s="228"/>
      <c r="BN28" s="228"/>
      <c r="BO28" s="237"/>
      <c r="BP28" s="237"/>
      <c r="BQ28" s="234">
        <v>22</v>
      </c>
      <c r="BR28" s="235"/>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26"/>
    </row>
    <row r="29" spans="1:131" ht="26.25" customHeight="1" x14ac:dyDescent="0.15">
      <c r="A29" s="238">
        <v>2</v>
      </c>
      <c r="B29" s="1032" t="s">
        <v>390</v>
      </c>
      <c r="C29" s="1033"/>
      <c r="D29" s="1033"/>
      <c r="E29" s="1033"/>
      <c r="F29" s="1033"/>
      <c r="G29" s="1033"/>
      <c r="H29" s="1033"/>
      <c r="I29" s="1033"/>
      <c r="J29" s="1033"/>
      <c r="K29" s="1033"/>
      <c r="L29" s="1033"/>
      <c r="M29" s="1033"/>
      <c r="N29" s="1033"/>
      <c r="O29" s="1033"/>
      <c r="P29" s="1034"/>
      <c r="Q29" s="1040">
        <v>957</v>
      </c>
      <c r="R29" s="1041"/>
      <c r="S29" s="1041"/>
      <c r="T29" s="1041"/>
      <c r="U29" s="1041"/>
      <c r="V29" s="1041">
        <v>954</v>
      </c>
      <c r="W29" s="1041"/>
      <c r="X29" s="1041"/>
      <c r="Y29" s="1041"/>
      <c r="Z29" s="1041"/>
      <c r="AA29" s="1041">
        <v>3</v>
      </c>
      <c r="AB29" s="1041"/>
      <c r="AC29" s="1041"/>
      <c r="AD29" s="1041"/>
      <c r="AE29" s="1042"/>
      <c r="AF29" s="1037">
        <v>3</v>
      </c>
      <c r="AG29" s="1038"/>
      <c r="AH29" s="1038"/>
      <c r="AI29" s="1038"/>
      <c r="AJ29" s="1039"/>
      <c r="AK29" s="980">
        <v>220</v>
      </c>
      <c r="AL29" s="971"/>
      <c r="AM29" s="971"/>
      <c r="AN29" s="971"/>
      <c r="AO29" s="971"/>
      <c r="AP29" s="971" t="s">
        <v>545</v>
      </c>
      <c r="AQ29" s="971"/>
      <c r="AR29" s="971"/>
      <c r="AS29" s="971"/>
      <c r="AT29" s="971"/>
      <c r="AU29" s="971" t="s">
        <v>569</v>
      </c>
      <c r="AV29" s="971"/>
      <c r="AW29" s="971"/>
      <c r="AX29" s="971"/>
      <c r="AY29" s="971"/>
      <c r="AZ29" s="1043" t="s">
        <v>545</v>
      </c>
      <c r="BA29" s="1043"/>
      <c r="BB29" s="1043"/>
      <c r="BC29" s="1043"/>
      <c r="BD29" s="1043"/>
      <c r="BE29" s="972"/>
      <c r="BF29" s="972"/>
      <c r="BG29" s="972"/>
      <c r="BH29" s="972"/>
      <c r="BI29" s="973"/>
      <c r="BJ29" s="228"/>
      <c r="BK29" s="228"/>
      <c r="BL29" s="228"/>
      <c r="BM29" s="228"/>
      <c r="BN29" s="228"/>
      <c r="BO29" s="237"/>
      <c r="BP29" s="237"/>
      <c r="BQ29" s="234">
        <v>23</v>
      </c>
      <c r="BR29" s="235"/>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26"/>
    </row>
    <row r="30" spans="1:131" ht="26.25" customHeight="1" x14ac:dyDescent="0.15">
      <c r="A30" s="238">
        <v>3</v>
      </c>
      <c r="B30" s="1032" t="s">
        <v>391</v>
      </c>
      <c r="C30" s="1033"/>
      <c r="D30" s="1033"/>
      <c r="E30" s="1033"/>
      <c r="F30" s="1033"/>
      <c r="G30" s="1033"/>
      <c r="H30" s="1033"/>
      <c r="I30" s="1033"/>
      <c r="J30" s="1033"/>
      <c r="K30" s="1033"/>
      <c r="L30" s="1033"/>
      <c r="M30" s="1033"/>
      <c r="N30" s="1033"/>
      <c r="O30" s="1033"/>
      <c r="P30" s="1034"/>
      <c r="Q30" s="1040">
        <v>4262</v>
      </c>
      <c r="R30" s="1041"/>
      <c r="S30" s="1041"/>
      <c r="T30" s="1041"/>
      <c r="U30" s="1041"/>
      <c r="V30" s="1041">
        <v>4223</v>
      </c>
      <c r="W30" s="1041"/>
      <c r="X30" s="1041"/>
      <c r="Y30" s="1041"/>
      <c r="Z30" s="1041"/>
      <c r="AA30" s="1041">
        <v>40</v>
      </c>
      <c r="AB30" s="1041"/>
      <c r="AC30" s="1041"/>
      <c r="AD30" s="1041"/>
      <c r="AE30" s="1042"/>
      <c r="AF30" s="1037">
        <v>40</v>
      </c>
      <c r="AG30" s="1038"/>
      <c r="AH30" s="1038"/>
      <c r="AI30" s="1038"/>
      <c r="AJ30" s="1039"/>
      <c r="AK30" s="980">
        <v>764</v>
      </c>
      <c r="AL30" s="971"/>
      <c r="AM30" s="971"/>
      <c r="AN30" s="971"/>
      <c r="AO30" s="971"/>
      <c r="AP30" s="971" t="s">
        <v>545</v>
      </c>
      <c r="AQ30" s="971"/>
      <c r="AR30" s="971"/>
      <c r="AS30" s="971"/>
      <c r="AT30" s="971"/>
      <c r="AU30" s="971" t="s">
        <v>569</v>
      </c>
      <c r="AV30" s="971"/>
      <c r="AW30" s="971"/>
      <c r="AX30" s="971"/>
      <c r="AY30" s="971"/>
      <c r="AZ30" s="1043" t="s">
        <v>545</v>
      </c>
      <c r="BA30" s="1043"/>
      <c r="BB30" s="1043"/>
      <c r="BC30" s="1043"/>
      <c r="BD30" s="1043"/>
      <c r="BE30" s="972"/>
      <c r="BF30" s="972"/>
      <c r="BG30" s="972"/>
      <c r="BH30" s="972"/>
      <c r="BI30" s="973"/>
      <c r="BJ30" s="228"/>
      <c r="BK30" s="228"/>
      <c r="BL30" s="228"/>
      <c r="BM30" s="228"/>
      <c r="BN30" s="228"/>
      <c r="BO30" s="237"/>
      <c r="BP30" s="237"/>
      <c r="BQ30" s="234">
        <v>24</v>
      </c>
      <c r="BR30" s="235"/>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26"/>
    </row>
    <row r="31" spans="1:131" ht="26.25" customHeight="1" x14ac:dyDescent="0.15">
      <c r="A31" s="238">
        <v>4</v>
      </c>
      <c r="B31" s="1032" t="s">
        <v>392</v>
      </c>
      <c r="C31" s="1033"/>
      <c r="D31" s="1033"/>
      <c r="E31" s="1033"/>
      <c r="F31" s="1033"/>
      <c r="G31" s="1033"/>
      <c r="H31" s="1033"/>
      <c r="I31" s="1033"/>
      <c r="J31" s="1033"/>
      <c r="K31" s="1033"/>
      <c r="L31" s="1033"/>
      <c r="M31" s="1033"/>
      <c r="N31" s="1033"/>
      <c r="O31" s="1033"/>
      <c r="P31" s="1034"/>
      <c r="Q31" s="1040">
        <v>1098</v>
      </c>
      <c r="R31" s="1041"/>
      <c r="S31" s="1041"/>
      <c r="T31" s="1041"/>
      <c r="U31" s="1041"/>
      <c r="V31" s="1041">
        <v>948</v>
      </c>
      <c r="W31" s="1041"/>
      <c r="X31" s="1041"/>
      <c r="Y31" s="1041"/>
      <c r="Z31" s="1041"/>
      <c r="AA31" s="1041">
        <v>151</v>
      </c>
      <c r="AB31" s="1041"/>
      <c r="AC31" s="1041"/>
      <c r="AD31" s="1041"/>
      <c r="AE31" s="1042"/>
      <c r="AF31" s="1037">
        <v>811</v>
      </c>
      <c r="AG31" s="1038"/>
      <c r="AH31" s="1038"/>
      <c r="AI31" s="1038"/>
      <c r="AJ31" s="1039"/>
      <c r="AK31" s="980">
        <v>7</v>
      </c>
      <c r="AL31" s="971"/>
      <c r="AM31" s="971"/>
      <c r="AN31" s="971"/>
      <c r="AO31" s="971"/>
      <c r="AP31" s="971">
        <v>1428</v>
      </c>
      <c r="AQ31" s="971"/>
      <c r="AR31" s="971"/>
      <c r="AS31" s="971"/>
      <c r="AT31" s="971"/>
      <c r="AU31" s="971">
        <v>6</v>
      </c>
      <c r="AV31" s="971"/>
      <c r="AW31" s="971"/>
      <c r="AX31" s="971"/>
      <c r="AY31" s="971"/>
      <c r="AZ31" s="1043" t="s">
        <v>545</v>
      </c>
      <c r="BA31" s="1043"/>
      <c r="BB31" s="1043"/>
      <c r="BC31" s="1043"/>
      <c r="BD31" s="1043"/>
      <c r="BE31" s="972" t="s">
        <v>393</v>
      </c>
      <c r="BF31" s="972"/>
      <c r="BG31" s="972"/>
      <c r="BH31" s="972"/>
      <c r="BI31" s="973"/>
      <c r="BJ31" s="228"/>
      <c r="BK31" s="228"/>
      <c r="BL31" s="228"/>
      <c r="BM31" s="228"/>
      <c r="BN31" s="228"/>
      <c r="BO31" s="237"/>
      <c r="BP31" s="237"/>
      <c r="BQ31" s="234">
        <v>25</v>
      </c>
      <c r="BR31" s="235"/>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26"/>
    </row>
    <row r="32" spans="1:131" ht="26.25" customHeight="1" x14ac:dyDescent="0.15">
      <c r="A32" s="238">
        <v>5</v>
      </c>
      <c r="B32" s="1032" t="s">
        <v>394</v>
      </c>
      <c r="C32" s="1033"/>
      <c r="D32" s="1033"/>
      <c r="E32" s="1033"/>
      <c r="F32" s="1033"/>
      <c r="G32" s="1033"/>
      <c r="H32" s="1033"/>
      <c r="I32" s="1033"/>
      <c r="J32" s="1033"/>
      <c r="K32" s="1033"/>
      <c r="L32" s="1033"/>
      <c r="M32" s="1033"/>
      <c r="N32" s="1033"/>
      <c r="O32" s="1033"/>
      <c r="P32" s="1034"/>
      <c r="Q32" s="1040">
        <v>2150</v>
      </c>
      <c r="R32" s="1041"/>
      <c r="S32" s="1041"/>
      <c r="T32" s="1041"/>
      <c r="U32" s="1041"/>
      <c r="V32" s="1041">
        <v>2048</v>
      </c>
      <c r="W32" s="1041"/>
      <c r="X32" s="1041"/>
      <c r="Y32" s="1041"/>
      <c r="Z32" s="1041"/>
      <c r="AA32" s="1041">
        <v>102</v>
      </c>
      <c r="AB32" s="1041"/>
      <c r="AC32" s="1041"/>
      <c r="AD32" s="1041"/>
      <c r="AE32" s="1042"/>
      <c r="AF32" s="1037">
        <v>363</v>
      </c>
      <c r="AG32" s="1038"/>
      <c r="AH32" s="1038"/>
      <c r="AI32" s="1038"/>
      <c r="AJ32" s="1039"/>
      <c r="AK32" s="980">
        <v>689</v>
      </c>
      <c r="AL32" s="971"/>
      <c r="AM32" s="971"/>
      <c r="AN32" s="971"/>
      <c r="AO32" s="971"/>
      <c r="AP32" s="971">
        <v>9750</v>
      </c>
      <c r="AQ32" s="971"/>
      <c r="AR32" s="971"/>
      <c r="AS32" s="971"/>
      <c r="AT32" s="971"/>
      <c r="AU32" s="971">
        <v>4787</v>
      </c>
      <c r="AV32" s="971"/>
      <c r="AW32" s="971"/>
      <c r="AX32" s="971"/>
      <c r="AY32" s="971"/>
      <c r="AZ32" s="1043" t="s">
        <v>545</v>
      </c>
      <c r="BA32" s="1043"/>
      <c r="BB32" s="1043"/>
      <c r="BC32" s="1043"/>
      <c r="BD32" s="1043"/>
      <c r="BE32" s="972" t="s">
        <v>393</v>
      </c>
      <c r="BF32" s="972"/>
      <c r="BG32" s="972"/>
      <c r="BH32" s="972"/>
      <c r="BI32" s="973"/>
      <c r="BJ32" s="228"/>
      <c r="BK32" s="228"/>
      <c r="BL32" s="228"/>
      <c r="BM32" s="228"/>
      <c r="BN32" s="228"/>
      <c r="BO32" s="237"/>
      <c r="BP32" s="237"/>
      <c r="BQ32" s="234">
        <v>26</v>
      </c>
      <c r="BR32" s="235"/>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26"/>
    </row>
    <row r="33" spans="1:131" ht="26.25" customHeight="1" x14ac:dyDescent="0.15">
      <c r="A33" s="238">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28"/>
      <c r="BK33" s="228"/>
      <c r="BL33" s="228"/>
      <c r="BM33" s="228"/>
      <c r="BN33" s="228"/>
      <c r="BO33" s="237"/>
      <c r="BP33" s="237"/>
      <c r="BQ33" s="234">
        <v>27</v>
      </c>
      <c r="BR33" s="235"/>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26"/>
    </row>
    <row r="34" spans="1:131" ht="26.25" customHeight="1" x14ac:dyDescent="0.15">
      <c r="A34" s="238">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28"/>
      <c r="BK34" s="228"/>
      <c r="BL34" s="228"/>
      <c r="BM34" s="228"/>
      <c r="BN34" s="228"/>
      <c r="BO34" s="237"/>
      <c r="BP34" s="237"/>
      <c r="BQ34" s="234">
        <v>28</v>
      </c>
      <c r="BR34" s="235"/>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26"/>
    </row>
    <row r="35" spans="1:131" ht="26.25" customHeight="1" x14ac:dyDescent="0.15">
      <c r="A35" s="238">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28"/>
      <c r="BK35" s="228"/>
      <c r="BL35" s="228"/>
      <c r="BM35" s="228"/>
      <c r="BN35" s="228"/>
      <c r="BO35" s="237"/>
      <c r="BP35" s="237"/>
      <c r="BQ35" s="234">
        <v>29</v>
      </c>
      <c r="BR35" s="235"/>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26"/>
    </row>
    <row r="36" spans="1:131" ht="26.25" customHeight="1" x14ac:dyDescent="0.15">
      <c r="A36" s="238">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28"/>
      <c r="BK36" s="228"/>
      <c r="BL36" s="228"/>
      <c r="BM36" s="228"/>
      <c r="BN36" s="228"/>
      <c r="BO36" s="237"/>
      <c r="BP36" s="237"/>
      <c r="BQ36" s="234">
        <v>30</v>
      </c>
      <c r="BR36" s="235"/>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26"/>
    </row>
    <row r="37" spans="1:131" ht="26.25" customHeight="1" x14ac:dyDescent="0.15">
      <c r="A37" s="238">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28"/>
      <c r="BK37" s="228"/>
      <c r="BL37" s="228"/>
      <c r="BM37" s="228"/>
      <c r="BN37" s="228"/>
      <c r="BO37" s="237"/>
      <c r="BP37" s="237"/>
      <c r="BQ37" s="234">
        <v>31</v>
      </c>
      <c r="BR37" s="235"/>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26"/>
    </row>
    <row r="38" spans="1:131" ht="26.25" customHeight="1" x14ac:dyDescent="0.15">
      <c r="A38" s="238">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28"/>
      <c r="BK38" s="228"/>
      <c r="BL38" s="228"/>
      <c r="BM38" s="228"/>
      <c r="BN38" s="228"/>
      <c r="BO38" s="237"/>
      <c r="BP38" s="237"/>
      <c r="BQ38" s="234">
        <v>32</v>
      </c>
      <c r="BR38" s="235"/>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26"/>
    </row>
    <row r="39" spans="1:131" ht="26.25" customHeight="1" x14ac:dyDescent="0.15">
      <c r="A39" s="238">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28"/>
      <c r="BK39" s="228"/>
      <c r="BL39" s="228"/>
      <c r="BM39" s="228"/>
      <c r="BN39" s="228"/>
      <c r="BO39" s="237"/>
      <c r="BP39" s="237"/>
      <c r="BQ39" s="234">
        <v>33</v>
      </c>
      <c r="BR39" s="235"/>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26"/>
    </row>
    <row r="40" spans="1:131" ht="26.25" customHeight="1" x14ac:dyDescent="0.15">
      <c r="A40" s="234">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28"/>
      <c r="BK40" s="228"/>
      <c r="BL40" s="228"/>
      <c r="BM40" s="228"/>
      <c r="BN40" s="228"/>
      <c r="BO40" s="237"/>
      <c r="BP40" s="237"/>
      <c r="BQ40" s="234">
        <v>34</v>
      </c>
      <c r="BR40" s="235"/>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26"/>
    </row>
    <row r="41" spans="1:131" ht="26.25" customHeight="1" x14ac:dyDescent="0.15">
      <c r="A41" s="234">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28"/>
      <c r="BK41" s="228"/>
      <c r="BL41" s="228"/>
      <c r="BM41" s="228"/>
      <c r="BN41" s="228"/>
      <c r="BO41" s="237"/>
      <c r="BP41" s="237"/>
      <c r="BQ41" s="234">
        <v>35</v>
      </c>
      <c r="BR41" s="235"/>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26"/>
    </row>
    <row r="42" spans="1:131" ht="26.25" customHeight="1" x14ac:dyDescent="0.15">
      <c r="A42" s="234">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28"/>
      <c r="BK42" s="228"/>
      <c r="BL42" s="228"/>
      <c r="BM42" s="228"/>
      <c r="BN42" s="228"/>
      <c r="BO42" s="237"/>
      <c r="BP42" s="237"/>
      <c r="BQ42" s="234">
        <v>36</v>
      </c>
      <c r="BR42" s="235"/>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26"/>
    </row>
    <row r="43" spans="1:131" ht="26.25" customHeight="1" x14ac:dyDescent="0.15">
      <c r="A43" s="234">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28"/>
      <c r="BK43" s="228"/>
      <c r="BL43" s="228"/>
      <c r="BM43" s="228"/>
      <c r="BN43" s="228"/>
      <c r="BO43" s="237"/>
      <c r="BP43" s="237"/>
      <c r="BQ43" s="234">
        <v>37</v>
      </c>
      <c r="BR43" s="235"/>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26"/>
    </row>
    <row r="44" spans="1:131" ht="26.25" customHeight="1" x14ac:dyDescent="0.15">
      <c r="A44" s="234">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28"/>
      <c r="BK44" s="228"/>
      <c r="BL44" s="228"/>
      <c r="BM44" s="228"/>
      <c r="BN44" s="228"/>
      <c r="BO44" s="237"/>
      <c r="BP44" s="237"/>
      <c r="BQ44" s="234">
        <v>38</v>
      </c>
      <c r="BR44" s="235"/>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26"/>
    </row>
    <row r="45" spans="1:131" ht="26.25" customHeight="1" x14ac:dyDescent="0.15">
      <c r="A45" s="234">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28"/>
      <c r="BK45" s="228"/>
      <c r="BL45" s="228"/>
      <c r="BM45" s="228"/>
      <c r="BN45" s="228"/>
      <c r="BO45" s="237"/>
      <c r="BP45" s="237"/>
      <c r="BQ45" s="234">
        <v>39</v>
      </c>
      <c r="BR45" s="235"/>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26"/>
    </row>
    <row r="46" spans="1:131" ht="26.25" customHeight="1" x14ac:dyDescent="0.15">
      <c r="A46" s="234">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28"/>
      <c r="BK46" s="228"/>
      <c r="BL46" s="228"/>
      <c r="BM46" s="228"/>
      <c r="BN46" s="228"/>
      <c r="BO46" s="237"/>
      <c r="BP46" s="237"/>
      <c r="BQ46" s="234">
        <v>40</v>
      </c>
      <c r="BR46" s="235"/>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26"/>
    </row>
    <row r="47" spans="1:131" ht="26.25" customHeight="1" x14ac:dyDescent="0.15">
      <c r="A47" s="234">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28"/>
      <c r="BK47" s="228"/>
      <c r="BL47" s="228"/>
      <c r="BM47" s="228"/>
      <c r="BN47" s="228"/>
      <c r="BO47" s="237"/>
      <c r="BP47" s="237"/>
      <c r="BQ47" s="234">
        <v>41</v>
      </c>
      <c r="BR47" s="235"/>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26"/>
    </row>
    <row r="48" spans="1:131" ht="26.25" customHeight="1" x14ac:dyDescent="0.15">
      <c r="A48" s="234">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28"/>
      <c r="BK48" s="228"/>
      <c r="BL48" s="228"/>
      <c r="BM48" s="228"/>
      <c r="BN48" s="228"/>
      <c r="BO48" s="237"/>
      <c r="BP48" s="237"/>
      <c r="BQ48" s="234">
        <v>42</v>
      </c>
      <c r="BR48" s="235"/>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26"/>
    </row>
    <row r="49" spans="1:131" ht="26.25" customHeight="1" x14ac:dyDescent="0.15">
      <c r="A49" s="234">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28"/>
      <c r="BK49" s="228"/>
      <c r="BL49" s="228"/>
      <c r="BM49" s="228"/>
      <c r="BN49" s="228"/>
      <c r="BO49" s="237"/>
      <c r="BP49" s="237"/>
      <c r="BQ49" s="234">
        <v>43</v>
      </c>
      <c r="BR49" s="235"/>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26"/>
    </row>
    <row r="50" spans="1:131" ht="26.25" customHeight="1" x14ac:dyDescent="0.15">
      <c r="A50" s="234">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28"/>
      <c r="BK50" s="228"/>
      <c r="BL50" s="228"/>
      <c r="BM50" s="228"/>
      <c r="BN50" s="228"/>
      <c r="BO50" s="237"/>
      <c r="BP50" s="237"/>
      <c r="BQ50" s="234">
        <v>44</v>
      </c>
      <c r="BR50" s="235"/>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26"/>
    </row>
    <row r="51" spans="1:131" ht="26.25" customHeight="1" x14ac:dyDescent="0.15">
      <c r="A51" s="234">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28"/>
      <c r="BK51" s="228"/>
      <c r="BL51" s="228"/>
      <c r="BM51" s="228"/>
      <c r="BN51" s="228"/>
      <c r="BO51" s="237"/>
      <c r="BP51" s="237"/>
      <c r="BQ51" s="234">
        <v>45</v>
      </c>
      <c r="BR51" s="235"/>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26"/>
    </row>
    <row r="52" spans="1:131" ht="26.25" customHeight="1" x14ac:dyDescent="0.15">
      <c r="A52" s="234">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28"/>
      <c r="BK52" s="228"/>
      <c r="BL52" s="228"/>
      <c r="BM52" s="228"/>
      <c r="BN52" s="228"/>
      <c r="BO52" s="237"/>
      <c r="BP52" s="237"/>
      <c r="BQ52" s="234">
        <v>46</v>
      </c>
      <c r="BR52" s="235"/>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26"/>
    </row>
    <row r="53" spans="1:131" ht="26.25" customHeight="1" x14ac:dyDescent="0.15">
      <c r="A53" s="234">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28"/>
      <c r="BK53" s="228"/>
      <c r="BL53" s="228"/>
      <c r="BM53" s="228"/>
      <c r="BN53" s="228"/>
      <c r="BO53" s="237"/>
      <c r="BP53" s="237"/>
      <c r="BQ53" s="234">
        <v>47</v>
      </c>
      <c r="BR53" s="235"/>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26"/>
    </row>
    <row r="54" spans="1:131" ht="26.25" customHeight="1" x14ac:dyDescent="0.15">
      <c r="A54" s="234">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28"/>
      <c r="BK54" s="228"/>
      <c r="BL54" s="228"/>
      <c r="BM54" s="228"/>
      <c r="BN54" s="228"/>
      <c r="BO54" s="237"/>
      <c r="BP54" s="237"/>
      <c r="BQ54" s="234">
        <v>48</v>
      </c>
      <c r="BR54" s="235"/>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26"/>
    </row>
    <row r="55" spans="1:131" ht="26.25" customHeight="1" x14ac:dyDescent="0.15">
      <c r="A55" s="234">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28"/>
      <c r="BK55" s="228"/>
      <c r="BL55" s="228"/>
      <c r="BM55" s="228"/>
      <c r="BN55" s="228"/>
      <c r="BO55" s="237"/>
      <c r="BP55" s="237"/>
      <c r="BQ55" s="234">
        <v>49</v>
      </c>
      <c r="BR55" s="235"/>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26"/>
    </row>
    <row r="56" spans="1:131" ht="26.25" customHeight="1" x14ac:dyDescent="0.15">
      <c r="A56" s="234">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28"/>
      <c r="BK56" s="228"/>
      <c r="BL56" s="228"/>
      <c r="BM56" s="228"/>
      <c r="BN56" s="228"/>
      <c r="BO56" s="237"/>
      <c r="BP56" s="237"/>
      <c r="BQ56" s="234">
        <v>50</v>
      </c>
      <c r="BR56" s="235"/>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26"/>
    </row>
    <row r="57" spans="1:131" ht="26.25" customHeight="1" x14ac:dyDescent="0.15">
      <c r="A57" s="234">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28"/>
      <c r="BK57" s="228"/>
      <c r="BL57" s="228"/>
      <c r="BM57" s="228"/>
      <c r="BN57" s="228"/>
      <c r="BO57" s="237"/>
      <c r="BP57" s="237"/>
      <c r="BQ57" s="234">
        <v>51</v>
      </c>
      <c r="BR57" s="235"/>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26"/>
    </row>
    <row r="58" spans="1:131" ht="26.25" customHeight="1" x14ac:dyDescent="0.15">
      <c r="A58" s="234">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28"/>
      <c r="BK58" s="228"/>
      <c r="BL58" s="228"/>
      <c r="BM58" s="228"/>
      <c r="BN58" s="228"/>
      <c r="BO58" s="237"/>
      <c r="BP58" s="237"/>
      <c r="BQ58" s="234">
        <v>52</v>
      </c>
      <c r="BR58" s="235"/>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26"/>
    </row>
    <row r="59" spans="1:131" ht="26.25" customHeight="1" x14ac:dyDescent="0.15">
      <c r="A59" s="234">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28"/>
      <c r="BK59" s="228"/>
      <c r="BL59" s="228"/>
      <c r="BM59" s="228"/>
      <c r="BN59" s="228"/>
      <c r="BO59" s="237"/>
      <c r="BP59" s="237"/>
      <c r="BQ59" s="234">
        <v>53</v>
      </c>
      <c r="BR59" s="235"/>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26"/>
    </row>
    <row r="60" spans="1:131" ht="26.25" customHeight="1" x14ac:dyDescent="0.15">
      <c r="A60" s="234">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28"/>
      <c r="BK60" s="228"/>
      <c r="BL60" s="228"/>
      <c r="BM60" s="228"/>
      <c r="BN60" s="228"/>
      <c r="BO60" s="237"/>
      <c r="BP60" s="237"/>
      <c r="BQ60" s="234">
        <v>54</v>
      </c>
      <c r="BR60" s="235"/>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26"/>
    </row>
    <row r="61" spans="1:131" ht="26.25" customHeight="1" thickBot="1" x14ac:dyDescent="0.2">
      <c r="A61" s="234">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28"/>
      <c r="BK61" s="228"/>
      <c r="BL61" s="228"/>
      <c r="BM61" s="228"/>
      <c r="BN61" s="228"/>
      <c r="BO61" s="237"/>
      <c r="BP61" s="237"/>
      <c r="BQ61" s="234">
        <v>55</v>
      </c>
      <c r="BR61" s="235"/>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26"/>
    </row>
    <row r="62" spans="1:131" ht="26.25" customHeight="1" x14ac:dyDescent="0.15">
      <c r="A62" s="234">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395</v>
      </c>
      <c r="BK62" s="1030"/>
      <c r="BL62" s="1030"/>
      <c r="BM62" s="1030"/>
      <c r="BN62" s="1031"/>
      <c r="BO62" s="237"/>
      <c r="BP62" s="237"/>
      <c r="BQ62" s="234">
        <v>56</v>
      </c>
      <c r="BR62" s="235"/>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26"/>
    </row>
    <row r="63" spans="1:131" ht="26.25" customHeight="1" thickBot="1" x14ac:dyDescent="0.2">
      <c r="A63" s="236"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1267</v>
      </c>
      <c r="AG63" s="959"/>
      <c r="AH63" s="959"/>
      <c r="AI63" s="959"/>
      <c r="AJ63" s="1024"/>
      <c r="AK63" s="1025"/>
      <c r="AL63" s="963"/>
      <c r="AM63" s="963"/>
      <c r="AN63" s="963"/>
      <c r="AO63" s="963"/>
      <c r="AP63" s="959">
        <v>11178</v>
      </c>
      <c r="AQ63" s="959"/>
      <c r="AR63" s="959"/>
      <c r="AS63" s="959"/>
      <c r="AT63" s="959"/>
      <c r="AU63" s="959">
        <v>4793</v>
      </c>
      <c r="AV63" s="959"/>
      <c r="AW63" s="959"/>
      <c r="AX63" s="959"/>
      <c r="AY63" s="959"/>
      <c r="AZ63" s="1019"/>
      <c r="BA63" s="1019"/>
      <c r="BB63" s="1019"/>
      <c r="BC63" s="1019"/>
      <c r="BD63" s="1019"/>
      <c r="BE63" s="960"/>
      <c r="BF63" s="960"/>
      <c r="BG63" s="960"/>
      <c r="BH63" s="960"/>
      <c r="BI63" s="961"/>
      <c r="BJ63" s="1020" t="s">
        <v>121</v>
      </c>
      <c r="BK63" s="953"/>
      <c r="BL63" s="953"/>
      <c r="BM63" s="953"/>
      <c r="BN63" s="1021"/>
      <c r="BO63" s="237"/>
      <c r="BP63" s="237"/>
      <c r="BQ63" s="234">
        <v>57</v>
      </c>
      <c r="BR63" s="235"/>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26"/>
    </row>
    <row r="65" spans="1:131" ht="26.25" customHeight="1" thickBot="1" x14ac:dyDescent="0.2">
      <c r="A65" s="228" t="s">
        <v>397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26"/>
    </row>
    <row r="66" spans="1:131" ht="26.25" customHeight="1" x14ac:dyDescent="0.15">
      <c r="A66" s="997" t="s">
        <v>398</v>
      </c>
      <c r="B66" s="998"/>
      <c r="C66" s="998"/>
      <c r="D66" s="998"/>
      <c r="E66" s="998"/>
      <c r="F66" s="998"/>
      <c r="G66" s="998"/>
      <c r="H66" s="998"/>
      <c r="I66" s="998"/>
      <c r="J66" s="998"/>
      <c r="K66" s="998"/>
      <c r="L66" s="998"/>
      <c r="M66" s="998"/>
      <c r="N66" s="998"/>
      <c r="O66" s="998"/>
      <c r="P66" s="999"/>
      <c r="Q66" s="1003" t="s">
        <v>381</v>
      </c>
      <c r="R66" s="1004"/>
      <c r="S66" s="1004"/>
      <c r="T66" s="1004"/>
      <c r="U66" s="1005"/>
      <c r="V66" s="1003" t="s">
        <v>382</v>
      </c>
      <c r="W66" s="1004"/>
      <c r="X66" s="1004"/>
      <c r="Y66" s="1004"/>
      <c r="Z66" s="1005"/>
      <c r="AA66" s="1003" t="s">
        <v>383</v>
      </c>
      <c r="AB66" s="1004"/>
      <c r="AC66" s="1004"/>
      <c r="AD66" s="1004"/>
      <c r="AE66" s="1005"/>
      <c r="AF66" s="1009" t="s">
        <v>384</v>
      </c>
      <c r="AG66" s="1010"/>
      <c r="AH66" s="1010"/>
      <c r="AI66" s="1010"/>
      <c r="AJ66" s="1011"/>
      <c r="AK66" s="1003" t="s">
        <v>385</v>
      </c>
      <c r="AL66" s="998"/>
      <c r="AM66" s="998"/>
      <c r="AN66" s="998"/>
      <c r="AO66" s="999"/>
      <c r="AP66" s="1003" t="s">
        <v>386</v>
      </c>
      <c r="AQ66" s="1004"/>
      <c r="AR66" s="1004"/>
      <c r="AS66" s="1004"/>
      <c r="AT66" s="1005"/>
      <c r="AU66" s="1003" t="s">
        <v>399</v>
      </c>
      <c r="AV66" s="1004"/>
      <c r="AW66" s="1004"/>
      <c r="AX66" s="1004"/>
      <c r="AY66" s="1005"/>
      <c r="AZ66" s="1003" t="s">
        <v>365</v>
      </c>
      <c r="BA66" s="1004"/>
      <c r="BB66" s="1004"/>
      <c r="BC66" s="1004"/>
      <c r="BD66" s="1017"/>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7" t="s">
        <v>546</v>
      </c>
      <c r="C68" s="988"/>
      <c r="D68" s="988"/>
      <c r="E68" s="988"/>
      <c r="F68" s="988"/>
      <c r="G68" s="988"/>
      <c r="H68" s="988"/>
      <c r="I68" s="988"/>
      <c r="J68" s="988"/>
      <c r="K68" s="988"/>
      <c r="L68" s="988"/>
      <c r="M68" s="988"/>
      <c r="N68" s="988"/>
      <c r="O68" s="988"/>
      <c r="P68" s="989"/>
      <c r="Q68" s="990">
        <v>11870</v>
      </c>
      <c r="R68" s="984"/>
      <c r="S68" s="984"/>
      <c r="T68" s="984"/>
      <c r="U68" s="984"/>
      <c r="V68" s="984">
        <v>11710</v>
      </c>
      <c r="W68" s="984"/>
      <c r="X68" s="984"/>
      <c r="Y68" s="984"/>
      <c r="Z68" s="984"/>
      <c r="AA68" s="984">
        <v>160</v>
      </c>
      <c r="AB68" s="984"/>
      <c r="AC68" s="984"/>
      <c r="AD68" s="984"/>
      <c r="AE68" s="984"/>
      <c r="AF68" s="984">
        <v>7439</v>
      </c>
      <c r="AG68" s="984"/>
      <c r="AH68" s="984"/>
      <c r="AI68" s="984"/>
      <c r="AJ68" s="984"/>
      <c r="AK68" s="984">
        <v>1641</v>
      </c>
      <c r="AL68" s="984"/>
      <c r="AM68" s="984"/>
      <c r="AN68" s="984"/>
      <c r="AO68" s="984"/>
      <c r="AP68" s="984">
        <v>6254</v>
      </c>
      <c r="AQ68" s="984"/>
      <c r="AR68" s="984"/>
      <c r="AS68" s="984"/>
      <c r="AT68" s="984"/>
      <c r="AU68" s="984" t="s">
        <v>487</v>
      </c>
      <c r="AV68" s="984"/>
      <c r="AW68" s="984"/>
      <c r="AX68" s="984"/>
      <c r="AY68" s="984"/>
      <c r="AZ68" s="985" t="s">
        <v>574</v>
      </c>
      <c r="BA68" s="985"/>
      <c r="BB68" s="985"/>
      <c r="BC68" s="985"/>
      <c r="BD68" s="986"/>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547</v>
      </c>
      <c r="C69" s="975"/>
      <c r="D69" s="975"/>
      <c r="E69" s="975"/>
      <c r="F69" s="975"/>
      <c r="G69" s="975"/>
      <c r="H69" s="975"/>
      <c r="I69" s="975"/>
      <c r="J69" s="975"/>
      <c r="K69" s="975"/>
      <c r="L69" s="975"/>
      <c r="M69" s="975"/>
      <c r="N69" s="975"/>
      <c r="O69" s="975"/>
      <c r="P69" s="976"/>
      <c r="Q69" s="977">
        <v>3372</v>
      </c>
      <c r="R69" s="971"/>
      <c r="S69" s="971"/>
      <c r="T69" s="971"/>
      <c r="U69" s="971"/>
      <c r="V69" s="971">
        <v>3313</v>
      </c>
      <c r="W69" s="971"/>
      <c r="X69" s="971"/>
      <c r="Y69" s="971"/>
      <c r="Z69" s="971"/>
      <c r="AA69" s="971">
        <v>59</v>
      </c>
      <c r="AB69" s="971"/>
      <c r="AC69" s="971"/>
      <c r="AD69" s="971"/>
      <c r="AE69" s="971"/>
      <c r="AF69" s="971">
        <v>59</v>
      </c>
      <c r="AG69" s="971"/>
      <c r="AH69" s="971"/>
      <c r="AI69" s="971"/>
      <c r="AJ69" s="971"/>
      <c r="AK69" s="971" t="s">
        <v>573</v>
      </c>
      <c r="AL69" s="971"/>
      <c r="AM69" s="971"/>
      <c r="AN69" s="971"/>
      <c r="AO69" s="971"/>
      <c r="AP69" s="971">
        <v>590</v>
      </c>
      <c r="AQ69" s="971"/>
      <c r="AR69" s="971"/>
      <c r="AS69" s="971"/>
      <c r="AT69" s="971"/>
      <c r="AU69" s="971">
        <v>11</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548</v>
      </c>
      <c r="C70" s="975"/>
      <c r="D70" s="975"/>
      <c r="E70" s="975"/>
      <c r="F70" s="975"/>
      <c r="G70" s="975"/>
      <c r="H70" s="975"/>
      <c r="I70" s="975"/>
      <c r="J70" s="975"/>
      <c r="K70" s="975"/>
      <c r="L70" s="975"/>
      <c r="M70" s="975"/>
      <c r="N70" s="975"/>
      <c r="O70" s="975"/>
      <c r="P70" s="976"/>
      <c r="Q70" s="977">
        <v>831</v>
      </c>
      <c r="R70" s="971"/>
      <c r="S70" s="971"/>
      <c r="T70" s="971"/>
      <c r="U70" s="971"/>
      <c r="V70" s="971">
        <v>825</v>
      </c>
      <c r="W70" s="971"/>
      <c r="X70" s="971"/>
      <c r="Y70" s="971"/>
      <c r="Z70" s="971"/>
      <c r="AA70" s="971">
        <v>6</v>
      </c>
      <c r="AB70" s="971"/>
      <c r="AC70" s="971"/>
      <c r="AD70" s="971"/>
      <c r="AE70" s="971"/>
      <c r="AF70" s="971">
        <v>6</v>
      </c>
      <c r="AG70" s="971"/>
      <c r="AH70" s="971"/>
      <c r="AI70" s="971"/>
      <c r="AJ70" s="971"/>
      <c r="AK70" s="971">
        <v>10</v>
      </c>
      <c r="AL70" s="971"/>
      <c r="AM70" s="971"/>
      <c r="AN70" s="971"/>
      <c r="AO70" s="971"/>
      <c r="AP70" s="971">
        <v>320</v>
      </c>
      <c r="AQ70" s="971"/>
      <c r="AR70" s="971"/>
      <c r="AS70" s="971"/>
      <c r="AT70" s="971"/>
      <c r="AU70" s="971">
        <v>145</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549</v>
      </c>
      <c r="C71" s="975"/>
      <c r="D71" s="975"/>
      <c r="E71" s="975"/>
      <c r="F71" s="975"/>
      <c r="G71" s="975"/>
      <c r="H71" s="975"/>
      <c r="I71" s="975"/>
      <c r="J71" s="975"/>
      <c r="K71" s="975"/>
      <c r="L71" s="975"/>
      <c r="M71" s="975"/>
      <c r="N71" s="975"/>
      <c r="O71" s="975"/>
      <c r="P71" s="976"/>
      <c r="Q71" s="977">
        <v>420</v>
      </c>
      <c r="R71" s="971"/>
      <c r="S71" s="971"/>
      <c r="T71" s="971"/>
      <c r="U71" s="971"/>
      <c r="V71" s="971">
        <v>342</v>
      </c>
      <c r="W71" s="971"/>
      <c r="X71" s="971"/>
      <c r="Y71" s="971"/>
      <c r="Z71" s="971"/>
      <c r="AA71" s="971">
        <v>79</v>
      </c>
      <c r="AB71" s="971"/>
      <c r="AC71" s="971"/>
      <c r="AD71" s="971"/>
      <c r="AE71" s="971"/>
      <c r="AF71" s="971">
        <v>79</v>
      </c>
      <c r="AG71" s="971"/>
      <c r="AH71" s="971"/>
      <c r="AI71" s="971"/>
      <c r="AJ71" s="971"/>
      <c r="AK71" s="971">
        <v>11</v>
      </c>
      <c r="AL71" s="971"/>
      <c r="AM71" s="971"/>
      <c r="AN71" s="971"/>
      <c r="AO71" s="971"/>
      <c r="AP71" s="971" t="s">
        <v>578</v>
      </c>
      <c r="AQ71" s="971"/>
      <c r="AR71" s="971"/>
      <c r="AS71" s="971"/>
      <c r="AT71" s="971"/>
      <c r="AU71" s="971" t="s">
        <v>487</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550</v>
      </c>
      <c r="C72" s="975"/>
      <c r="D72" s="975"/>
      <c r="E72" s="975"/>
      <c r="F72" s="975"/>
      <c r="G72" s="975"/>
      <c r="H72" s="975"/>
      <c r="I72" s="975"/>
      <c r="J72" s="975"/>
      <c r="K72" s="975"/>
      <c r="L72" s="975"/>
      <c r="M72" s="975"/>
      <c r="N72" s="975"/>
      <c r="O72" s="975"/>
      <c r="P72" s="976"/>
      <c r="Q72" s="977">
        <v>1294</v>
      </c>
      <c r="R72" s="971"/>
      <c r="S72" s="971"/>
      <c r="T72" s="971"/>
      <c r="U72" s="971"/>
      <c r="V72" s="971">
        <v>1271</v>
      </c>
      <c r="W72" s="971"/>
      <c r="X72" s="971"/>
      <c r="Y72" s="971"/>
      <c r="Z72" s="971"/>
      <c r="AA72" s="971">
        <v>23</v>
      </c>
      <c r="AB72" s="971"/>
      <c r="AC72" s="971"/>
      <c r="AD72" s="971"/>
      <c r="AE72" s="971"/>
      <c r="AF72" s="971">
        <v>23</v>
      </c>
      <c r="AG72" s="971"/>
      <c r="AH72" s="971"/>
      <c r="AI72" s="971"/>
      <c r="AJ72" s="971"/>
      <c r="AK72" s="971">
        <v>14</v>
      </c>
      <c r="AL72" s="971"/>
      <c r="AM72" s="971"/>
      <c r="AN72" s="971"/>
      <c r="AO72" s="971"/>
      <c r="AP72" s="971">
        <v>400</v>
      </c>
      <c r="AQ72" s="971"/>
      <c r="AR72" s="971"/>
      <c r="AS72" s="971"/>
      <c r="AT72" s="971"/>
      <c r="AU72" s="971">
        <v>242</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551</v>
      </c>
      <c r="C73" s="975"/>
      <c r="D73" s="975"/>
      <c r="E73" s="975"/>
      <c r="F73" s="975"/>
      <c r="G73" s="975"/>
      <c r="H73" s="975"/>
      <c r="I73" s="975"/>
      <c r="J73" s="975"/>
      <c r="K73" s="975"/>
      <c r="L73" s="975"/>
      <c r="M73" s="975"/>
      <c r="N73" s="975"/>
      <c r="O73" s="975"/>
      <c r="P73" s="976"/>
      <c r="Q73" s="977">
        <v>47</v>
      </c>
      <c r="R73" s="971"/>
      <c r="S73" s="971"/>
      <c r="T73" s="971"/>
      <c r="U73" s="971"/>
      <c r="V73" s="971">
        <v>35</v>
      </c>
      <c r="W73" s="971"/>
      <c r="X73" s="971"/>
      <c r="Y73" s="971"/>
      <c r="Z73" s="971"/>
      <c r="AA73" s="971">
        <v>12</v>
      </c>
      <c r="AB73" s="971"/>
      <c r="AC73" s="971"/>
      <c r="AD73" s="971"/>
      <c r="AE73" s="971"/>
      <c r="AF73" s="971">
        <v>12</v>
      </c>
      <c r="AG73" s="971"/>
      <c r="AH73" s="971"/>
      <c r="AI73" s="971"/>
      <c r="AJ73" s="971"/>
      <c r="AK73" s="971" t="s">
        <v>573</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552</v>
      </c>
      <c r="C74" s="975"/>
      <c r="D74" s="975"/>
      <c r="E74" s="975"/>
      <c r="F74" s="975"/>
      <c r="G74" s="975"/>
      <c r="H74" s="975"/>
      <c r="I74" s="975"/>
      <c r="J74" s="975"/>
      <c r="K74" s="975"/>
      <c r="L74" s="975"/>
      <c r="M74" s="975"/>
      <c r="N74" s="975"/>
      <c r="O74" s="975"/>
      <c r="P74" s="976"/>
      <c r="Q74" s="977">
        <v>91</v>
      </c>
      <c r="R74" s="971"/>
      <c r="S74" s="971"/>
      <c r="T74" s="971"/>
      <c r="U74" s="971"/>
      <c r="V74" s="971">
        <v>89</v>
      </c>
      <c r="W74" s="971"/>
      <c r="X74" s="971"/>
      <c r="Y74" s="971"/>
      <c r="Z74" s="971"/>
      <c r="AA74" s="971">
        <v>2</v>
      </c>
      <c r="AB74" s="971"/>
      <c r="AC74" s="971"/>
      <c r="AD74" s="971"/>
      <c r="AE74" s="971"/>
      <c r="AF74" s="971">
        <v>2</v>
      </c>
      <c r="AG74" s="971"/>
      <c r="AH74" s="971"/>
      <c r="AI74" s="971"/>
      <c r="AJ74" s="971"/>
      <c r="AK74" s="971" t="s">
        <v>573</v>
      </c>
      <c r="AL74" s="971"/>
      <c r="AM74" s="971"/>
      <c r="AN74" s="971"/>
      <c r="AO74" s="971"/>
      <c r="AP74" s="971" t="s">
        <v>487</v>
      </c>
      <c r="AQ74" s="971"/>
      <c r="AR74" s="971"/>
      <c r="AS74" s="971"/>
      <c r="AT74" s="971"/>
      <c r="AU74" s="971" t="s">
        <v>487</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553</v>
      </c>
      <c r="C75" s="975"/>
      <c r="D75" s="975"/>
      <c r="E75" s="975"/>
      <c r="F75" s="975"/>
      <c r="G75" s="975"/>
      <c r="H75" s="975"/>
      <c r="I75" s="975"/>
      <c r="J75" s="975"/>
      <c r="K75" s="975"/>
      <c r="L75" s="975"/>
      <c r="M75" s="975"/>
      <c r="N75" s="975"/>
      <c r="O75" s="975"/>
      <c r="P75" s="976"/>
      <c r="Q75" s="982">
        <v>7658</v>
      </c>
      <c r="R75" s="979"/>
      <c r="S75" s="979"/>
      <c r="T75" s="979"/>
      <c r="U75" s="980"/>
      <c r="V75" s="978">
        <v>7653</v>
      </c>
      <c r="W75" s="979"/>
      <c r="X75" s="979"/>
      <c r="Y75" s="979"/>
      <c r="Z75" s="980"/>
      <c r="AA75" s="978">
        <v>5</v>
      </c>
      <c r="AB75" s="979"/>
      <c r="AC75" s="979"/>
      <c r="AD75" s="979"/>
      <c r="AE75" s="980"/>
      <c r="AF75" s="978">
        <v>5</v>
      </c>
      <c r="AG75" s="979"/>
      <c r="AH75" s="979"/>
      <c r="AI75" s="979"/>
      <c r="AJ75" s="980"/>
      <c r="AK75" s="978" t="s">
        <v>573</v>
      </c>
      <c r="AL75" s="979"/>
      <c r="AM75" s="979"/>
      <c r="AN75" s="979"/>
      <c r="AO75" s="980"/>
      <c r="AP75" s="978" t="s">
        <v>487</v>
      </c>
      <c r="AQ75" s="979"/>
      <c r="AR75" s="979"/>
      <c r="AS75" s="979"/>
      <c r="AT75" s="980"/>
      <c r="AU75" s="978" t="s">
        <v>487</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t="s">
        <v>554</v>
      </c>
      <c r="C76" s="975"/>
      <c r="D76" s="975"/>
      <c r="E76" s="975"/>
      <c r="F76" s="975"/>
      <c r="G76" s="975"/>
      <c r="H76" s="975"/>
      <c r="I76" s="975"/>
      <c r="J76" s="975"/>
      <c r="K76" s="975"/>
      <c r="L76" s="975"/>
      <c r="M76" s="975"/>
      <c r="N76" s="975"/>
      <c r="O76" s="975"/>
      <c r="P76" s="976"/>
      <c r="Q76" s="982">
        <v>96</v>
      </c>
      <c r="R76" s="979"/>
      <c r="S76" s="979"/>
      <c r="T76" s="979"/>
      <c r="U76" s="980"/>
      <c r="V76" s="978">
        <v>96</v>
      </c>
      <c r="W76" s="979"/>
      <c r="X76" s="979"/>
      <c r="Y76" s="979"/>
      <c r="Z76" s="980"/>
      <c r="AA76" s="978" t="s">
        <v>570</v>
      </c>
      <c r="AB76" s="979"/>
      <c r="AC76" s="979"/>
      <c r="AD76" s="979"/>
      <c r="AE76" s="980"/>
      <c r="AF76" s="978" t="s">
        <v>577</v>
      </c>
      <c r="AG76" s="979"/>
      <c r="AH76" s="979"/>
      <c r="AI76" s="979"/>
      <c r="AJ76" s="980"/>
      <c r="AK76" s="978" t="s">
        <v>573</v>
      </c>
      <c r="AL76" s="979"/>
      <c r="AM76" s="979"/>
      <c r="AN76" s="979"/>
      <c r="AO76" s="980"/>
      <c r="AP76" s="978" t="s">
        <v>487</v>
      </c>
      <c r="AQ76" s="979"/>
      <c r="AR76" s="979"/>
      <c r="AS76" s="979"/>
      <c r="AT76" s="980"/>
      <c r="AU76" s="978" t="s">
        <v>487</v>
      </c>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t="s">
        <v>555</v>
      </c>
      <c r="C77" s="975"/>
      <c r="D77" s="975"/>
      <c r="E77" s="975"/>
      <c r="F77" s="975"/>
      <c r="G77" s="975"/>
      <c r="H77" s="975"/>
      <c r="I77" s="975"/>
      <c r="J77" s="975"/>
      <c r="K77" s="975"/>
      <c r="L77" s="975"/>
      <c r="M77" s="975"/>
      <c r="N77" s="975"/>
      <c r="O77" s="975"/>
      <c r="P77" s="976"/>
      <c r="Q77" s="982">
        <v>22</v>
      </c>
      <c r="R77" s="979"/>
      <c r="S77" s="979"/>
      <c r="T77" s="979"/>
      <c r="U77" s="980"/>
      <c r="V77" s="978">
        <v>21</v>
      </c>
      <c r="W77" s="979"/>
      <c r="X77" s="979"/>
      <c r="Y77" s="979"/>
      <c r="Z77" s="980"/>
      <c r="AA77" s="978">
        <v>1</v>
      </c>
      <c r="AB77" s="979"/>
      <c r="AC77" s="979"/>
      <c r="AD77" s="979"/>
      <c r="AE77" s="980"/>
      <c r="AF77" s="983">
        <v>1</v>
      </c>
      <c r="AG77" s="979"/>
      <c r="AH77" s="979"/>
      <c r="AI77" s="979"/>
      <c r="AJ77" s="980"/>
      <c r="AK77" s="978" t="s">
        <v>571</v>
      </c>
      <c r="AL77" s="979"/>
      <c r="AM77" s="979"/>
      <c r="AN77" s="979"/>
      <c r="AO77" s="980"/>
      <c r="AP77" s="978" t="s">
        <v>487</v>
      </c>
      <c r="AQ77" s="979"/>
      <c r="AR77" s="979"/>
      <c r="AS77" s="979"/>
      <c r="AT77" s="980"/>
      <c r="AU77" s="978" t="s">
        <v>487</v>
      </c>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t="s">
        <v>556</v>
      </c>
      <c r="C78" s="975"/>
      <c r="D78" s="975"/>
      <c r="E78" s="975"/>
      <c r="F78" s="975"/>
      <c r="G78" s="975"/>
      <c r="H78" s="975"/>
      <c r="I78" s="975"/>
      <c r="J78" s="975"/>
      <c r="K78" s="975"/>
      <c r="L78" s="975"/>
      <c r="M78" s="975"/>
      <c r="N78" s="975"/>
      <c r="O78" s="975"/>
      <c r="P78" s="976"/>
      <c r="Q78" s="977">
        <v>211</v>
      </c>
      <c r="R78" s="971"/>
      <c r="S78" s="971"/>
      <c r="T78" s="971"/>
      <c r="U78" s="971"/>
      <c r="V78" s="971">
        <v>206</v>
      </c>
      <c r="W78" s="971"/>
      <c r="X78" s="971"/>
      <c r="Y78" s="971"/>
      <c r="Z78" s="971"/>
      <c r="AA78" s="971">
        <v>5</v>
      </c>
      <c r="AB78" s="971"/>
      <c r="AC78" s="971"/>
      <c r="AD78" s="971"/>
      <c r="AE78" s="971"/>
      <c r="AF78" s="981">
        <v>5</v>
      </c>
      <c r="AG78" s="971"/>
      <c r="AH78" s="971"/>
      <c r="AI78" s="971"/>
      <c r="AJ78" s="971"/>
      <c r="AK78" s="971">
        <v>15</v>
      </c>
      <c r="AL78" s="971"/>
      <c r="AM78" s="971"/>
      <c r="AN78" s="971"/>
      <c r="AO78" s="971"/>
      <c r="AP78" s="978" t="s">
        <v>487</v>
      </c>
      <c r="AQ78" s="979"/>
      <c r="AR78" s="979"/>
      <c r="AS78" s="979"/>
      <c r="AT78" s="980"/>
      <c r="AU78" s="978" t="s">
        <v>487</v>
      </c>
      <c r="AV78" s="979"/>
      <c r="AW78" s="979"/>
      <c r="AX78" s="979"/>
      <c r="AY78" s="980"/>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t="s">
        <v>557</v>
      </c>
      <c r="C79" s="975"/>
      <c r="D79" s="975"/>
      <c r="E79" s="975"/>
      <c r="F79" s="975"/>
      <c r="G79" s="975"/>
      <c r="H79" s="975"/>
      <c r="I79" s="975"/>
      <c r="J79" s="975"/>
      <c r="K79" s="975"/>
      <c r="L79" s="975"/>
      <c r="M79" s="975"/>
      <c r="N79" s="975"/>
      <c r="O79" s="975"/>
      <c r="P79" s="976"/>
      <c r="Q79" s="977">
        <v>70</v>
      </c>
      <c r="R79" s="971"/>
      <c r="S79" s="971"/>
      <c r="T79" s="971"/>
      <c r="U79" s="971"/>
      <c r="V79" s="971">
        <v>70</v>
      </c>
      <c r="W79" s="971"/>
      <c r="X79" s="971"/>
      <c r="Y79" s="971"/>
      <c r="Z79" s="971"/>
      <c r="AA79" s="971" t="s">
        <v>571</v>
      </c>
      <c r="AB79" s="971"/>
      <c r="AC79" s="971"/>
      <c r="AD79" s="971"/>
      <c r="AE79" s="971"/>
      <c r="AF79" s="971" t="s">
        <v>577</v>
      </c>
      <c r="AG79" s="971"/>
      <c r="AH79" s="971"/>
      <c r="AI79" s="971"/>
      <c r="AJ79" s="971"/>
      <c r="AK79" s="971" t="s">
        <v>573</v>
      </c>
      <c r="AL79" s="971"/>
      <c r="AM79" s="971"/>
      <c r="AN79" s="971"/>
      <c r="AO79" s="971"/>
      <c r="AP79" s="978" t="s">
        <v>487</v>
      </c>
      <c r="AQ79" s="979"/>
      <c r="AR79" s="979"/>
      <c r="AS79" s="979"/>
      <c r="AT79" s="980"/>
      <c r="AU79" s="978" t="s">
        <v>487</v>
      </c>
      <c r="AV79" s="979"/>
      <c r="AW79" s="979"/>
      <c r="AX79" s="979"/>
      <c r="AY79" s="980"/>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t="s">
        <v>558</v>
      </c>
      <c r="C80" s="975"/>
      <c r="D80" s="975"/>
      <c r="E80" s="975"/>
      <c r="F80" s="975"/>
      <c r="G80" s="975"/>
      <c r="H80" s="975"/>
      <c r="I80" s="975"/>
      <c r="J80" s="975"/>
      <c r="K80" s="975"/>
      <c r="L80" s="975"/>
      <c r="M80" s="975"/>
      <c r="N80" s="975"/>
      <c r="O80" s="975"/>
      <c r="P80" s="976"/>
      <c r="Q80" s="977">
        <v>550</v>
      </c>
      <c r="R80" s="971"/>
      <c r="S80" s="971"/>
      <c r="T80" s="971"/>
      <c r="U80" s="971"/>
      <c r="V80" s="971">
        <v>530</v>
      </c>
      <c r="W80" s="971"/>
      <c r="X80" s="971"/>
      <c r="Y80" s="971"/>
      <c r="Z80" s="971"/>
      <c r="AA80" s="971">
        <v>20</v>
      </c>
      <c r="AB80" s="971"/>
      <c r="AC80" s="971"/>
      <c r="AD80" s="971"/>
      <c r="AE80" s="971"/>
      <c r="AF80" s="971">
        <v>20</v>
      </c>
      <c r="AG80" s="971"/>
      <c r="AH80" s="971"/>
      <c r="AI80" s="971"/>
      <c r="AJ80" s="971"/>
      <c r="AK80" s="971" t="s">
        <v>573</v>
      </c>
      <c r="AL80" s="971"/>
      <c r="AM80" s="971"/>
      <c r="AN80" s="971"/>
      <c r="AO80" s="971"/>
      <c r="AP80" s="978" t="s">
        <v>487</v>
      </c>
      <c r="AQ80" s="979"/>
      <c r="AR80" s="979"/>
      <c r="AS80" s="979"/>
      <c r="AT80" s="980"/>
      <c r="AU80" s="978" t="s">
        <v>487</v>
      </c>
      <c r="AV80" s="979"/>
      <c r="AW80" s="979"/>
      <c r="AX80" s="979"/>
      <c r="AY80" s="980"/>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t="s">
        <v>559</v>
      </c>
      <c r="C81" s="975"/>
      <c r="D81" s="975"/>
      <c r="E81" s="975"/>
      <c r="F81" s="975"/>
      <c r="G81" s="975"/>
      <c r="H81" s="975"/>
      <c r="I81" s="975"/>
      <c r="J81" s="975"/>
      <c r="K81" s="975"/>
      <c r="L81" s="975"/>
      <c r="M81" s="975"/>
      <c r="N81" s="975"/>
      <c r="O81" s="975"/>
      <c r="P81" s="976"/>
      <c r="Q81" s="977">
        <v>31</v>
      </c>
      <c r="R81" s="971"/>
      <c r="S81" s="971"/>
      <c r="T81" s="971"/>
      <c r="U81" s="971"/>
      <c r="V81" s="971">
        <v>31</v>
      </c>
      <c r="W81" s="971"/>
      <c r="X81" s="971"/>
      <c r="Y81" s="971"/>
      <c r="Z81" s="971"/>
      <c r="AA81" s="971" t="s">
        <v>572</v>
      </c>
      <c r="AB81" s="971"/>
      <c r="AC81" s="971"/>
      <c r="AD81" s="971"/>
      <c r="AE81" s="971"/>
      <c r="AF81" s="971" t="s">
        <v>577</v>
      </c>
      <c r="AG81" s="971"/>
      <c r="AH81" s="971"/>
      <c r="AI81" s="971"/>
      <c r="AJ81" s="971"/>
      <c r="AK81" s="971">
        <v>31</v>
      </c>
      <c r="AL81" s="971"/>
      <c r="AM81" s="971"/>
      <c r="AN81" s="971"/>
      <c r="AO81" s="971"/>
      <c r="AP81" s="978" t="s">
        <v>487</v>
      </c>
      <c r="AQ81" s="979"/>
      <c r="AR81" s="979"/>
      <c r="AS81" s="979"/>
      <c r="AT81" s="980"/>
      <c r="AU81" s="978" t="s">
        <v>487</v>
      </c>
      <c r="AV81" s="979"/>
      <c r="AW81" s="979"/>
      <c r="AX81" s="979"/>
      <c r="AY81" s="980"/>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t="s">
        <v>560</v>
      </c>
      <c r="C82" s="975"/>
      <c r="D82" s="975"/>
      <c r="E82" s="975"/>
      <c r="F82" s="975"/>
      <c r="G82" s="975"/>
      <c r="H82" s="975"/>
      <c r="I82" s="975"/>
      <c r="J82" s="975"/>
      <c r="K82" s="975"/>
      <c r="L82" s="975"/>
      <c r="M82" s="975"/>
      <c r="N82" s="975"/>
      <c r="O82" s="975"/>
      <c r="P82" s="976"/>
      <c r="Q82" s="977">
        <v>5869</v>
      </c>
      <c r="R82" s="971"/>
      <c r="S82" s="971"/>
      <c r="T82" s="971"/>
      <c r="U82" s="971"/>
      <c r="V82" s="971">
        <v>5852</v>
      </c>
      <c r="W82" s="971"/>
      <c r="X82" s="971"/>
      <c r="Y82" s="971"/>
      <c r="Z82" s="971"/>
      <c r="AA82" s="971">
        <v>17</v>
      </c>
      <c r="AB82" s="971"/>
      <c r="AC82" s="971"/>
      <c r="AD82" s="971"/>
      <c r="AE82" s="971"/>
      <c r="AF82" s="971">
        <v>17</v>
      </c>
      <c r="AG82" s="971"/>
      <c r="AH82" s="971"/>
      <c r="AI82" s="971"/>
      <c r="AJ82" s="971"/>
      <c r="AK82" s="971" t="s">
        <v>573</v>
      </c>
      <c r="AL82" s="971"/>
      <c r="AM82" s="971"/>
      <c r="AN82" s="971"/>
      <c r="AO82" s="971"/>
      <c r="AP82" s="978" t="s">
        <v>487</v>
      </c>
      <c r="AQ82" s="979"/>
      <c r="AR82" s="979"/>
      <c r="AS82" s="979"/>
      <c r="AT82" s="980"/>
      <c r="AU82" s="978" t="s">
        <v>487</v>
      </c>
      <c r="AV82" s="979"/>
      <c r="AW82" s="979"/>
      <c r="AX82" s="979"/>
      <c r="AY82" s="980"/>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t="s">
        <v>561</v>
      </c>
      <c r="C83" s="975"/>
      <c r="D83" s="975"/>
      <c r="E83" s="975"/>
      <c r="F83" s="975"/>
      <c r="G83" s="975"/>
      <c r="H83" s="975"/>
      <c r="I83" s="975"/>
      <c r="J83" s="975"/>
      <c r="K83" s="975"/>
      <c r="L83" s="975"/>
      <c r="M83" s="975"/>
      <c r="N83" s="975"/>
      <c r="O83" s="975"/>
      <c r="P83" s="976"/>
      <c r="Q83" s="977">
        <v>204</v>
      </c>
      <c r="R83" s="971"/>
      <c r="S83" s="971"/>
      <c r="T83" s="971"/>
      <c r="U83" s="971"/>
      <c r="V83" s="971">
        <v>176</v>
      </c>
      <c r="W83" s="971"/>
      <c r="X83" s="971"/>
      <c r="Y83" s="971"/>
      <c r="Z83" s="971"/>
      <c r="AA83" s="971">
        <v>28</v>
      </c>
      <c r="AB83" s="971"/>
      <c r="AC83" s="971"/>
      <c r="AD83" s="971"/>
      <c r="AE83" s="971"/>
      <c r="AF83" s="971">
        <v>28</v>
      </c>
      <c r="AG83" s="971"/>
      <c r="AH83" s="971"/>
      <c r="AI83" s="971"/>
      <c r="AJ83" s="971"/>
      <c r="AK83" s="971" t="s">
        <v>573</v>
      </c>
      <c r="AL83" s="971"/>
      <c r="AM83" s="971"/>
      <c r="AN83" s="971"/>
      <c r="AO83" s="971"/>
      <c r="AP83" s="978" t="s">
        <v>487</v>
      </c>
      <c r="AQ83" s="979"/>
      <c r="AR83" s="979"/>
      <c r="AS83" s="979"/>
      <c r="AT83" s="980"/>
      <c r="AU83" s="978" t="s">
        <v>487</v>
      </c>
      <c r="AV83" s="979"/>
      <c r="AW83" s="979"/>
      <c r="AX83" s="979"/>
      <c r="AY83" s="980"/>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t="s">
        <v>562</v>
      </c>
      <c r="C84" s="975"/>
      <c r="D84" s="975"/>
      <c r="E84" s="975"/>
      <c r="F84" s="975"/>
      <c r="G84" s="975"/>
      <c r="H84" s="975"/>
      <c r="I84" s="975"/>
      <c r="J84" s="975"/>
      <c r="K84" s="975"/>
      <c r="L84" s="975"/>
      <c r="M84" s="975"/>
      <c r="N84" s="975"/>
      <c r="O84" s="975"/>
      <c r="P84" s="976"/>
      <c r="Q84" s="977">
        <v>854731</v>
      </c>
      <c r="R84" s="971"/>
      <c r="S84" s="971"/>
      <c r="T84" s="971"/>
      <c r="U84" s="971"/>
      <c r="V84" s="971">
        <v>844450</v>
      </c>
      <c r="W84" s="971"/>
      <c r="X84" s="971"/>
      <c r="Y84" s="971"/>
      <c r="Z84" s="971"/>
      <c r="AA84" s="971">
        <v>10282</v>
      </c>
      <c r="AB84" s="971"/>
      <c r="AC84" s="971"/>
      <c r="AD84" s="971"/>
      <c r="AE84" s="971"/>
      <c r="AF84" s="971">
        <v>10055</v>
      </c>
      <c r="AG84" s="971"/>
      <c r="AH84" s="971"/>
      <c r="AI84" s="971"/>
      <c r="AJ84" s="971"/>
      <c r="AK84" s="971" t="s">
        <v>573</v>
      </c>
      <c r="AL84" s="971"/>
      <c r="AM84" s="971"/>
      <c r="AN84" s="971"/>
      <c r="AO84" s="971"/>
      <c r="AP84" s="978" t="s">
        <v>487</v>
      </c>
      <c r="AQ84" s="979"/>
      <c r="AR84" s="979"/>
      <c r="AS84" s="979"/>
      <c r="AT84" s="980"/>
      <c r="AU84" s="978" t="s">
        <v>487</v>
      </c>
      <c r="AV84" s="979"/>
      <c r="AW84" s="979"/>
      <c r="AX84" s="979"/>
      <c r="AY84" s="980"/>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17751</v>
      </c>
      <c r="AG88" s="959"/>
      <c r="AH88" s="959"/>
      <c r="AI88" s="959"/>
      <c r="AJ88" s="959"/>
      <c r="AK88" s="963"/>
      <c r="AL88" s="963"/>
      <c r="AM88" s="963"/>
      <c r="AN88" s="963"/>
      <c r="AO88" s="963"/>
      <c r="AP88" s="959">
        <v>7564</v>
      </c>
      <c r="AQ88" s="959"/>
      <c r="AR88" s="959"/>
      <c r="AS88" s="959"/>
      <c r="AT88" s="959"/>
      <c r="AU88" s="959">
        <v>398</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t="s">
        <v>575</v>
      </c>
      <c r="CX102" s="953"/>
      <c r="CY102" s="953"/>
      <c r="CZ102" s="953"/>
      <c r="DA102" s="954"/>
      <c r="DB102" s="952">
        <v>50</v>
      </c>
      <c r="DC102" s="953"/>
      <c r="DD102" s="953"/>
      <c r="DE102" s="953"/>
      <c r="DF102" s="954"/>
      <c r="DG102" s="952" t="s">
        <v>575</v>
      </c>
      <c r="DH102" s="953"/>
      <c r="DI102" s="953"/>
      <c r="DJ102" s="953"/>
      <c r="DK102" s="954"/>
      <c r="DL102" s="952" t="s">
        <v>575</v>
      </c>
      <c r="DM102" s="953"/>
      <c r="DN102" s="953"/>
      <c r="DO102" s="953"/>
      <c r="DP102" s="954"/>
      <c r="DQ102" s="952">
        <v>9</v>
      </c>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26"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1324631</v>
      </c>
      <c r="AB110" s="889"/>
      <c r="AC110" s="889"/>
      <c r="AD110" s="889"/>
      <c r="AE110" s="890"/>
      <c r="AF110" s="891">
        <v>1438951</v>
      </c>
      <c r="AG110" s="889"/>
      <c r="AH110" s="889"/>
      <c r="AI110" s="889"/>
      <c r="AJ110" s="890"/>
      <c r="AK110" s="891">
        <v>1498579</v>
      </c>
      <c r="AL110" s="889"/>
      <c r="AM110" s="889"/>
      <c r="AN110" s="889"/>
      <c r="AO110" s="890"/>
      <c r="AP110" s="892">
        <v>12.8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14428569</v>
      </c>
      <c r="BR110" s="842"/>
      <c r="BS110" s="842"/>
      <c r="BT110" s="842"/>
      <c r="BU110" s="842"/>
      <c r="BV110" s="842">
        <v>15108494</v>
      </c>
      <c r="BW110" s="842"/>
      <c r="BX110" s="842"/>
      <c r="BY110" s="842"/>
      <c r="BZ110" s="842"/>
      <c r="CA110" s="842">
        <v>15886771</v>
      </c>
      <c r="CB110" s="842"/>
      <c r="CC110" s="842"/>
      <c r="CD110" s="842"/>
      <c r="CE110" s="842"/>
      <c r="CF110" s="866">
        <v>135.4</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26"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26"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5521541</v>
      </c>
      <c r="BR112" s="817"/>
      <c r="BS112" s="817"/>
      <c r="BT112" s="817"/>
      <c r="BU112" s="817"/>
      <c r="BV112" s="817">
        <v>4687504</v>
      </c>
      <c r="BW112" s="817"/>
      <c r="BX112" s="817"/>
      <c r="BY112" s="817"/>
      <c r="BZ112" s="817"/>
      <c r="CA112" s="817">
        <v>4793139</v>
      </c>
      <c r="CB112" s="817"/>
      <c r="CC112" s="817"/>
      <c r="CD112" s="817"/>
      <c r="CE112" s="817"/>
      <c r="CF112" s="875">
        <v>40.799999999999997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26"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504828</v>
      </c>
      <c r="AB113" s="919"/>
      <c r="AC113" s="919"/>
      <c r="AD113" s="919"/>
      <c r="AE113" s="920"/>
      <c r="AF113" s="921">
        <v>432955</v>
      </c>
      <c r="AG113" s="919"/>
      <c r="AH113" s="919"/>
      <c r="AI113" s="919"/>
      <c r="AJ113" s="920"/>
      <c r="AK113" s="921">
        <v>494966</v>
      </c>
      <c r="AL113" s="919"/>
      <c r="AM113" s="919"/>
      <c r="AN113" s="919"/>
      <c r="AO113" s="920"/>
      <c r="AP113" s="922">
        <v>4.2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467137</v>
      </c>
      <c r="BR113" s="817"/>
      <c r="BS113" s="817"/>
      <c r="BT113" s="817"/>
      <c r="BU113" s="817"/>
      <c r="BV113" s="817">
        <v>394078</v>
      </c>
      <c r="BW113" s="817"/>
      <c r="BX113" s="817"/>
      <c r="BY113" s="817"/>
      <c r="BZ113" s="817"/>
      <c r="CA113" s="817">
        <v>397896</v>
      </c>
      <c r="CB113" s="817"/>
      <c r="CC113" s="817"/>
      <c r="CD113" s="817"/>
      <c r="CE113" s="817"/>
      <c r="CF113" s="875">
        <v>3.4</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26"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52345</v>
      </c>
      <c r="AB114" s="780"/>
      <c r="AC114" s="780"/>
      <c r="AD114" s="780"/>
      <c r="AE114" s="781"/>
      <c r="AF114" s="782">
        <v>55286</v>
      </c>
      <c r="AG114" s="780"/>
      <c r="AH114" s="780"/>
      <c r="AI114" s="780"/>
      <c r="AJ114" s="781"/>
      <c r="AK114" s="782">
        <v>26729</v>
      </c>
      <c r="AL114" s="780"/>
      <c r="AM114" s="780"/>
      <c r="AN114" s="780"/>
      <c r="AO114" s="781"/>
      <c r="AP114" s="824">
        <v>0.2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t="s">
        <v>121</v>
      </c>
      <c r="BR114" s="817"/>
      <c r="BS114" s="817"/>
      <c r="BT114" s="817"/>
      <c r="BU114" s="817"/>
      <c r="BV114" s="817" t="s">
        <v>121</v>
      </c>
      <c r="BW114" s="817"/>
      <c r="BX114" s="817"/>
      <c r="BY114" s="817"/>
      <c r="BZ114" s="817"/>
      <c r="CA114" s="817" t="s">
        <v>121</v>
      </c>
      <c r="CB114" s="817"/>
      <c r="CC114" s="817"/>
      <c r="CD114" s="817"/>
      <c r="CE114" s="817"/>
      <c r="CF114" s="875" t="s">
        <v>121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26"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80413</v>
      </c>
      <c r="AB115" s="919"/>
      <c r="AC115" s="919"/>
      <c r="AD115" s="919"/>
      <c r="AE115" s="920"/>
      <c r="AF115" s="921">
        <v>79519</v>
      </c>
      <c r="AG115" s="919"/>
      <c r="AH115" s="919"/>
      <c r="AI115" s="919"/>
      <c r="AJ115" s="920"/>
      <c r="AK115" s="921">
        <v>53421</v>
      </c>
      <c r="AL115" s="919"/>
      <c r="AM115" s="919"/>
      <c r="AN115" s="919"/>
      <c r="AO115" s="920"/>
      <c r="AP115" s="922">
        <v>0.5</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279357</v>
      </c>
      <c r="BR115" s="817"/>
      <c r="BS115" s="817"/>
      <c r="BT115" s="817"/>
      <c r="BU115" s="817"/>
      <c r="BV115" s="817">
        <v>81324</v>
      </c>
      <c r="BW115" s="817"/>
      <c r="BX115" s="817"/>
      <c r="BY115" s="817"/>
      <c r="BZ115" s="817"/>
      <c r="CA115" s="817">
        <v>8666</v>
      </c>
      <c r="CB115" s="817"/>
      <c r="CC115" s="817"/>
      <c r="CD115" s="817"/>
      <c r="CE115" s="817"/>
      <c r="CF115" s="875">
        <v>0.1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26"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26"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1962217</v>
      </c>
      <c r="AB117" s="903"/>
      <c r="AC117" s="903"/>
      <c r="AD117" s="903"/>
      <c r="AE117" s="904"/>
      <c r="AF117" s="905">
        <v>2006711</v>
      </c>
      <c r="AG117" s="903"/>
      <c r="AH117" s="903"/>
      <c r="AI117" s="903"/>
      <c r="AJ117" s="904"/>
      <c r="AK117" s="905">
        <v>2073695</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26"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26"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47" t="s">
        <v>178</v>
      </c>
      <c r="BA119" s="247"/>
      <c r="BB119" s="247"/>
      <c r="BC119" s="247"/>
      <c r="BD119" s="247"/>
      <c r="BE119" s="247"/>
      <c r="BF119" s="247"/>
      <c r="BG119" s="247"/>
      <c r="BH119" s="247"/>
      <c r="BI119" s="247"/>
      <c r="BJ119" s="247"/>
      <c r="BK119" s="247"/>
      <c r="BL119" s="247"/>
      <c r="BM119" s="247"/>
      <c r="BN119" s="247"/>
      <c r="BO119" s="877" t="s">
        <v>441</v>
      </c>
      <c r="BP119" s="878"/>
      <c r="BQ119" s="879">
        <v>20696604</v>
      </c>
      <c r="BR119" s="845"/>
      <c r="BS119" s="845"/>
      <c r="BT119" s="845"/>
      <c r="BU119" s="845"/>
      <c r="BV119" s="845">
        <v>20271400</v>
      </c>
      <c r="BW119" s="845"/>
      <c r="BX119" s="845"/>
      <c r="BY119" s="845"/>
      <c r="BZ119" s="845"/>
      <c r="CA119" s="845">
        <v>21086472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26"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8008637</v>
      </c>
      <c r="BR120" s="842"/>
      <c r="BS120" s="842"/>
      <c r="BT120" s="842"/>
      <c r="BU120" s="842"/>
      <c r="BV120" s="842">
        <v>9317354</v>
      </c>
      <c r="BW120" s="842"/>
      <c r="BX120" s="842"/>
      <c r="BY120" s="842"/>
      <c r="BZ120" s="842"/>
      <c r="CA120" s="842">
        <v>9830557</v>
      </c>
      <c r="CB120" s="842"/>
      <c r="CC120" s="842"/>
      <c r="CD120" s="842"/>
      <c r="CE120" s="842"/>
      <c r="CF120" s="866">
        <v>83.8</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5510430</v>
      </c>
      <c r="DH120" s="842"/>
      <c r="DI120" s="842"/>
      <c r="DJ120" s="842"/>
      <c r="DK120" s="842"/>
      <c r="DL120" s="842">
        <v>4677660</v>
      </c>
      <c r="DM120" s="842"/>
      <c r="DN120" s="842"/>
      <c r="DO120" s="842"/>
      <c r="DP120" s="842"/>
      <c r="DQ120" s="842">
        <v>4787429</v>
      </c>
      <c r="DR120" s="842"/>
      <c r="DS120" s="842"/>
      <c r="DT120" s="842"/>
      <c r="DU120" s="842"/>
      <c r="DV120" s="843">
        <v>40.799999999999997</v>
      </c>
      <c r="DW120" s="843"/>
      <c r="DX120" s="843"/>
      <c r="DY120" s="843"/>
      <c r="DZ120" s="844"/>
    </row>
    <row r="121" spans="1:130" s="226"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228910</v>
      </c>
      <c r="BR121" s="817"/>
      <c r="BS121" s="817"/>
      <c r="BT121" s="817"/>
      <c r="BU121" s="817"/>
      <c r="BV121" s="817">
        <v>234231</v>
      </c>
      <c r="BW121" s="817"/>
      <c r="BX121" s="817"/>
      <c r="BY121" s="817"/>
      <c r="BZ121" s="817"/>
      <c r="CA121" s="817">
        <v>122456</v>
      </c>
      <c r="CB121" s="817"/>
      <c r="CC121" s="817"/>
      <c r="CD121" s="817"/>
      <c r="CE121" s="817"/>
      <c r="CF121" s="875">
        <v>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11111</v>
      </c>
      <c r="DH121" s="817"/>
      <c r="DI121" s="817"/>
      <c r="DJ121" s="817"/>
      <c r="DK121" s="817"/>
      <c r="DL121" s="817">
        <v>9844</v>
      </c>
      <c r="DM121" s="817"/>
      <c r="DN121" s="817"/>
      <c r="DO121" s="817"/>
      <c r="DP121" s="817"/>
      <c r="DQ121" s="817">
        <v>5710</v>
      </c>
      <c r="DR121" s="817"/>
      <c r="DS121" s="817"/>
      <c r="DT121" s="817"/>
      <c r="DU121" s="817"/>
      <c r="DV121" s="794">
        <v>0</v>
      </c>
      <c r="DW121" s="794"/>
      <c r="DX121" s="794"/>
      <c r="DY121" s="794"/>
      <c r="DZ121" s="795"/>
    </row>
    <row r="122" spans="1:130" s="226"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17306921</v>
      </c>
      <c r="BR122" s="845"/>
      <c r="BS122" s="845"/>
      <c r="BT122" s="845"/>
      <c r="BU122" s="845"/>
      <c r="BV122" s="845">
        <v>17077357</v>
      </c>
      <c r="BW122" s="845"/>
      <c r="BX122" s="845"/>
      <c r="BY122" s="845"/>
      <c r="BZ122" s="845"/>
      <c r="CA122" s="845">
        <v>17002824</v>
      </c>
      <c r="CB122" s="845"/>
      <c r="CC122" s="845"/>
      <c r="CD122" s="845"/>
      <c r="CE122" s="845"/>
      <c r="CF122" s="846">
        <v>144.9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26"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47" t="s">
        <v>178</v>
      </c>
      <c r="BA123" s="247"/>
      <c r="BB123" s="247"/>
      <c r="BC123" s="247"/>
      <c r="BD123" s="247"/>
      <c r="BE123" s="247"/>
      <c r="BF123" s="247"/>
      <c r="BG123" s="247"/>
      <c r="BH123" s="247"/>
      <c r="BI123" s="247"/>
      <c r="BJ123" s="247"/>
      <c r="BK123" s="247"/>
      <c r="BL123" s="247"/>
      <c r="BM123" s="247"/>
      <c r="BN123" s="247"/>
      <c r="BO123" s="877" t="s">
        <v>449</v>
      </c>
      <c r="BP123" s="878"/>
      <c r="BQ123" s="832">
        <v>25544468</v>
      </c>
      <c r="BR123" s="833"/>
      <c r="BS123" s="833"/>
      <c r="BT123" s="833"/>
      <c r="BU123" s="833"/>
      <c r="BV123" s="833">
        <v>26628942</v>
      </c>
      <c r="BW123" s="833"/>
      <c r="BX123" s="833"/>
      <c r="BY123" s="833"/>
      <c r="BZ123" s="833"/>
      <c r="CA123" s="833">
        <v>26955837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26"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26"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26"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80413</v>
      </c>
      <c r="AB126" s="780"/>
      <c r="AC126" s="780"/>
      <c r="AD126" s="780"/>
      <c r="AE126" s="781"/>
      <c r="AF126" s="782">
        <v>79519</v>
      </c>
      <c r="AG126" s="780"/>
      <c r="AH126" s="780"/>
      <c r="AI126" s="780"/>
      <c r="AJ126" s="781"/>
      <c r="AK126" s="782">
        <v>53421</v>
      </c>
      <c r="AL126" s="780"/>
      <c r="AM126" s="780"/>
      <c r="AN126" s="780"/>
      <c r="AO126" s="781"/>
      <c r="AP126" s="824">
        <v>0.5</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v>279357</v>
      </c>
      <c r="DH126" s="817"/>
      <c r="DI126" s="817"/>
      <c r="DJ126" s="817"/>
      <c r="DK126" s="817"/>
      <c r="DL126" s="817">
        <v>81324</v>
      </c>
      <c r="DM126" s="817"/>
      <c r="DN126" s="817"/>
      <c r="DO126" s="817"/>
      <c r="DP126" s="817"/>
      <c r="DQ126" s="817">
        <v>8666</v>
      </c>
      <c r="DR126" s="817"/>
      <c r="DS126" s="817"/>
      <c r="DT126" s="817"/>
      <c r="DU126" s="817"/>
      <c r="DV126" s="794">
        <v>0.1</v>
      </c>
      <c r="DW126" s="794"/>
      <c r="DX126" s="794"/>
      <c r="DY126" s="794"/>
      <c r="DZ126" s="795"/>
    </row>
    <row r="127" spans="1:130" s="226"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28"/>
      <c r="AV127" s="228"/>
      <c r="AW127" s="228"/>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26"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21734</v>
      </c>
      <c r="AB128" s="801"/>
      <c r="AC128" s="801"/>
      <c r="AD128" s="801"/>
      <c r="AE128" s="802"/>
      <c r="AF128" s="803">
        <v>15821</v>
      </c>
      <c r="AG128" s="801"/>
      <c r="AH128" s="801"/>
      <c r="AI128" s="801"/>
      <c r="AJ128" s="802"/>
      <c r="AK128" s="803">
        <v>10750</v>
      </c>
      <c r="AL128" s="801"/>
      <c r="AM128" s="801"/>
      <c r="AN128" s="801"/>
      <c r="AO128" s="802"/>
      <c r="AP128" s="804"/>
      <c r="AQ128" s="805"/>
      <c r="AR128" s="805"/>
      <c r="AS128" s="805"/>
      <c r="AT128" s="806"/>
      <c r="AU128" s="228"/>
      <c r="AV128" s="228"/>
      <c r="AW128" s="228"/>
      <c r="AX128" s="807" t="s">
        <v>463</v>
      </c>
      <c r="AY128" s="808"/>
      <c r="AZ128" s="808"/>
      <c r="BA128" s="808"/>
      <c r="BB128" s="808"/>
      <c r="BC128" s="808"/>
      <c r="BD128" s="808"/>
      <c r="BE128" s="809"/>
      <c r="BF128" s="786" t="s">
        <v>121</v>
      </c>
      <c r="BG128" s="787"/>
      <c r="BH128" s="787"/>
      <c r="BI128" s="787"/>
      <c r="BJ128" s="787"/>
      <c r="BK128" s="787"/>
      <c r="BL128" s="810"/>
      <c r="BM128" s="786">
        <v>12.94</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26"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13226084</v>
      </c>
      <c r="AB129" s="780"/>
      <c r="AC129" s="780"/>
      <c r="AD129" s="780"/>
      <c r="AE129" s="781"/>
      <c r="AF129" s="782">
        <v>12957197</v>
      </c>
      <c r="AG129" s="780"/>
      <c r="AH129" s="780"/>
      <c r="AI129" s="780"/>
      <c r="AJ129" s="781"/>
      <c r="AK129" s="782">
        <v>13098673</v>
      </c>
      <c r="AL129" s="780"/>
      <c r="AM129" s="780"/>
      <c r="AN129" s="780"/>
      <c r="AO129" s="781"/>
      <c r="AP129" s="783"/>
      <c r="AQ129" s="784"/>
      <c r="AR129" s="784"/>
      <c r="AS129" s="784"/>
      <c r="AT129" s="785"/>
      <c r="AU129" s="229"/>
      <c r="AV129" s="229"/>
      <c r="AW129" s="229"/>
      <c r="AX129" s="751" t="s">
        <v>466</v>
      </c>
      <c r="AY129" s="752"/>
      <c r="AZ129" s="752"/>
      <c r="BA129" s="752"/>
      <c r="BB129" s="752"/>
      <c r="BC129" s="752"/>
      <c r="BD129" s="752"/>
      <c r="BE129" s="753"/>
      <c r="BF129" s="770" t="s">
        <v>121</v>
      </c>
      <c r="BG129" s="771"/>
      <c r="BH129" s="771"/>
      <c r="BI129" s="771"/>
      <c r="BJ129" s="771"/>
      <c r="BK129" s="771"/>
      <c r="BL129" s="772"/>
      <c r="BM129" s="770">
        <v>17.940000000000001</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1421255</v>
      </c>
      <c r="AB130" s="780"/>
      <c r="AC130" s="780"/>
      <c r="AD130" s="780"/>
      <c r="AE130" s="781"/>
      <c r="AF130" s="782">
        <v>1399776</v>
      </c>
      <c r="AG130" s="780"/>
      <c r="AH130" s="780"/>
      <c r="AI130" s="780"/>
      <c r="AJ130" s="781"/>
      <c r="AK130" s="782">
        <v>1364592</v>
      </c>
      <c r="AL130" s="780"/>
      <c r="AM130" s="780"/>
      <c r="AN130" s="780"/>
      <c r="AO130" s="781"/>
      <c r="AP130" s="783"/>
      <c r="AQ130" s="784"/>
      <c r="AR130" s="784"/>
      <c r="AS130" s="784"/>
      <c r="AT130" s="785"/>
      <c r="AU130" s="229"/>
      <c r="AV130" s="229"/>
      <c r="AW130" s="229"/>
      <c r="AX130" s="751" t="s">
        <v>469</v>
      </c>
      <c r="AY130" s="752"/>
      <c r="AZ130" s="752"/>
      <c r="BA130" s="752"/>
      <c r="BB130" s="752"/>
      <c r="BC130" s="752"/>
      <c r="BD130" s="752"/>
      <c r="BE130" s="753"/>
      <c r="BF130" s="754">
        <v>5.0999999999999996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11804829</v>
      </c>
      <c r="AB131" s="764"/>
      <c r="AC131" s="764"/>
      <c r="AD131" s="764"/>
      <c r="AE131" s="765"/>
      <c r="AF131" s="766">
        <v>11557421</v>
      </c>
      <c r="AG131" s="764"/>
      <c r="AH131" s="764"/>
      <c r="AI131" s="764"/>
      <c r="AJ131" s="765"/>
      <c r="AK131" s="766">
        <v>11734081</v>
      </c>
      <c r="AL131" s="764"/>
      <c r="AM131" s="764"/>
      <c r="AN131" s="764"/>
      <c r="AO131" s="765"/>
      <c r="AP131" s="767"/>
      <c r="AQ131" s="768"/>
      <c r="AR131" s="768"/>
      <c r="AS131" s="768"/>
      <c r="AT131" s="769"/>
      <c r="AU131" s="229"/>
      <c r="AV131" s="229"/>
      <c r="AW131" s="229"/>
      <c r="AX131" s="729" t="s">
        <v>471</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4.3984372839999999</v>
      </c>
      <c r="AB132" s="745"/>
      <c r="AC132" s="745"/>
      <c r="AD132" s="745"/>
      <c r="AE132" s="746"/>
      <c r="AF132" s="747">
        <v>5.1145839540000004</v>
      </c>
      <c r="AG132" s="745"/>
      <c r="AH132" s="745"/>
      <c r="AI132" s="745"/>
      <c r="AJ132" s="746"/>
      <c r="AK132" s="747">
        <v>5.9514929199999997</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4.5</v>
      </c>
      <c r="AB133" s="724"/>
      <c r="AC133" s="724"/>
      <c r="AD133" s="724"/>
      <c r="AE133" s="725"/>
      <c r="AF133" s="723">
        <v>4.4000000000000004</v>
      </c>
      <c r="AG133" s="724"/>
      <c r="AH133" s="724"/>
      <c r="AI133" s="724"/>
      <c r="AJ133" s="725"/>
      <c r="AK133" s="723">
        <v>5.0999999999999996</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epLadzZ7G5GcGtvYJDrIUtuWDDdAeKRexCkfbp0UjDDn3iVU8ZS1Ksit8iMUk8HijRA7K1UwunrQXpfvZpykA==" saltValue="a9CzgzNwi3E27jndud5z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NN5MclDLzBFY+0A1fgou/oSxdozaOI6C7YjCyE7NVUt0ebnJVXXc0eOurqJRz5HT+Cef+mB3nzfXESYfy2Rp4g==" saltValue="SYWIs+xXg1fAzSrhcFId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gxPAACNkJdtHM20ZXX0+C7rm37sSo3CuU64c53cWpQ66aCNGPF5QA6Da1JcWRG8SZJQqV0GHQH8zpeAtdbTg==" saltValue="kHivV7Y8x9bQY1gdRMXz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0" t="s">
        <v>478</v>
      </c>
      <c r="AP7" s="268"/>
      <c r="AQ7" s="269" t="s">
        <v>479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1"/>
      <c r="AP8" s="274" t="s">
        <v>480</v>
      </c>
      <c r="AQ8" s="275" t="s">
        <v>481</v>
      </c>
      <c r="AR8" s="276" t="s">
        <v>482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2" t="s">
        <v>483</v>
      </c>
      <c r="AL9" s="1133"/>
      <c r="AM9" s="1133"/>
      <c r="AN9" s="1134"/>
      <c r="AO9" s="277">
        <v>3372363</v>
      </c>
      <c r="AP9" s="277">
        <v>56942</v>
      </c>
      <c r="AQ9" s="278">
        <v>66486</v>
      </c>
      <c r="AR9" s="279">
        <v>-14.4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2" t="s">
        <v>484</v>
      </c>
      <c r="AL10" s="1133"/>
      <c r="AM10" s="1133"/>
      <c r="AN10" s="1134"/>
      <c r="AO10" s="280">
        <v>794078</v>
      </c>
      <c r="AP10" s="280">
        <v>13408</v>
      </c>
      <c r="AQ10" s="281">
        <v>6147</v>
      </c>
      <c r="AR10" s="282">
        <v>118.1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2" t="s">
        <v>485</v>
      </c>
      <c r="AL11" s="1133"/>
      <c r="AM11" s="1133"/>
      <c r="AN11" s="1134"/>
      <c r="AO11" s="280">
        <v>9245</v>
      </c>
      <c r="AP11" s="280">
        <v>156</v>
      </c>
      <c r="AQ11" s="281">
        <v>1219</v>
      </c>
      <c r="AR11" s="282">
        <v>-87.2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2" t="s">
        <v>486</v>
      </c>
      <c r="AL12" s="1133"/>
      <c r="AM12" s="1133"/>
      <c r="AN12" s="1134"/>
      <c r="AO12" s="280" t="s">
        <v>487</v>
      </c>
      <c r="AP12" s="280" t="s">
        <v>487</v>
      </c>
      <c r="AQ12" s="281">
        <v>9</v>
      </c>
      <c r="AR12" s="282" t="s">
        <v>487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2" t="s">
        <v>488</v>
      </c>
      <c r="AL13" s="1133"/>
      <c r="AM13" s="1133"/>
      <c r="AN13" s="1134"/>
      <c r="AO13" s="280">
        <v>191017</v>
      </c>
      <c r="AP13" s="280">
        <v>3225</v>
      </c>
      <c r="AQ13" s="281">
        <v>2955</v>
      </c>
      <c r="AR13" s="282">
        <v>9.1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2" t="s">
        <v>489</v>
      </c>
      <c r="AL14" s="1133"/>
      <c r="AM14" s="1133"/>
      <c r="AN14" s="1134"/>
      <c r="AO14" s="280">
        <v>14807</v>
      </c>
      <c r="AP14" s="280">
        <v>250</v>
      </c>
      <c r="AQ14" s="281">
        <v>1434</v>
      </c>
      <c r="AR14" s="282">
        <v>-82.6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5" t="s">
        <v>490</v>
      </c>
      <c r="AL15" s="1136"/>
      <c r="AM15" s="1136"/>
      <c r="AN15" s="1137"/>
      <c r="AO15" s="280">
        <v>-171429</v>
      </c>
      <c r="AP15" s="280">
        <v>-2895</v>
      </c>
      <c r="AQ15" s="281">
        <v>-3102</v>
      </c>
      <c r="AR15" s="282">
        <v>-6.7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5" t="s">
        <v>178</v>
      </c>
      <c r="AL16" s="1136"/>
      <c r="AM16" s="1136"/>
      <c r="AN16" s="1137"/>
      <c r="AO16" s="280">
        <v>4210081</v>
      </c>
      <c r="AP16" s="280">
        <v>71086</v>
      </c>
      <c r="AQ16" s="281">
        <v>75147</v>
      </c>
      <c r="AR16" s="282">
        <v>-5.4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492</v>
      </c>
      <c r="AP20" s="289" t="s">
        <v>493</v>
      </c>
      <c r="AQ20" s="290" t="s">
        <v>494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8" t="s">
        <v>495</v>
      </c>
      <c r="AL21" s="1139"/>
      <c r="AM21" s="1139"/>
      <c r="AN21" s="1140"/>
      <c r="AO21" s="293">
        <v>5.35</v>
      </c>
      <c r="AP21" s="294">
        <v>6.62</v>
      </c>
      <c r="AQ21" s="295">
        <v>-1.27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8" t="s">
        <v>496</v>
      </c>
      <c r="AL22" s="1139"/>
      <c r="AM22" s="1139"/>
      <c r="AN22" s="1140"/>
      <c r="AO22" s="298">
        <v>93.4</v>
      </c>
      <c r="AP22" s="299">
        <v>98.3</v>
      </c>
      <c r="AQ22" s="300">
        <v>-4.9000000000000004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1" t="s">
        <v>497</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3"/>
    </row>
    <row r="27" spans="1:46" x14ac:dyDescent="0.15">
      <c r="A27" s="305"/>
      <c r="AO27" s="258"/>
      <c r="AP27" s="258"/>
      <c r="AQ27" s="258"/>
      <c r="AR27" s="258"/>
      <c r="AS27" s="258"/>
      <c r="AT27" s="258"/>
    </row>
    <row r="28" spans="1:46" ht="17.25" x14ac:dyDescent="0.15">
      <c r="A28" s="259" t="s">
        <v>498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0" t="s">
        <v>478</v>
      </c>
      <c r="AP30" s="268"/>
      <c r="AQ30" s="269" t="s">
        <v>479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1"/>
      <c r="AP31" s="274" t="s">
        <v>480</v>
      </c>
      <c r="AQ31" s="275" t="s">
        <v>481</v>
      </c>
      <c r="AR31" s="276" t="s">
        <v>482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2" t="s">
        <v>500</v>
      </c>
      <c r="AL32" s="1123"/>
      <c r="AM32" s="1123"/>
      <c r="AN32" s="1124"/>
      <c r="AO32" s="308">
        <v>1498579</v>
      </c>
      <c r="AP32" s="308">
        <v>25303</v>
      </c>
      <c r="AQ32" s="309">
        <v>34847</v>
      </c>
      <c r="AR32" s="310">
        <v>-27.4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2" t="s">
        <v>501</v>
      </c>
      <c r="AL33" s="1123"/>
      <c r="AM33" s="1123"/>
      <c r="AN33" s="1124"/>
      <c r="AO33" s="308" t="s">
        <v>487</v>
      </c>
      <c r="AP33" s="308" t="s">
        <v>487</v>
      </c>
      <c r="AQ33" s="309" t="s">
        <v>487</v>
      </c>
      <c r="AR33" s="310" t="s">
        <v>487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2" t="s">
        <v>502</v>
      </c>
      <c r="AL34" s="1123"/>
      <c r="AM34" s="1123"/>
      <c r="AN34" s="1124"/>
      <c r="AO34" s="308" t="s">
        <v>487</v>
      </c>
      <c r="AP34" s="308" t="s">
        <v>487</v>
      </c>
      <c r="AQ34" s="309">
        <v>5</v>
      </c>
      <c r="AR34" s="310" t="s">
        <v>487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2" t="s">
        <v>503</v>
      </c>
      <c r="AL35" s="1123"/>
      <c r="AM35" s="1123"/>
      <c r="AN35" s="1124"/>
      <c r="AO35" s="308">
        <v>494966</v>
      </c>
      <c r="AP35" s="308">
        <v>8357</v>
      </c>
      <c r="AQ35" s="309">
        <v>8260</v>
      </c>
      <c r="AR35" s="310">
        <v>1.2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2" t="s">
        <v>504</v>
      </c>
      <c r="AL36" s="1123"/>
      <c r="AM36" s="1123"/>
      <c r="AN36" s="1124"/>
      <c r="AO36" s="308">
        <v>26729</v>
      </c>
      <c r="AP36" s="308">
        <v>451</v>
      </c>
      <c r="AQ36" s="309">
        <v>1689</v>
      </c>
      <c r="AR36" s="310">
        <v>-73.3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2" t="s">
        <v>505</v>
      </c>
      <c r="AL37" s="1123"/>
      <c r="AM37" s="1123"/>
      <c r="AN37" s="1124"/>
      <c r="AO37" s="308">
        <v>53421</v>
      </c>
      <c r="AP37" s="308">
        <v>902</v>
      </c>
      <c r="AQ37" s="309">
        <v>748</v>
      </c>
      <c r="AR37" s="310">
        <v>20.6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5" t="s">
        <v>506</v>
      </c>
      <c r="AL38" s="1126"/>
      <c r="AM38" s="1126"/>
      <c r="AN38" s="1127"/>
      <c r="AO38" s="311" t="s">
        <v>487</v>
      </c>
      <c r="AP38" s="311" t="s">
        <v>487</v>
      </c>
      <c r="AQ38" s="312">
        <v>1</v>
      </c>
      <c r="AR38" s="300" t="s">
        <v>487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5" t="s">
        <v>507</v>
      </c>
      <c r="AL39" s="1126"/>
      <c r="AM39" s="1126"/>
      <c r="AN39" s="1127"/>
      <c r="AO39" s="308">
        <v>-10750</v>
      </c>
      <c r="AP39" s="308">
        <v>-182</v>
      </c>
      <c r="AQ39" s="309">
        <v>-5762</v>
      </c>
      <c r="AR39" s="310">
        <v>-96.8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2" t="s">
        <v>508</v>
      </c>
      <c r="AL40" s="1123"/>
      <c r="AM40" s="1123"/>
      <c r="AN40" s="1124"/>
      <c r="AO40" s="308">
        <v>-1364592</v>
      </c>
      <c r="AP40" s="308">
        <v>-23041</v>
      </c>
      <c r="AQ40" s="309">
        <v>-27609</v>
      </c>
      <c r="AR40" s="310">
        <v>-16.5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8" t="s">
        <v>288</v>
      </c>
      <c r="AL41" s="1129"/>
      <c r="AM41" s="1129"/>
      <c r="AN41" s="1130"/>
      <c r="AO41" s="308">
        <v>698353</v>
      </c>
      <c r="AP41" s="308">
        <v>11792</v>
      </c>
      <c r="AQ41" s="309">
        <v>12179</v>
      </c>
      <c r="AR41" s="310">
        <v>-3.2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5" t="s">
        <v>478</v>
      </c>
      <c r="AN49" s="1117" t="s">
        <v>511</v>
      </c>
      <c r="AO49" s="1118"/>
      <c r="AP49" s="1118"/>
      <c r="AQ49" s="1118"/>
      <c r="AR49" s="111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6"/>
      <c r="AN50" s="324" t="s">
        <v>512</v>
      </c>
      <c r="AO50" s="325" t="s">
        <v>513</v>
      </c>
      <c r="AP50" s="326" t="s">
        <v>514</v>
      </c>
      <c r="AQ50" s="327" t="s">
        <v>515</v>
      </c>
      <c r="AR50" s="328" t="s">
        <v>516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517</v>
      </c>
      <c r="AL51" s="321"/>
      <c r="AM51" s="329">
        <v>1979625</v>
      </c>
      <c r="AN51" s="330">
        <v>33259</v>
      </c>
      <c r="AO51" s="331">
        <v>42.7</v>
      </c>
      <c r="AP51" s="332">
        <v>45588</v>
      </c>
      <c r="AQ51" s="333">
        <v>8.6999999999999993</v>
      </c>
      <c r="AR51" s="334">
        <v>34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518</v>
      </c>
      <c r="AM52" s="337">
        <v>587385</v>
      </c>
      <c r="AN52" s="338">
        <v>9868</v>
      </c>
      <c r="AO52" s="339">
        <v>126.9</v>
      </c>
      <c r="AP52" s="340">
        <v>24150</v>
      </c>
      <c r="AQ52" s="341">
        <v>3.4</v>
      </c>
      <c r="AR52" s="342">
        <v>123.5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519</v>
      </c>
      <c r="AL53" s="321"/>
      <c r="AM53" s="329">
        <v>1237605</v>
      </c>
      <c r="AN53" s="330">
        <v>20750</v>
      </c>
      <c r="AO53" s="331">
        <v>-37.6</v>
      </c>
      <c r="AP53" s="332">
        <v>45483</v>
      </c>
      <c r="AQ53" s="333">
        <v>-0.2</v>
      </c>
      <c r="AR53" s="334">
        <v>-37.4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518</v>
      </c>
      <c r="AM54" s="337">
        <v>658069</v>
      </c>
      <c r="AN54" s="338">
        <v>11033</v>
      </c>
      <c r="AO54" s="339">
        <v>11.8</v>
      </c>
      <c r="AP54" s="340">
        <v>24241</v>
      </c>
      <c r="AQ54" s="341">
        <v>0.4</v>
      </c>
      <c r="AR54" s="342">
        <v>11.4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520</v>
      </c>
      <c r="AL55" s="321"/>
      <c r="AM55" s="329">
        <v>1642391</v>
      </c>
      <c r="AN55" s="330">
        <v>27604</v>
      </c>
      <c r="AO55" s="331">
        <v>33</v>
      </c>
      <c r="AP55" s="332">
        <v>45945</v>
      </c>
      <c r="AQ55" s="333">
        <v>1</v>
      </c>
      <c r="AR55" s="334">
        <v>32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518</v>
      </c>
      <c r="AM56" s="337">
        <v>1038185</v>
      </c>
      <c r="AN56" s="338">
        <v>17449</v>
      </c>
      <c r="AO56" s="339">
        <v>58.2</v>
      </c>
      <c r="AP56" s="340">
        <v>25180</v>
      </c>
      <c r="AQ56" s="341">
        <v>3.9</v>
      </c>
      <c r="AR56" s="342">
        <v>54.3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521</v>
      </c>
      <c r="AL57" s="321"/>
      <c r="AM57" s="329">
        <v>3435487</v>
      </c>
      <c r="AN57" s="330">
        <v>57999</v>
      </c>
      <c r="AO57" s="331">
        <v>110.1</v>
      </c>
      <c r="AP57" s="332">
        <v>44475</v>
      </c>
      <c r="AQ57" s="333">
        <v>-3.2</v>
      </c>
      <c r="AR57" s="334">
        <v>113.3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518</v>
      </c>
      <c r="AM58" s="337">
        <v>1325242</v>
      </c>
      <c r="AN58" s="338">
        <v>22373</v>
      </c>
      <c r="AO58" s="339">
        <v>28.2</v>
      </c>
      <c r="AP58" s="340">
        <v>24780</v>
      </c>
      <c r="AQ58" s="341">
        <v>-1.6</v>
      </c>
      <c r="AR58" s="342">
        <v>29.8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522</v>
      </c>
      <c r="AL59" s="321"/>
      <c r="AM59" s="329">
        <v>3250068</v>
      </c>
      <c r="AN59" s="330">
        <v>54877</v>
      </c>
      <c r="AO59" s="331">
        <v>-5.4</v>
      </c>
      <c r="AP59" s="332">
        <v>45982</v>
      </c>
      <c r="AQ59" s="333">
        <v>3.4</v>
      </c>
      <c r="AR59" s="334">
        <v>-8.8000000000000007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518</v>
      </c>
      <c r="AM60" s="337">
        <v>1577513</v>
      </c>
      <c r="AN60" s="338">
        <v>26636</v>
      </c>
      <c r="AO60" s="339">
        <v>19.100000000000001</v>
      </c>
      <c r="AP60" s="340">
        <v>25583</v>
      </c>
      <c r="AQ60" s="341">
        <v>3.2</v>
      </c>
      <c r="AR60" s="342">
        <v>15.9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523</v>
      </c>
      <c r="AL61" s="343"/>
      <c r="AM61" s="344">
        <v>2309035</v>
      </c>
      <c r="AN61" s="345">
        <v>38898</v>
      </c>
      <c r="AO61" s="346">
        <v>28.6</v>
      </c>
      <c r="AP61" s="347">
        <v>45495</v>
      </c>
      <c r="AQ61" s="348">
        <v>1.9</v>
      </c>
      <c r="AR61" s="334">
        <v>26.7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518</v>
      </c>
      <c r="AM62" s="337">
        <v>1037279</v>
      </c>
      <c r="AN62" s="338">
        <v>17472</v>
      </c>
      <c r="AO62" s="339">
        <v>48.8</v>
      </c>
      <c r="AP62" s="340">
        <v>24787</v>
      </c>
      <c r="AQ62" s="341">
        <v>1.9</v>
      </c>
      <c r="AR62" s="342">
        <v>46.9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fBdfqwTWAvQ/NcMRWjqG5qTQGd4AJHMGMn83WjYULKypujjfRT+wq4fvkt+zxYWY2dbYzzx5bBkeS0acUOQEAQ==" saltValue="8tOCPf7C8yx2d6DpGrtk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475</v>
      </c>
    </row>
    <row r="121" spans="125:125" ht="13.5" hidden="1" customHeight="1" x14ac:dyDescent="0.15">
      <c r="DU121" s="255"/>
    </row>
  </sheetData>
  <sheetProtection algorithmName="SHA-512" hashValue="xReWNDrlgKoZ80jbcA+5x2/MN6vQHFJMNagmCDDp8H/dGwz8DrMXLpenyc0kLr8RC3D4lFKuWimZCZzIi4W6wQ==" saltValue="vWUDjvOinvRajJnnHe30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475</v>
      </c>
    </row>
  </sheetData>
  <sheetProtection algorithmName="SHA-512" hashValue="CSH7T5NkoGKDnoS74mGKOtpJ4nAa5NVd67xSTAiHOFNZRWtJO/p+omGtD/ZFRkpk9vrAr8iZitRwhfpS8l75tw==" saltValue="6WzJebRLHKFE9cVQtae3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1" t="s">
        <v>3</v>
      </c>
      <c r="D47" s="1141"/>
      <c r="E47" s="1142"/>
      <c r="F47" s="11">
        <v>21.92</v>
      </c>
      <c r="G47" s="12">
        <v>21.47</v>
      </c>
      <c r="H47" s="12">
        <v>25.45</v>
      </c>
      <c r="I47" s="12">
        <v>25.3</v>
      </c>
      <c r="J47" s="13">
        <v>24.91</v>
      </c>
    </row>
    <row r="48" spans="2:10" ht="57.75" customHeight="1" x14ac:dyDescent="0.15">
      <c r="B48" s="14"/>
      <c r="C48" s="1143" t="s">
        <v>4</v>
      </c>
      <c r="D48" s="1143"/>
      <c r="E48" s="1144"/>
      <c r="F48" s="15">
        <v>5.68</v>
      </c>
      <c r="G48" s="16">
        <v>12.34</v>
      </c>
      <c r="H48" s="16">
        <v>15.97</v>
      </c>
      <c r="I48" s="16">
        <v>10.98</v>
      </c>
      <c r="J48" s="17">
        <v>8.4700000000000006</v>
      </c>
    </row>
    <row r="49" spans="2:10" ht="57.75" customHeight="1" thickBot="1" x14ac:dyDescent="0.2">
      <c r="B49" s="18"/>
      <c r="C49" s="1145" t="s">
        <v>5</v>
      </c>
      <c r="D49" s="1145"/>
      <c r="E49" s="1146"/>
      <c r="F49" s="19">
        <v>4.49</v>
      </c>
      <c r="G49" s="20">
        <v>7.42</v>
      </c>
      <c r="H49" s="20">
        <v>10.37</v>
      </c>
      <c r="I49" s="20" t="s">
        <v>530</v>
      </c>
      <c r="J49" s="21" t="s">
        <v>531</v>
      </c>
    </row>
    <row r="50" spans="2:10" x14ac:dyDescent="0.15"/>
  </sheetData>
  <sheetProtection algorithmName="SHA-512" hashValue="MtPt9EPLzKuT7Fvh92TDIlJXqi3jv9d4tmvC6n8aTcMIb88bxwK++nN8uEqmzZNwKdpt4L6c8b3ECDAOn7jGkQ==" saltValue="drFNiReoqcYfmz53ZiFY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3" t="s">
        <v>532</v>
      </c>
      <c r="D34" s="1153"/>
      <c r="E34" s="1154"/>
      <c r="F34" s="32">
        <v>5.35</v>
      </c>
      <c r="G34" s="33">
        <v>12.12</v>
      </c>
      <c r="H34" s="33">
        <v>15.96</v>
      </c>
      <c r="I34" s="33">
        <v>10.97</v>
      </c>
      <c r="J34" s="34">
        <v>8.4700000000000006</v>
      </c>
      <c r="K34" s="22"/>
      <c r="L34" s="22"/>
      <c r="M34" s="22"/>
      <c r="N34" s="22"/>
      <c r="O34" s="22"/>
      <c r="P34" s="22"/>
    </row>
    <row r="35" spans="1:16" ht="39" customHeight="1" x14ac:dyDescent="0.15">
      <c r="A35" s="22"/>
      <c r="B35" s="35"/>
      <c r="C35" s="1147" t="s">
        <v>533</v>
      </c>
      <c r="D35" s="1148"/>
      <c r="E35" s="1149"/>
      <c r="F35" s="36">
        <v>12.9</v>
      </c>
      <c r="G35" s="37">
        <v>11.39</v>
      </c>
      <c r="H35" s="37">
        <v>8.9700000000000006</v>
      </c>
      <c r="I35" s="37">
        <v>7.75</v>
      </c>
      <c r="J35" s="38">
        <v>6.19</v>
      </c>
      <c r="K35" s="22"/>
      <c r="L35" s="22"/>
      <c r="M35" s="22"/>
      <c r="N35" s="22"/>
      <c r="O35" s="22"/>
      <c r="P35" s="22"/>
    </row>
    <row r="36" spans="1:16" ht="39" customHeight="1" x14ac:dyDescent="0.15">
      <c r="A36" s="22"/>
      <c r="B36" s="35"/>
      <c r="C36" s="1147" t="s">
        <v>534</v>
      </c>
      <c r="D36" s="1148"/>
      <c r="E36" s="1149"/>
      <c r="F36" s="36">
        <v>2.77</v>
      </c>
      <c r="G36" s="37">
        <v>2.0499999999999998</v>
      </c>
      <c r="H36" s="37">
        <v>3.14</v>
      </c>
      <c r="I36" s="37">
        <v>2.04</v>
      </c>
      <c r="J36" s="38">
        <v>2.77</v>
      </c>
      <c r="K36" s="22"/>
      <c r="L36" s="22"/>
      <c r="M36" s="22"/>
      <c r="N36" s="22"/>
      <c r="O36" s="22"/>
      <c r="P36" s="22"/>
    </row>
    <row r="37" spans="1:16" ht="39" customHeight="1" x14ac:dyDescent="0.15">
      <c r="A37" s="22"/>
      <c r="B37" s="35"/>
      <c r="C37" s="1147" t="s">
        <v>535</v>
      </c>
      <c r="D37" s="1148"/>
      <c r="E37" s="1149"/>
      <c r="F37" s="36">
        <v>1.82</v>
      </c>
      <c r="G37" s="37">
        <v>1.17</v>
      </c>
      <c r="H37" s="37">
        <v>0.68</v>
      </c>
      <c r="I37" s="37">
        <v>0.53</v>
      </c>
      <c r="J37" s="38">
        <v>0.37</v>
      </c>
      <c r="K37" s="22"/>
      <c r="L37" s="22"/>
      <c r="M37" s="22"/>
      <c r="N37" s="22"/>
      <c r="O37" s="22"/>
      <c r="P37" s="22"/>
    </row>
    <row r="38" spans="1:16" ht="39" customHeight="1" x14ac:dyDescent="0.15">
      <c r="A38" s="22"/>
      <c r="B38" s="35"/>
      <c r="C38" s="1147" t="s">
        <v>536</v>
      </c>
      <c r="D38" s="1148"/>
      <c r="E38" s="1149"/>
      <c r="F38" s="36" t="s">
        <v>487</v>
      </c>
      <c r="G38" s="37" t="s">
        <v>487</v>
      </c>
      <c r="H38" s="37">
        <v>0.49</v>
      </c>
      <c r="I38" s="37">
        <v>0.55000000000000004</v>
      </c>
      <c r="J38" s="38">
        <v>0.3</v>
      </c>
      <c r="K38" s="22"/>
      <c r="L38" s="22"/>
      <c r="M38" s="22"/>
      <c r="N38" s="22"/>
      <c r="O38" s="22"/>
      <c r="P38" s="22"/>
    </row>
    <row r="39" spans="1:16" ht="39" customHeight="1" x14ac:dyDescent="0.15">
      <c r="A39" s="22"/>
      <c r="B39" s="35"/>
      <c r="C39" s="1147" t="s">
        <v>537</v>
      </c>
      <c r="D39" s="1148"/>
      <c r="E39" s="1149"/>
      <c r="F39" s="36">
        <v>0.01</v>
      </c>
      <c r="G39" s="37">
        <v>0</v>
      </c>
      <c r="H39" s="37">
        <v>0.01</v>
      </c>
      <c r="I39" s="37">
        <v>0.01</v>
      </c>
      <c r="J39" s="38">
        <v>0.02</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538</v>
      </c>
      <c r="D42" s="1148"/>
      <c r="E42" s="1149"/>
      <c r="F42" s="36" t="s">
        <v>487</v>
      </c>
      <c r="G42" s="37" t="s">
        <v>487</v>
      </c>
      <c r="H42" s="37" t="s">
        <v>487</v>
      </c>
      <c r="I42" s="37" t="s">
        <v>487</v>
      </c>
      <c r="J42" s="38" t="s">
        <v>487</v>
      </c>
      <c r="K42" s="22"/>
      <c r="L42" s="22"/>
      <c r="M42" s="22"/>
      <c r="N42" s="22"/>
      <c r="O42" s="22"/>
      <c r="P42" s="22"/>
    </row>
    <row r="43" spans="1:16" ht="39" customHeight="1" thickBot="1" x14ac:dyDescent="0.2">
      <c r="A43" s="22"/>
      <c r="B43" s="40"/>
      <c r="C43" s="1150" t="s">
        <v>539</v>
      </c>
      <c r="D43" s="1151"/>
      <c r="E43" s="1152"/>
      <c r="F43" s="41">
        <v>1.66</v>
      </c>
      <c r="G43" s="42">
        <v>1.58</v>
      </c>
      <c r="H43" s="42">
        <v>0</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mNIBpFd/qJeL6tD3/jurp00fn7sUrI40qJcLfig8fRhSm4ottr0RmNEvBe/J5hPVUMFmsCXDMlwm/Kbt7aflw==" saltValue="nq12N0TWluYWaeuqSGOk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1329</v>
      </c>
      <c r="L45" s="60">
        <v>1275</v>
      </c>
      <c r="M45" s="60">
        <v>1325</v>
      </c>
      <c r="N45" s="60">
        <v>1439</v>
      </c>
      <c r="O45" s="61">
        <v>1499</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487</v>
      </c>
      <c r="L46" s="64" t="s">
        <v>487</v>
      </c>
      <c r="M46" s="64" t="s">
        <v>487</v>
      </c>
      <c r="N46" s="64" t="s">
        <v>487</v>
      </c>
      <c r="O46" s="65" t="s">
        <v>487</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487</v>
      </c>
      <c r="L47" s="64" t="s">
        <v>487</v>
      </c>
      <c r="M47" s="64" t="s">
        <v>487</v>
      </c>
      <c r="N47" s="64" t="s">
        <v>487</v>
      </c>
      <c r="O47" s="65" t="s">
        <v>487</v>
      </c>
      <c r="P47" s="48"/>
      <c r="Q47" s="48"/>
      <c r="R47" s="48"/>
      <c r="S47" s="48"/>
      <c r="T47" s="48"/>
      <c r="U47" s="48"/>
    </row>
    <row r="48" spans="1:21" ht="30.75" customHeight="1" x14ac:dyDescent="0.15">
      <c r="A48" s="48"/>
      <c r="B48" s="1180"/>
      <c r="C48" s="1181"/>
      <c r="D48" s="62"/>
      <c r="E48" s="1157" t="s">
        <v>13</v>
      </c>
      <c r="F48" s="1157"/>
      <c r="G48" s="1157"/>
      <c r="H48" s="1157"/>
      <c r="I48" s="1157"/>
      <c r="J48" s="1158"/>
      <c r="K48" s="63">
        <v>623</v>
      </c>
      <c r="L48" s="64">
        <v>439</v>
      </c>
      <c r="M48" s="64">
        <v>505</v>
      </c>
      <c r="N48" s="64">
        <v>433</v>
      </c>
      <c r="O48" s="65">
        <v>495</v>
      </c>
      <c r="P48" s="48"/>
      <c r="Q48" s="48"/>
      <c r="R48" s="48"/>
      <c r="S48" s="48"/>
      <c r="T48" s="48"/>
      <c r="U48" s="48"/>
    </row>
    <row r="49" spans="1:21" ht="30.75" customHeight="1" x14ac:dyDescent="0.15">
      <c r="A49" s="48"/>
      <c r="B49" s="1180"/>
      <c r="C49" s="1181"/>
      <c r="D49" s="62"/>
      <c r="E49" s="1157" t="s">
        <v>14</v>
      </c>
      <c r="F49" s="1157"/>
      <c r="G49" s="1157"/>
      <c r="H49" s="1157"/>
      <c r="I49" s="1157"/>
      <c r="J49" s="1158"/>
      <c r="K49" s="63">
        <v>56</v>
      </c>
      <c r="L49" s="64">
        <v>58</v>
      </c>
      <c r="M49" s="64">
        <v>52</v>
      </c>
      <c r="N49" s="64">
        <v>55</v>
      </c>
      <c r="O49" s="65">
        <v>27</v>
      </c>
      <c r="P49" s="48"/>
      <c r="Q49" s="48"/>
      <c r="R49" s="48"/>
      <c r="S49" s="48"/>
      <c r="T49" s="48"/>
      <c r="U49" s="48"/>
    </row>
    <row r="50" spans="1:21" ht="30.75" customHeight="1" x14ac:dyDescent="0.15">
      <c r="A50" s="48"/>
      <c r="B50" s="1180"/>
      <c r="C50" s="1181"/>
      <c r="D50" s="62"/>
      <c r="E50" s="1157" t="s">
        <v>15</v>
      </c>
      <c r="F50" s="1157"/>
      <c r="G50" s="1157"/>
      <c r="H50" s="1157"/>
      <c r="I50" s="1157"/>
      <c r="J50" s="1158"/>
      <c r="K50" s="63">
        <v>49</v>
      </c>
      <c r="L50" s="64">
        <v>81</v>
      </c>
      <c r="M50" s="64">
        <v>80</v>
      </c>
      <c r="N50" s="64">
        <v>80</v>
      </c>
      <c r="O50" s="65">
        <v>53</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487</v>
      </c>
      <c r="L51" s="64" t="s">
        <v>487</v>
      </c>
      <c r="M51" s="64" t="s">
        <v>487</v>
      </c>
      <c r="N51" s="64" t="s">
        <v>487</v>
      </c>
      <c r="O51" s="65" t="s">
        <v>487</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1469</v>
      </c>
      <c r="L52" s="64">
        <v>1458</v>
      </c>
      <c r="M52" s="64">
        <v>1444</v>
      </c>
      <c r="N52" s="64">
        <v>1416</v>
      </c>
      <c r="O52" s="65">
        <v>1375</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588</v>
      </c>
      <c r="L53" s="69">
        <v>395</v>
      </c>
      <c r="M53" s="69">
        <v>518</v>
      </c>
      <c r="N53" s="69">
        <v>591</v>
      </c>
      <c r="O53" s="70">
        <v>699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3WNi72kialUlYPSYumUkhmhaKicl57e20WtfNLQ8DD4VLR+I+QMK9zZqyQiSoW+1SPmxnVdFz3Xtw/vUjd7cg==" saltValue="bOoLPTmwyIURYhS5kWNP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8" t="s">
        <v>30</v>
      </c>
      <c r="C41" s="1199"/>
      <c r="D41" s="105"/>
      <c r="E41" s="1200" t="s">
        <v>31</v>
      </c>
      <c r="F41" s="1200"/>
      <c r="G41" s="1200"/>
      <c r="H41" s="1201"/>
      <c r="I41" s="351">
        <v>13959</v>
      </c>
      <c r="J41" s="352">
        <v>13888</v>
      </c>
      <c r="K41" s="352">
        <v>14429</v>
      </c>
      <c r="L41" s="352">
        <v>15108</v>
      </c>
      <c r="M41" s="353">
        <v>15887</v>
      </c>
    </row>
    <row r="42" spans="2:13" ht="27.75" customHeight="1" x14ac:dyDescent="0.15">
      <c r="B42" s="1188"/>
      <c r="C42" s="1189"/>
      <c r="D42" s="106"/>
      <c r="E42" s="1192" t="s">
        <v>32</v>
      </c>
      <c r="F42" s="1192"/>
      <c r="G42" s="1192"/>
      <c r="H42" s="1193"/>
      <c r="I42" s="354">
        <v>2</v>
      </c>
      <c r="J42" s="355" t="s">
        <v>487</v>
      </c>
      <c r="K42" s="355" t="s">
        <v>487</v>
      </c>
      <c r="L42" s="355" t="s">
        <v>487</v>
      </c>
      <c r="M42" s="356" t="s">
        <v>487</v>
      </c>
    </row>
    <row r="43" spans="2:13" ht="27.75" customHeight="1" x14ac:dyDescent="0.15">
      <c r="B43" s="1188"/>
      <c r="C43" s="1189"/>
      <c r="D43" s="106"/>
      <c r="E43" s="1192" t="s">
        <v>33</v>
      </c>
      <c r="F43" s="1192"/>
      <c r="G43" s="1192"/>
      <c r="H43" s="1193"/>
      <c r="I43" s="354">
        <v>6988</v>
      </c>
      <c r="J43" s="355">
        <v>5803</v>
      </c>
      <c r="K43" s="355">
        <v>5522</v>
      </c>
      <c r="L43" s="355">
        <v>4688</v>
      </c>
      <c r="M43" s="356">
        <v>4793</v>
      </c>
    </row>
    <row r="44" spans="2:13" ht="27.75" customHeight="1" x14ac:dyDescent="0.15">
      <c r="B44" s="1188"/>
      <c r="C44" s="1189"/>
      <c r="D44" s="106"/>
      <c r="E44" s="1192" t="s">
        <v>34</v>
      </c>
      <c r="F44" s="1192"/>
      <c r="G44" s="1192"/>
      <c r="H44" s="1193"/>
      <c r="I44" s="354">
        <v>678</v>
      </c>
      <c r="J44" s="355">
        <v>576</v>
      </c>
      <c r="K44" s="355">
        <v>467</v>
      </c>
      <c r="L44" s="355">
        <v>394</v>
      </c>
      <c r="M44" s="356">
        <v>398</v>
      </c>
    </row>
    <row r="45" spans="2:13" ht="27.75" customHeight="1" x14ac:dyDescent="0.15">
      <c r="B45" s="1188"/>
      <c r="C45" s="1189"/>
      <c r="D45" s="106"/>
      <c r="E45" s="1192" t="s">
        <v>35</v>
      </c>
      <c r="F45" s="1192"/>
      <c r="G45" s="1192"/>
      <c r="H45" s="1193"/>
      <c r="I45" s="354" t="s">
        <v>487</v>
      </c>
      <c r="J45" s="355" t="s">
        <v>487</v>
      </c>
      <c r="K45" s="355" t="s">
        <v>487</v>
      </c>
      <c r="L45" s="355" t="s">
        <v>487</v>
      </c>
      <c r="M45" s="356" t="s">
        <v>487</v>
      </c>
    </row>
    <row r="46" spans="2:13" ht="27.75" customHeight="1" x14ac:dyDescent="0.15">
      <c r="B46" s="1188"/>
      <c r="C46" s="1189"/>
      <c r="D46" s="107"/>
      <c r="E46" s="1192" t="s">
        <v>36</v>
      </c>
      <c r="F46" s="1192"/>
      <c r="G46" s="1192"/>
      <c r="H46" s="1193"/>
      <c r="I46" s="354">
        <v>198</v>
      </c>
      <c r="J46" s="355">
        <v>173</v>
      </c>
      <c r="K46" s="355">
        <v>279</v>
      </c>
      <c r="L46" s="355">
        <v>81</v>
      </c>
      <c r="M46" s="356">
        <v>9</v>
      </c>
    </row>
    <row r="47" spans="2:13" ht="27.75" customHeight="1" x14ac:dyDescent="0.15">
      <c r="B47" s="1188"/>
      <c r="C47" s="1189"/>
      <c r="D47" s="108"/>
      <c r="E47" s="1202" t="s">
        <v>37</v>
      </c>
      <c r="F47" s="1203"/>
      <c r="G47" s="1203"/>
      <c r="H47" s="1204"/>
      <c r="I47" s="354" t="s">
        <v>487</v>
      </c>
      <c r="J47" s="355" t="s">
        <v>487</v>
      </c>
      <c r="K47" s="355" t="s">
        <v>487</v>
      </c>
      <c r="L47" s="355" t="s">
        <v>487</v>
      </c>
      <c r="M47" s="356" t="s">
        <v>487</v>
      </c>
    </row>
    <row r="48" spans="2:13" ht="27.75" customHeight="1" x14ac:dyDescent="0.15">
      <c r="B48" s="1188"/>
      <c r="C48" s="1189"/>
      <c r="D48" s="106"/>
      <c r="E48" s="1192" t="s">
        <v>38</v>
      </c>
      <c r="F48" s="1192"/>
      <c r="G48" s="1192"/>
      <c r="H48" s="1193"/>
      <c r="I48" s="354" t="s">
        <v>487</v>
      </c>
      <c r="J48" s="355" t="s">
        <v>487</v>
      </c>
      <c r="K48" s="355" t="s">
        <v>487</v>
      </c>
      <c r="L48" s="355" t="s">
        <v>487</v>
      </c>
      <c r="M48" s="356" t="s">
        <v>487</v>
      </c>
    </row>
    <row r="49" spans="2:13" ht="27.75" customHeight="1" x14ac:dyDescent="0.15">
      <c r="B49" s="1190"/>
      <c r="C49" s="1191"/>
      <c r="D49" s="106"/>
      <c r="E49" s="1192" t="s">
        <v>39</v>
      </c>
      <c r="F49" s="1192"/>
      <c r="G49" s="1192"/>
      <c r="H49" s="1193"/>
      <c r="I49" s="354" t="s">
        <v>487</v>
      </c>
      <c r="J49" s="355" t="s">
        <v>487</v>
      </c>
      <c r="K49" s="355" t="s">
        <v>487</v>
      </c>
      <c r="L49" s="355" t="s">
        <v>487</v>
      </c>
      <c r="M49" s="356" t="s">
        <v>487</v>
      </c>
    </row>
    <row r="50" spans="2:13" ht="27.75" customHeight="1" x14ac:dyDescent="0.15">
      <c r="B50" s="1186" t="s">
        <v>40</v>
      </c>
      <c r="C50" s="1187"/>
      <c r="D50" s="109"/>
      <c r="E50" s="1192" t="s">
        <v>41</v>
      </c>
      <c r="F50" s="1192"/>
      <c r="G50" s="1192"/>
      <c r="H50" s="1193"/>
      <c r="I50" s="354">
        <v>6353</v>
      </c>
      <c r="J50" s="355">
        <v>6416</v>
      </c>
      <c r="K50" s="355">
        <v>8009</v>
      </c>
      <c r="L50" s="355">
        <v>9317</v>
      </c>
      <c r="M50" s="356">
        <v>9831</v>
      </c>
    </row>
    <row r="51" spans="2:13" ht="27.75" customHeight="1" x14ac:dyDescent="0.15">
      <c r="B51" s="1188"/>
      <c r="C51" s="1189"/>
      <c r="D51" s="106"/>
      <c r="E51" s="1192" t="s">
        <v>42</v>
      </c>
      <c r="F51" s="1192"/>
      <c r="G51" s="1192"/>
      <c r="H51" s="1193"/>
      <c r="I51" s="354">
        <v>401</v>
      </c>
      <c r="J51" s="355">
        <v>320</v>
      </c>
      <c r="K51" s="355">
        <v>229</v>
      </c>
      <c r="L51" s="355">
        <v>234</v>
      </c>
      <c r="M51" s="356">
        <v>122</v>
      </c>
    </row>
    <row r="52" spans="2:13" ht="27.75" customHeight="1" x14ac:dyDescent="0.15">
      <c r="B52" s="1190"/>
      <c r="C52" s="1191"/>
      <c r="D52" s="106"/>
      <c r="E52" s="1192" t="s">
        <v>43</v>
      </c>
      <c r="F52" s="1192"/>
      <c r="G52" s="1192"/>
      <c r="H52" s="1193"/>
      <c r="I52" s="354">
        <v>17563</v>
      </c>
      <c r="J52" s="355">
        <v>17314</v>
      </c>
      <c r="K52" s="355">
        <v>17307</v>
      </c>
      <c r="L52" s="355">
        <v>17077</v>
      </c>
      <c r="M52" s="356">
        <v>17003</v>
      </c>
    </row>
    <row r="53" spans="2:13" ht="27.75" customHeight="1" thickBot="1" x14ac:dyDescent="0.2">
      <c r="B53" s="1194" t="s">
        <v>19</v>
      </c>
      <c r="C53" s="1195"/>
      <c r="D53" s="110"/>
      <c r="E53" s="1196" t="s">
        <v>44</v>
      </c>
      <c r="F53" s="1196"/>
      <c r="G53" s="1196"/>
      <c r="H53" s="1197"/>
      <c r="I53" s="357">
        <v>-2492</v>
      </c>
      <c r="J53" s="358">
        <v>-3609</v>
      </c>
      <c r="K53" s="358">
        <v>-4848</v>
      </c>
      <c r="L53" s="358">
        <v>-6358</v>
      </c>
      <c r="M53" s="359">
        <v>-5869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CfCM3pfdmHirvHyAtzH0GHNElbayosHkd0WDLMsGYLKCA3IrQ+pXR5ZWuLgWaG8jjm4mgKnSKTk9MnZGqqACg==" saltValue="ktwv4qM4BMdgHy7D3ZwE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3" t="s">
        <v>46</v>
      </c>
      <c r="D55" s="1213"/>
      <c r="E55" s="1214"/>
      <c r="F55" s="122">
        <v>3366</v>
      </c>
      <c r="G55" s="122">
        <v>3278</v>
      </c>
      <c r="H55" s="123">
        <v>3263</v>
      </c>
    </row>
    <row r="56" spans="2:8" ht="52.5" customHeight="1" x14ac:dyDescent="0.15">
      <c r="B56" s="124"/>
      <c r="C56" s="1215" t="s">
        <v>47</v>
      </c>
      <c r="D56" s="1215"/>
      <c r="E56" s="1216"/>
      <c r="F56" s="125">
        <v>322</v>
      </c>
      <c r="G56" s="125">
        <v>783</v>
      </c>
      <c r="H56" s="126">
        <v>844</v>
      </c>
    </row>
    <row r="57" spans="2:8" ht="53.25" customHeight="1" x14ac:dyDescent="0.15">
      <c r="B57" s="124"/>
      <c r="C57" s="1217" t="s">
        <v>48</v>
      </c>
      <c r="D57" s="1217"/>
      <c r="E57" s="1218"/>
      <c r="F57" s="127">
        <v>3291</v>
      </c>
      <c r="G57" s="127">
        <v>4240</v>
      </c>
      <c r="H57" s="128">
        <v>4854</v>
      </c>
    </row>
    <row r="58" spans="2:8" ht="45.75" customHeight="1" x14ac:dyDescent="0.15">
      <c r="B58" s="129"/>
      <c r="C58" s="1205" t="s">
        <v>564</v>
      </c>
      <c r="D58" s="1206"/>
      <c r="E58" s="1207"/>
      <c r="F58" s="360">
        <v>0</v>
      </c>
      <c r="G58" s="360">
        <v>3320</v>
      </c>
      <c r="H58" s="361">
        <v>3634</v>
      </c>
    </row>
    <row r="59" spans="2:8" ht="45.75" customHeight="1" x14ac:dyDescent="0.15">
      <c r="B59" s="129"/>
      <c r="C59" s="1205" t="s">
        <v>565</v>
      </c>
      <c r="D59" s="1206"/>
      <c r="E59" s="1207"/>
      <c r="F59" s="360">
        <v>525</v>
      </c>
      <c r="G59" s="360">
        <v>908</v>
      </c>
      <c r="H59" s="361">
        <v>1201</v>
      </c>
    </row>
    <row r="60" spans="2:8" ht="45.75" customHeight="1" x14ac:dyDescent="0.15">
      <c r="B60" s="129"/>
      <c r="C60" s="1205" t="s">
        <v>566</v>
      </c>
      <c r="D60" s="1206"/>
      <c r="E60" s="1207"/>
      <c r="F60" s="360">
        <v>4</v>
      </c>
      <c r="G60" s="360">
        <v>12</v>
      </c>
      <c r="H60" s="361">
        <v>19</v>
      </c>
    </row>
    <row r="61" spans="2:8" ht="45.75" customHeight="1" x14ac:dyDescent="0.15">
      <c r="B61" s="129"/>
      <c r="C61" s="1205" t="s">
        <v>567</v>
      </c>
      <c r="D61" s="1206"/>
      <c r="E61" s="1207"/>
      <c r="F61" s="360">
        <v>1920</v>
      </c>
      <c r="G61" s="360">
        <v>0</v>
      </c>
      <c r="H61" s="361">
        <v>0</v>
      </c>
    </row>
    <row r="62" spans="2:8" ht="45.75" customHeight="1" thickBot="1" x14ac:dyDescent="0.2">
      <c r="B62" s="130"/>
      <c r="C62" s="1208" t="s">
        <v>568</v>
      </c>
      <c r="D62" s="1209"/>
      <c r="E62" s="1210"/>
      <c r="F62" s="362">
        <v>843</v>
      </c>
      <c r="G62" s="362">
        <v>0</v>
      </c>
      <c r="H62" s="363">
        <v>0</v>
      </c>
    </row>
    <row r="63" spans="2:8" ht="52.5" customHeight="1" thickBot="1" x14ac:dyDescent="0.2">
      <c r="B63" s="131"/>
      <c r="C63" s="1211" t="s">
        <v>49</v>
      </c>
      <c r="D63" s="1211"/>
      <c r="E63" s="1212"/>
      <c r="F63" s="132">
        <v>6979</v>
      </c>
      <c r="G63" s="132">
        <v>8300</v>
      </c>
      <c r="H63" s="133">
        <v>8961</v>
      </c>
    </row>
    <row r="64" spans="2:8" x14ac:dyDescent="0.15"/>
  </sheetData>
  <sheetProtection algorithmName="SHA-512" hashValue="yE2voDWBUL1vR+CRL6jyqu2td9GgHjMnQoElkhnQ/2ws5UMoba+pKMO1N4A49dvOATnb5it8kNw4q5F0+mVJGQ==" saltValue="svOuZErN/5JSXG2yFys+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524</v>
      </c>
      <c r="G2" s="147"/>
      <c r="H2" s="148"/>
    </row>
    <row r="3" spans="1:8" x14ac:dyDescent="0.15">
      <c r="A3" s="144" t="s">
        <v>517</v>
      </c>
      <c r="B3" s="149"/>
      <c r="C3" s="150"/>
      <c r="D3" s="151">
        <v>33259</v>
      </c>
      <c r="E3" s="152"/>
      <c r="F3" s="153">
        <v>45588</v>
      </c>
      <c r="G3" s="154"/>
      <c r="H3" s="155"/>
    </row>
    <row r="4" spans="1:8" x14ac:dyDescent="0.15">
      <c r="A4" s="156"/>
      <c r="B4" s="157"/>
      <c r="C4" s="158"/>
      <c r="D4" s="159">
        <v>9868</v>
      </c>
      <c r="E4" s="160"/>
      <c r="F4" s="161">
        <v>24150</v>
      </c>
      <c r="G4" s="162"/>
      <c r="H4" s="163"/>
    </row>
    <row r="5" spans="1:8" x14ac:dyDescent="0.15">
      <c r="A5" s="144" t="s">
        <v>519</v>
      </c>
      <c r="B5" s="149"/>
      <c r="C5" s="150"/>
      <c r="D5" s="151">
        <v>20750</v>
      </c>
      <c r="E5" s="152"/>
      <c r="F5" s="153">
        <v>45483</v>
      </c>
      <c r="G5" s="154"/>
      <c r="H5" s="155"/>
    </row>
    <row r="6" spans="1:8" x14ac:dyDescent="0.15">
      <c r="A6" s="156"/>
      <c r="B6" s="157"/>
      <c r="C6" s="158"/>
      <c r="D6" s="159">
        <v>11033</v>
      </c>
      <c r="E6" s="160"/>
      <c r="F6" s="161">
        <v>24241</v>
      </c>
      <c r="G6" s="162"/>
      <c r="H6" s="163"/>
    </row>
    <row r="7" spans="1:8" x14ac:dyDescent="0.15">
      <c r="A7" s="144" t="s">
        <v>520</v>
      </c>
      <c r="B7" s="149"/>
      <c r="C7" s="150"/>
      <c r="D7" s="151">
        <v>27604</v>
      </c>
      <c r="E7" s="152"/>
      <c r="F7" s="153">
        <v>45945</v>
      </c>
      <c r="G7" s="154"/>
      <c r="H7" s="155"/>
    </row>
    <row r="8" spans="1:8" x14ac:dyDescent="0.15">
      <c r="A8" s="156"/>
      <c r="B8" s="157"/>
      <c r="C8" s="158"/>
      <c r="D8" s="159">
        <v>17449</v>
      </c>
      <c r="E8" s="160"/>
      <c r="F8" s="161">
        <v>25180</v>
      </c>
      <c r="G8" s="162"/>
      <c r="H8" s="163"/>
    </row>
    <row r="9" spans="1:8" x14ac:dyDescent="0.15">
      <c r="A9" s="144" t="s">
        <v>521</v>
      </c>
      <c r="B9" s="149"/>
      <c r="C9" s="150"/>
      <c r="D9" s="151">
        <v>57999</v>
      </c>
      <c r="E9" s="152"/>
      <c r="F9" s="153">
        <v>44475</v>
      </c>
      <c r="G9" s="154"/>
      <c r="H9" s="155"/>
    </row>
    <row r="10" spans="1:8" x14ac:dyDescent="0.15">
      <c r="A10" s="156"/>
      <c r="B10" s="157"/>
      <c r="C10" s="158"/>
      <c r="D10" s="159">
        <v>22373</v>
      </c>
      <c r="E10" s="160"/>
      <c r="F10" s="161">
        <v>24780</v>
      </c>
      <c r="G10" s="162"/>
      <c r="H10" s="163"/>
    </row>
    <row r="11" spans="1:8" x14ac:dyDescent="0.15">
      <c r="A11" s="144" t="s">
        <v>522</v>
      </c>
      <c r="B11" s="149"/>
      <c r="C11" s="150"/>
      <c r="D11" s="151">
        <v>54877</v>
      </c>
      <c r="E11" s="152"/>
      <c r="F11" s="153">
        <v>45982</v>
      </c>
      <c r="G11" s="154"/>
      <c r="H11" s="155"/>
    </row>
    <row r="12" spans="1:8" x14ac:dyDescent="0.15">
      <c r="A12" s="156"/>
      <c r="B12" s="157"/>
      <c r="C12" s="164"/>
      <c r="D12" s="159">
        <v>26636</v>
      </c>
      <c r="E12" s="160"/>
      <c r="F12" s="161">
        <v>25583</v>
      </c>
      <c r="G12" s="162"/>
      <c r="H12" s="163"/>
    </row>
    <row r="13" spans="1:8" x14ac:dyDescent="0.15">
      <c r="A13" s="144"/>
      <c r="B13" s="149"/>
      <c r="C13" s="165"/>
      <c r="D13" s="166">
        <v>38898</v>
      </c>
      <c r="E13" s="167"/>
      <c r="F13" s="168">
        <v>45495</v>
      </c>
      <c r="G13" s="169"/>
      <c r="H13" s="155"/>
    </row>
    <row r="14" spans="1:8" x14ac:dyDescent="0.15">
      <c r="A14" s="156"/>
      <c r="B14" s="157"/>
      <c r="C14" s="158"/>
      <c r="D14" s="159">
        <v>17472</v>
      </c>
      <c r="E14" s="160"/>
      <c r="F14" s="161">
        <v>24787</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5.68</v>
      </c>
      <c r="C19" s="170">
        <f>ROUND(VALUE(SUBSTITUTE(実質収支比率等に係る経年分析!G$48,"▲","-")),2)</f>
        <v>12.34</v>
      </c>
      <c r="D19" s="170">
        <f>ROUND(VALUE(SUBSTITUTE(実質収支比率等に係る経年分析!H$48,"▲","-")),2)</f>
        <v>15.97</v>
      </c>
      <c r="E19" s="170">
        <f>ROUND(VALUE(SUBSTITUTE(実質収支比率等に係る経年分析!I$48,"▲","-")),2)</f>
        <v>10.98</v>
      </c>
      <c r="F19" s="170">
        <f>ROUND(VALUE(SUBSTITUTE(実質収支比率等に係る経年分析!J$48,"▲","-")),2)</f>
        <v>8.4700000000000006</v>
      </c>
    </row>
    <row r="20" spans="1:11" x14ac:dyDescent="0.15">
      <c r="A20" s="170" t="s">
        <v>53</v>
      </c>
      <c r="B20" s="170">
        <f>ROUND(VALUE(SUBSTITUTE(実質収支比率等に係る経年分析!F$47,"▲","-")),2)</f>
        <v>21.92</v>
      </c>
      <c r="C20" s="170">
        <f>ROUND(VALUE(SUBSTITUTE(実質収支比率等に係る経年分析!G$47,"▲","-")),2)</f>
        <v>21.47</v>
      </c>
      <c r="D20" s="170">
        <f>ROUND(VALUE(SUBSTITUTE(実質収支比率等に係る経年分析!H$47,"▲","-")),2)</f>
        <v>25.45</v>
      </c>
      <c r="E20" s="170">
        <f>ROUND(VALUE(SUBSTITUTE(実質収支比率等に係る経年分析!I$47,"▲","-")),2)</f>
        <v>25.3</v>
      </c>
      <c r="F20" s="170">
        <f>ROUND(VALUE(SUBSTITUTE(実質収支比率等に係る経年分析!J$47,"▲","-")),2)</f>
        <v>24.91</v>
      </c>
    </row>
    <row r="21" spans="1:11" x14ac:dyDescent="0.15">
      <c r="A21" s="170" t="s">
        <v>54</v>
      </c>
      <c r="B21" s="170">
        <f>IF(ISNUMBER(VALUE(SUBSTITUTE(実質収支比率等に係る経年分析!F$49,"▲","-"))),ROUND(VALUE(SUBSTITUTE(実質収支比率等に係る経年分析!F$49,"▲","-")),2),NA())</f>
        <v>4.49</v>
      </c>
      <c r="C21" s="170">
        <f>IF(ISNUMBER(VALUE(SUBSTITUTE(実質収支比率等に係る経年分析!G$49,"▲","-"))),ROUND(VALUE(SUBSTITUTE(実質収支比率等に係る経年分析!G$49,"▲","-")),2),NA())</f>
        <v>7.42</v>
      </c>
      <c r="D21" s="170">
        <f>IF(ISNUMBER(VALUE(SUBSTITUTE(実質収支比率等に係る経年分析!H$49,"▲","-"))),ROUND(VALUE(SUBSTITUTE(実質収支比率等に係る経年分析!H$49,"▲","-")),2),NA())</f>
        <v>10.37</v>
      </c>
      <c r="E21" s="170">
        <f>IF(ISNUMBER(VALUE(SUBSTITUTE(実質収支比率等に係る経年分析!I$49,"▲","-"))),ROUND(VALUE(SUBSTITUTE(実質収支比率等に係る経年分析!I$49,"▲","-")),2),NA())</f>
        <v>-5.92</v>
      </c>
      <c r="F21" s="170">
        <f>IF(ISNUMBER(VALUE(SUBSTITUTE(実質収支比率等に係る経年分析!J$49,"▲","-"))),ROUND(VALUE(SUBSTITUTE(実質収支比率等に係る経年分析!J$49,"▲","-")),2),NA())</f>
        <v>-2.5</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1.66</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1.58</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#VALUE!</v>
      </c>
      <c r="C32" s="171" t="e">
        <f>IF(ROUND(VALUE(SUBSTITUTE(連結実質赤字比率に係る赤字・黒字の構成分析!F$38,"▲", "-")), 2) &gt;= 0, ABS(ROUND(VALUE(SUBSTITUTE(連結実質赤字比率に係る赤字・黒字の構成分析!F$38,"▲", "-")), 2)), NA())</f>
        <v>#VALUE!</v>
      </c>
      <c r="D32" s="171" t="e">
        <f>IF(ROUND(VALUE(SUBSTITUTE(連結実質赤字比率に係る赤字・黒字の構成分析!G$38,"▲", "-")), 2) &lt; 0, ABS(ROUND(VALUE(SUBSTITUTE(連結実質赤字比率に係る赤字・黒字の構成分析!G$38,"▲", "-")), 2)), NA())</f>
        <v>#VALUE!</v>
      </c>
      <c r="E32" s="171" t="e">
        <f>IF(ROUND(VALUE(SUBSTITUTE(連結実質赤字比率に係る赤字・黒字の構成分析!G$38,"▲", "-")), 2) &gt;= 0, ABS(ROUND(VALUE(SUBSTITUTE(連結実質赤字比率に係る赤字・黒字の構成分析!G$38,"▲", "-")), 2)), NA())</f>
        <v>#VALUE!</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0.49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0.55000000000000004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0.3</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1.82</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1.17</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0.68</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0.53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0.37</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2.77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2.0499999999999998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3.14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2.04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2.77</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12.9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11.39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8.9700000000000006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7.75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6.19</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5.35</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12.12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15.96</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10.97</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8.4700000000000006</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1469</v>
      </c>
      <c r="E42" s="172"/>
      <c r="F42" s="172"/>
      <c r="G42" s="172">
        <f>'実質公債費比率（分子）の構造'!L$52</f>
        <v>1458</v>
      </c>
      <c r="H42" s="172"/>
      <c r="I42" s="172"/>
      <c r="J42" s="172">
        <f>'実質公債費比率（分子）の構造'!M$52</f>
        <v>1444</v>
      </c>
      <c r="K42" s="172"/>
      <c r="L42" s="172"/>
      <c r="M42" s="172">
        <f>'実質公債費比率（分子）の構造'!N$52</f>
        <v>1416</v>
      </c>
      <c r="N42" s="172"/>
      <c r="O42" s="172"/>
      <c r="P42" s="172">
        <f>'実質公債費比率（分子）の構造'!O$52</f>
        <v>1375</v>
      </c>
    </row>
    <row r="43" spans="1:16" x14ac:dyDescent="0.15">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62</v>
      </c>
      <c r="B44" s="172">
        <f>'実質公債費比率（分子）の構造'!K$50</f>
        <v>49</v>
      </c>
      <c r="C44" s="172"/>
      <c r="D44" s="172"/>
      <c r="E44" s="172">
        <f>'実質公債費比率（分子）の構造'!L$50</f>
        <v>81</v>
      </c>
      <c r="F44" s="172"/>
      <c r="G44" s="172"/>
      <c r="H44" s="172">
        <f>'実質公債費比率（分子）の構造'!M$50</f>
        <v>80</v>
      </c>
      <c r="I44" s="172"/>
      <c r="J44" s="172"/>
      <c r="K44" s="172">
        <f>'実質公債費比率（分子）の構造'!N$50</f>
        <v>80</v>
      </c>
      <c r="L44" s="172"/>
      <c r="M44" s="172"/>
      <c r="N44" s="172">
        <f>'実質公債費比率（分子）の構造'!O$50</f>
        <v>53</v>
      </c>
      <c r="O44" s="172"/>
      <c r="P44" s="172"/>
    </row>
    <row r="45" spans="1:16" x14ac:dyDescent="0.15">
      <c r="A45" s="172" t="s">
        <v>63</v>
      </c>
      <c r="B45" s="172">
        <f>'実質公債費比率（分子）の構造'!K$49</f>
        <v>56</v>
      </c>
      <c r="C45" s="172"/>
      <c r="D45" s="172"/>
      <c r="E45" s="172">
        <f>'実質公債費比率（分子）の構造'!L$49</f>
        <v>58</v>
      </c>
      <c r="F45" s="172"/>
      <c r="G45" s="172"/>
      <c r="H45" s="172">
        <f>'実質公債費比率（分子）の構造'!M$49</f>
        <v>52</v>
      </c>
      <c r="I45" s="172"/>
      <c r="J45" s="172"/>
      <c r="K45" s="172">
        <f>'実質公債費比率（分子）の構造'!N$49</f>
        <v>55</v>
      </c>
      <c r="L45" s="172"/>
      <c r="M45" s="172"/>
      <c r="N45" s="172">
        <f>'実質公債費比率（分子）の構造'!O$49</f>
        <v>27</v>
      </c>
      <c r="O45" s="172"/>
      <c r="P45" s="172"/>
    </row>
    <row r="46" spans="1:16" x14ac:dyDescent="0.15">
      <c r="A46" s="172" t="s">
        <v>64</v>
      </c>
      <c r="B46" s="172">
        <f>'実質公債費比率（分子）の構造'!K$48</f>
        <v>623</v>
      </c>
      <c r="C46" s="172"/>
      <c r="D46" s="172"/>
      <c r="E46" s="172">
        <f>'実質公債費比率（分子）の構造'!L$48</f>
        <v>439</v>
      </c>
      <c r="F46" s="172"/>
      <c r="G46" s="172"/>
      <c r="H46" s="172">
        <f>'実質公債費比率（分子）の構造'!M$48</f>
        <v>505</v>
      </c>
      <c r="I46" s="172"/>
      <c r="J46" s="172"/>
      <c r="K46" s="172">
        <f>'実質公債費比率（分子）の構造'!N$48</f>
        <v>433</v>
      </c>
      <c r="L46" s="172"/>
      <c r="M46" s="172"/>
      <c r="N46" s="172">
        <f>'実質公債費比率（分子）の構造'!O$48</f>
        <v>495</v>
      </c>
      <c r="O46" s="172"/>
      <c r="P46" s="172"/>
    </row>
    <row r="47" spans="1:16" x14ac:dyDescent="0.15">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1329</v>
      </c>
      <c r="C49" s="172"/>
      <c r="D49" s="172"/>
      <c r="E49" s="172">
        <f>'実質公債費比率（分子）の構造'!L$45</f>
        <v>1275</v>
      </c>
      <c r="F49" s="172"/>
      <c r="G49" s="172"/>
      <c r="H49" s="172">
        <f>'実質公債費比率（分子）の構造'!M$45</f>
        <v>1325</v>
      </c>
      <c r="I49" s="172"/>
      <c r="J49" s="172"/>
      <c r="K49" s="172">
        <f>'実質公債費比率（分子）の構造'!N$45</f>
        <v>1439</v>
      </c>
      <c r="L49" s="172"/>
      <c r="M49" s="172"/>
      <c r="N49" s="172">
        <f>'実質公債費比率（分子）の構造'!O$45</f>
        <v>1499</v>
      </c>
      <c r="O49" s="172"/>
      <c r="P49" s="172"/>
    </row>
    <row r="50" spans="1:16" x14ac:dyDescent="0.15">
      <c r="A50" s="172" t="s">
        <v>67</v>
      </c>
      <c r="B50" s="172" t="e">
        <f>NA()</f>
        <v>#N/A</v>
      </c>
      <c r="C50" s="172">
        <f>IF(ISNUMBER('実質公債費比率（分子）の構造'!K$53),'実質公債費比率（分子）の構造'!K$53,NA())</f>
        <v>588</v>
      </c>
      <c r="D50" s="172" t="e">
        <f>NA()</f>
        <v>#N/A</v>
      </c>
      <c r="E50" s="172" t="e">
        <f>NA()</f>
        <v>#N/A</v>
      </c>
      <c r="F50" s="172">
        <f>IF(ISNUMBER('実質公債費比率（分子）の構造'!L$53),'実質公債費比率（分子）の構造'!L$53,NA())</f>
        <v>395</v>
      </c>
      <c r="G50" s="172" t="e">
        <f>NA()</f>
        <v>#N/A</v>
      </c>
      <c r="H50" s="172" t="e">
        <f>NA()</f>
        <v>#N/A</v>
      </c>
      <c r="I50" s="172">
        <f>IF(ISNUMBER('実質公債費比率（分子）の構造'!M$53),'実質公債費比率（分子）の構造'!M$53,NA())</f>
        <v>518</v>
      </c>
      <c r="J50" s="172" t="e">
        <f>NA()</f>
        <v>#N/A</v>
      </c>
      <c r="K50" s="172" t="e">
        <f>NA()</f>
        <v>#N/A</v>
      </c>
      <c r="L50" s="172">
        <f>IF(ISNUMBER('実質公債費比率（分子）の構造'!N$53),'実質公債費比率（分子）の構造'!N$53,NA())</f>
        <v>591</v>
      </c>
      <c r="M50" s="172" t="e">
        <f>NA()</f>
        <v>#N/A</v>
      </c>
      <c r="N50" s="172" t="e">
        <f>NA()</f>
        <v>#N/A</v>
      </c>
      <c r="O50" s="172">
        <f>IF(ISNUMBER('実質公債費比率（分子）の構造'!O$53),'実質公債費比率（分子）の構造'!O$53,NA())</f>
        <v>699</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17563</v>
      </c>
      <c r="E56" s="171"/>
      <c r="F56" s="171"/>
      <c r="G56" s="171">
        <f>'将来負担比率（分子）の構造'!J$52</f>
        <v>17314</v>
      </c>
      <c r="H56" s="171"/>
      <c r="I56" s="171"/>
      <c r="J56" s="171">
        <f>'将来負担比率（分子）の構造'!K$52</f>
        <v>17307</v>
      </c>
      <c r="K56" s="171"/>
      <c r="L56" s="171"/>
      <c r="M56" s="171">
        <f>'将来負担比率（分子）の構造'!L$52</f>
        <v>17077</v>
      </c>
      <c r="N56" s="171"/>
      <c r="O56" s="171"/>
      <c r="P56" s="171">
        <f>'将来負担比率（分子）の構造'!M$52</f>
        <v>17003</v>
      </c>
    </row>
    <row r="57" spans="1:16" x14ac:dyDescent="0.15">
      <c r="A57" s="171" t="s">
        <v>42</v>
      </c>
      <c r="B57" s="171"/>
      <c r="C57" s="171"/>
      <c r="D57" s="171">
        <f>'将来負担比率（分子）の構造'!I$51</f>
        <v>401</v>
      </c>
      <c r="E57" s="171"/>
      <c r="F57" s="171"/>
      <c r="G57" s="171">
        <f>'将来負担比率（分子）の構造'!J$51</f>
        <v>320</v>
      </c>
      <c r="H57" s="171"/>
      <c r="I57" s="171"/>
      <c r="J57" s="171">
        <f>'将来負担比率（分子）の構造'!K$51</f>
        <v>229</v>
      </c>
      <c r="K57" s="171"/>
      <c r="L57" s="171"/>
      <c r="M57" s="171">
        <f>'将来負担比率（分子）の構造'!L$51</f>
        <v>234</v>
      </c>
      <c r="N57" s="171"/>
      <c r="O57" s="171"/>
      <c r="P57" s="171">
        <f>'将来負担比率（分子）の構造'!M$51</f>
        <v>122</v>
      </c>
    </row>
    <row r="58" spans="1:16" x14ac:dyDescent="0.15">
      <c r="A58" s="171" t="s">
        <v>41</v>
      </c>
      <c r="B58" s="171"/>
      <c r="C58" s="171"/>
      <c r="D58" s="171">
        <f>'将来負担比率（分子）の構造'!I$50</f>
        <v>6353</v>
      </c>
      <c r="E58" s="171"/>
      <c r="F58" s="171"/>
      <c r="G58" s="171">
        <f>'将来負担比率（分子）の構造'!J$50</f>
        <v>6416</v>
      </c>
      <c r="H58" s="171"/>
      <c r="I58" s="171"/>
      <c r="J58" s="171">
        <f>'将来負担比率（分子）の構造'!K$50</f>
        <v>8009</v>
      </c>
      <c r="K58" s="171"/>
      <c r="L58" s="171"/>
      <c r="M58" s="171">
        <f>'将来負担比率（分子）の構造'!L$50</f>
        <v>9317</v>
      </c>
      <c r="N58" s="171"/>
      <c r="O58" s="171"/>
      <c r="P58" s="171">
        <f>'将来負担比率（分子）の構造'!M$50</f>
        <v>9831</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f>'将来負担比率（分子）の構造'!I$46</f>
        <v>198</v>
      </c>
      <c r="C61" s="171"/>
      <c r="D61" s="171"/>
      <c r="E61" s="171">
        <f>'将来負担比率（分子）の構造'!J$46</f>
        <v>173</v>
      </c>
      <c r="F61" s="171"/>
      <c r="G61" s="171"/>
      <c r="H61" s="171">
        <f>'将来負担比率（分子）の構造'!K$46</f>
        <v>279</v>
      </c>
      <c r="I61" s="171"/>
      <c r="J61" s="171"/>
      <c r="K61" s="171">
        <f>'将来負担比率（分子）の構造'!L$46</f>
        <v>81</v>
      </c>
      <c r="L61" s="171"/>
      <c r="M61" s="171"/>
      <c r="N61" s="171">
        <f>'将来負担比率（分子）の構造'!M$46</f>
        <v>9</v>
      </c>
      <c r="O61" s="171"/>
      <c r="P61" s="171"/>
    </row>
    <row r="62" spans="1:16" x14ac:dyDescent="0.15">
      <c r="A62" s="171" t="s">
        <v>35</v>
      </c>
      <c r="B62" s="171" t="str">
        <f>'将来負担比率（分子）の構造'!I$45</f>
        <v>-</v>
      </c>
      <c r="C62" s="171"/>
      <c r="D62" s="171"/>
      <c r="E62" s="171" t="str">
        <f>'将来負担比率（分子）の構造'!J$45</f>
        <v>-</v>
      </c>
      <c r="F62" s="171"/>
      <c r="G62" s="171"/>
      <c r="H62" s="171" t="str">
        <f>'将来負担比率（分子）の構造'!K$45</f>
        <v>-</v>
      </c>
      <c r="I62" s="171"/>
      <c r="J62" s="171"/>
      <c r="K62" s="171" t="str">
        <f>'将来負担比率（分子）の構造'!L$45</f>
        <v>-</v>
      </c>
      <c r="L62" s="171"/>
      <c r="M62" s="171"/>
      <c r="N62" s="171" t="str">
        <f>'将来負担比率（分子）の構造'!M$45</f>
        <v>-</v>
      </c>
      <c r="O62" s="171"/>
      <c r="P62" s="171"/>
    </row>
    <row r="63" spans="1:16" x14ac:dyDescent="0.15">
      <c r="A63" s="171" t="s">
        <v>34</v>
      </c>
      <c r="B63" s="171">
        <f>'将来負担比率（分子）の構造'!I$44</f>
        <v>678</v>
      </c>
      <c r="C63" s="171"/>
      <c r="D63" s="171"/>
      <c r="E63" s="171">
        <f>'将来負担比率（分子）の構造'!J$44</f>
        <v>576</v>
      </c>
      <c r="F63" s="171"/>
      <c r="G63" s="171"/>
      <c r="H63" s="171">
        <f>'将来負担比率（分子）の構造'!K$44</f>
        <v>467</v>
      </c>
      <c r="I63" s="171"/>
      <c r="J63" s="171"/>
      <c r="K63" s="171">
        <f>'将来負担比率（分子）の構造'!L$44</f>
        <v>394</v>
      </c>
      <c r="L63" s="171"/>
      <c r="M63" s="171"/>
      <c r="N63" s="171">
        <f>'将来負担比率（分子）の構造'!M$44</f>
        <v>398</v>
      </c>
      <c r="O63" s="171"/>
      <c r="P63" s="171"/>
    </row>
    <row r="64" spans="1:16" x14ac:dyDescent="0.15">
      <c r="A64" s="171" t="s">
        <v>33</v>
      </c>
      <c r="B64" s="171">
        <f>'将来負担比率（分子）の構造'!I$43</f>
        <v>6988</v>
      </c>
      <c r="C64" s="171"/>
      <c r="D64" s="171"/>
      <c r="E64" s="171">
        <f>'将来負担比率（分子）の構造'!J$43</f>
        <v>5803</v>
      </c>
      <c r="F64" s="171"/>
      <c r="G64" s="171"/>
      <c r="H64" s="171">
        <f>'将来負担比率（分子）の構造'!K$43</f>
        <v>5522</v>
      </c>
      <c r="I64" s="171"/>
      <c r="J64" s="171"/>
      <c r="K64" s="171">
        <f>'将来負担比率（分子）の構造'!L$43</f>
        <v>4688</v>
      </c>
      <c r="L64" s="171"/>
      <c r="M64" s="171"/>
      <c r="N64" s="171">
        <f>'将来負担比率（分子）の構造'!M$43</f>
        <v>4793</v>
      </c>
      <c r="O64" s="171"/>
      <c r="P64" s="171"/>
    </row>
    <row r="65" spans="1:16" x14ac:dyDescent="0.15">
      <c r="A65" s="171" t="s">
        <v>32</v>
      </c>
      <c r="B65" s="171">
        <f>'将来負担比率（分子）の構造'!I$42</f>
        <v>2</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13959</v>
      </c>
      <c r="C66" s="171"/>
      <c r="D66" s="171"/>
      <c r="E66" s="171">
        <f>'将来負担比率（分子）の構造'!J$41</f>
        <v>13888</v>
      </c>
      <c r="F66" s="171"/>
      <c r="G66" s="171"/>
      <c r="H66" s="171">
        <f>'将来負担比率（分子）の構造'!K$41</f>
        <v>14429</v>
      </c>
      <c r="I66" s="171"/>
      <c r="J66" s="171"/>
      <c r="K66" s="171">
        <f>'将来負担比率（分子）の構造'!L$41</f>
        <v>15108</v>
      </c>
      <c r="L66" s="171"/>
      <c r="M66" s="171"/>
      <c r="N66" s="171">
        <f>'将来負担比率（分子）の構造'!M$41</f>
        <v>15887</v>
      </c>
      <c r="O66" s="171"/>
      <c r="P66" s="171"/>
    </row>
    <row r="67" spans="1:16" x14ac:dyDescent="0.15">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3366</v>
      </c>
      <c r="C72" s="175">
        <f>基金残高に係る経年分析!G55</f>
        <v>3278</v>
      </c>
      <c r="D72" s="175">
        <f>基金残高に係る経年分析!H55</f>
        <v>3263</v>
      </c>
    </row>
    <row r="73" spans="1:16" x14ac:dyDescent="0.15">
      <c r="A73" s="174" t="s">
        <v>74</v>
      </c>
      <c r="B73" s="175">
        <f>基金残高に係る経年分析!F56</f>
        <v>322</v>
      </c>
      <c r="C73" s="175">
        <f>基金残高に係る経年分析!G56</f>
        <v>783</v>
      </c>
      <c r="D73" s="175">
        <f>基金残高に係る経年分析!H56</f>
        <v>844</v>
      </c>
    </row>
    <row r="74" spans="1:16" x14ac:dyDescent="0.15">
      <c r="A74" s="174" t="s">
        <v>75</v>
      </c>
      <c r="B74" s="175">
        <f>基金残高に係る経年分析!F57</f>
        <v>3291</v>
      </c>
      <c r="C74" s="175">
        <f>基金残高に係る経年分析!G57</f>
        <v>4240</v>
      </c>
      <c r="D74" s="175">
        <f>基金残高に係る経年分析!H57</f>
        <v>4854</v>
      </c>
    </row>
  </sheetData>
  <sheetProtection algorithmName="SHA-512" hashValue="fUBfMPvadyPuojd9LeYikZrdIEblaf37Ft3YNwpcr2ByCyGsjVeik+Y7kM9cCGOY6EUOOnK0IMMHKa0vmEyHRA==" saltValue="2tLTRUhQwTs5u6fVVcwr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2025-03-24T00:34:46Z</cp:lastPrinted>
  <dcterms:created xsi:type="dcterms:W3CDTF">2025-02-19T04:50:38Z</dcterms:created>
  <dcterms:modified xsi:type="dcterms:W3CDTF">2025-03-26T04:55:46Z</dcterms:modified>
  <cp:category/>
</cp:coreProperties>
</file>