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12" l="1"/>
  <c r="DB102" i="12"/>
  <c r="CW102" i="12"/>
  <c r="CR102" i="12"/>
  <c r="AP88" i="12"/>
  <c r="AF88" i="12"/>
  <c r="AU63" i="12"/>
  <c r="AP63" i="12"/>
  <c r="AA31" i="12" l="1"/>
  <c r="AA30" i="12"/>
  <c r="AA29" i="12"/>
  <c r="AA28" i="12"/>
  <c r="AP23" i="12"/>
  <c r="V23" i="12"/>
  <c r="AA7" i="12"/>
  <c r="AA23" i="12" s="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s="1"/>
  <c r="BW34" i="10"/>
  <c r="BW35" i="10" l="1"/>
  <c r="BW36" i="10" s="1"/>
  <c r="BW37" i="10" s="1"/>
  <c r="BW38" i="10" s="1"/>
  <c r="BW39" i="10" s="1"/>
  <c r="CO34" i="10"/>
  <c r="CO35" i="10" s="1"/>
  <c r="CO36" i="10" s="1"/>
  <c r="CO37" i="10" s="1"/>
  <c r="CO38" i="10" s="1"/>
</calcChain>
</file>

<file path=xl/sharedStrings.xml><?xml version="1.0" encoding="utf-8"?>
<sst xmlns="http://schemas.openxmlformats.org/spreadsheetml/2006/main" count="1067" uniqueCount="568">
  <si>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</si>
  <si>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</si>
  <si>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</si>
  <si>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</si>
  <si>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</si>
  <si>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</si>
  <si>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</si>
  <si>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</si>
  <si>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</si>
  <si>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</si>
  <si>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</si>
  <si>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</si>
  <si>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</si>
  <si>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</si>
  <si>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</si>
  <si>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</si>
  <si>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</si>
  <si>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</si>
  <si>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</si>
  <si>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</si>
  <si>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</si>
  <si>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</si>
  <si>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</si>
  <si>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</si>
  <si>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</si>
  <si>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</si>
  <si>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</si>
  <si>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</si>
  <si>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</si>
  <si>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</si>
  <si>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</si>
  <si>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</si>
  <si>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</si>
  <si>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</si>
  <si>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</si>
  <si>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</si>
  <si>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</si>
  <si>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</si>
  <si>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</si>
  <si>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</si>
  <si>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</si>
  <si>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</si>
  <si>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</si>
  <si>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</si>
  <si>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</si>
  <si>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</si>
  <si>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</si>
  <si>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</si>
  <si>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</si>
  <si>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</si>
  <si>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</si>
  <si>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</si>
  <si>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</si>
  <si>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</si>
  <si>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</si>
  <si>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</si>
  <si>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</si>
  <si>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</si>
  <si>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</si>
  <si>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</si>
  <si>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</si>
  <si>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</si>
  <si>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</si>
  <si>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</si>
  <si>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</si>
  <si>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</si>
  <si>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</si>
  <si>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</si>
  <si>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</si>
  <si>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</si>
  <si>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</si>
  <si>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</si>
  <si>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</si>
  <si>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</si>
  <si>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</si>
  <si>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</si>
  <si>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</si>
  <si>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</si>
  <si>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</si>
  <si>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</si>
  <si>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</si>
  <si>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</si>
  <si>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</si>
  <si>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</si>
  <si>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</si>
  <si>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</si>
  <si>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</si>
  <si>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</si>
  <si>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</si>
  <si>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</si>
  <si>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</si>
  <si>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</si>
  <si>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</si>
  <si>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</si>
  <si>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大牟田市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</si>
  <si>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</si>
  <si>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</si>
  <si>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</si>
  <si>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</si>
  <si>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</si>
  <si>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</si>
  <si>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</si>
  <si>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</si>
  <si>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</si>
  <si>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</si>
  <si>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</si>
  <si>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</si>
  <si>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</si>
  <si>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</si>
  <si>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</si>
  <si>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</si>
  <si>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</si>
  <si>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</si>
  <si>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</si>
  <si>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</si>
  <si>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</si>
  <si>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</si>
  <si>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</si>
  <si>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</si>
  <si>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</si>
  <si>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</si>
  <si>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</si>
  <si>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</si>
  <si>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</si>
  <si>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</si>
  <si>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</si>
  <si>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</si>
  <si>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</si>
  <si>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</si>
  <si>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</si>
  <si>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</si>
  <si>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</si>
  <si>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</si>
  <si>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</si>
  <si>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</si>
  <si>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</si>
  <si>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</si>
  <si>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</si>
  <si>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</si>
  <si>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</si>
  <si>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</si>
  <si>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</si>
  <si>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</si>
  <si>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</si>
  <si>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</si>
  <si>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</si>
  <si>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</si>
  <si>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</si>
  <si>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</si>
  <si>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</si>
  <si>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</si>
  <si>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</si>
  <si>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</si>
  <si>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</si>
  <si>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</si>
  <si>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</si>
  <si>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</si>
  <si>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</si>
  <si>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</si>
  <si>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</si>
  <si>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</si>
  <si>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</si>
  <si>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</si>
  <si>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</si>
  <si>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</si>
  <si>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</si>
  <si>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</si>
  <si>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</si>
  <si>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</si>
  <si>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</si>
  <si>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</si>
  <si>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</si>
  <si>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</si>
  <si>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</si>
  <si>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</si>
  <si>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</si>
  <si>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</si>
  <si>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</si>
  <si>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</si>
  <si>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</si>
  <si>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</si>
  <si>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</si>
  <si>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</si>
  <si>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</si>
  <si>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</si>
  <si>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</si>
  <si>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</si>
  <si>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</si>
  <si>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</si>
  <si>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</si>
  <si>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</si>
  <si>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</si>
  <si>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</si>
  <si>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</si>
  <si>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</si>
  <si>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</si>
  <si>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</si>
  <si>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</si>
  <si>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</si>
  <si>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</si>
  <si>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</si>
  <si>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</si>
  <si>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</si>
  <si>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福岡県大牟田市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</si>
  <si>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</si>
  <si>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</si>
  <si>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</si>
  <si>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</si>
  <si>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</si>
  <si>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</si>
  <si>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</si>
  <si>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</si>
  <si>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</si>
  <si>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</si>
  <si>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</si>
  <si>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</si>
  <si>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</si>
  <si>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</si>
  <si>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</si>
  <si>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</si>
  <si>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</si>
  <si>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</si>
  <si>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</si>
  <si>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</si>
  <si>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</si>
  <si>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</si>
  <si>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</si>
  <si>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</si>
  <si>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</si>
  <si>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</si>
  <si>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</si>
  <si>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</si>
  <si>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</si>
  <si>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</si>
  <si>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</si>
  <si>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</si>
  <si>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</si>
  <si>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</si>
  <si>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</si>
  <si>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</si>
  <si>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</si>
  <si>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</si>
  <si>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</si>
  <si>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</si>
  <si>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</si>
  <si>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</si>
  <si>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</si>
  <si>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</si>
  <si>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</si>
  <si>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</si>
  <si>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</si>
  <si>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</si>
  <si>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</si>
  <si>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</si>
  <si>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</si>
  <si>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</si>
  <si>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</si>
  <si>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</si>
  <si>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</si>
  <si>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</si>
  <si>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</si>
  <si>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</si>
  <si>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</si>
  <si>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</si>
  <si>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</si>
  <si>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</si>
  <si>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</si>
  <si>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</si>
  <si>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</si>
  <si>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</si>
  <si>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</si>
  <si>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</si>
  <si>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</si>
  <si>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</si>
  <si>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</si>
  <si>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</si>
  <si>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</si>
  <si>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</si>
  <si>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</si>
  <si>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</si>
  <si>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</si>
  <si>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</si>
  <si>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</si>
  <si>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</si>
  <si>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</si>
  <si>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</si>
  <si>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</si>
  <si>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</si>
  <si>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</si>
  <si>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</si>
  <si>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</si>
  <si>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</si>
  <si>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</si>
  <si>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</si>
  <si>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</si>
  <si>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</si>
  <si>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</si>
  <si>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</si>
  <si>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</si>
  <si>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</si>
  <si>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</si>
  <si>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</si>
  <si>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</si>
  <si>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</si>
  <si>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</si>
  <si>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</si>
  <si>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</si>
  <si>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</si>
  <si>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</si>
  <si>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</si>
  <si>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</si>
  <si>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</si>
  <si>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</si>
  <si>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</si>
  <si>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</si>
  <si>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</si>
  <si>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</si>
  <si>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</si>
  <si>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</si>
  <si>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</si>
  <si>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</si>
  <si>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</si>
  <si>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</si>
  <si>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</si>
  <si>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</si>
  <si>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</si>
  <si>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</si>
  <si>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</si>
  <si>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</si>
  <si>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</si>
  <si>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</si>
  <si>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</si>
  <si>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</si>
  <si>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</si>
  <si>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</si>
  <si>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</si>
  <si>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</si>
  <si>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</si>
  <si>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</si>
  <si>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</si>
  <si>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</si>
  <si>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</si>
  <si>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</si>
  <si>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</si>
  <si>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</si>
  <si>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</si>
  <si>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</si>
  <si>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</si>
  <si>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</si>
  <si>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</si>
  <si>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</si>
  <si>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</si>
  <si>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</si>
  <si>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</si>
  <si>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福岡県大牟田市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</si>
  <si>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</si>
  <si>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</si>
  <si>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</si>
  <si>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</si>
  <si>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</si>
  <si>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</si>
  <si>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</si>
  <si>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</si>
  <si>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</si>
  <si>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</si>
  <si>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</si>
  <si>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</si>
  <si>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</si>
  <si>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</si>
  <si>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</si>
  <si>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</si>
  <si>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</si>
  <si>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</si>
  <si>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</si>
  <si>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</si>
  <si>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</si>
  <si>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</si>
  <si>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</si>
  <si>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</si>
  <si>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</si>
  <si>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</si>
  <si>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</si>
  <si>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</si>
  <si>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</si>
  <si>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</si>
  <si>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</si>
  <si>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</si>
  <si>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</si>
  <si>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</si>
  <si>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</si>
  <si>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</si>
  <si>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</si>
  <si>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</si>
  <si>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</si>
  <si>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</si>
  <si>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</si>
  <si>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</si>
  <si>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</si>
  <si>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</si>
  <si>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</si>
  <si>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</si>
  <si>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</si>
  <si>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</si>
  <si>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</si>
  <si>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</si>
  <si>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</si>
  <si>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</si>
  <si>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</si>
  <si>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</si>
  <si>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</si>
  <si>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</si>
  <si>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</si>
  <si>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</si>
  <si>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</si>
  <si>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</si>
  <si>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</si>
  <si>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</si>
  <si>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</si>
  <si>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</si>
  <si>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</si>
  <si>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</si>
  <si>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</si>
  <si>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</si>
  <si>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</si>
  <si>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</si>
  <si>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</si>
  <si>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</si>
  <si>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</si>
  <si>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</si>
  <si>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</si>
  <si>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</si>
  <si>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</si>
  <si>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</si>
  <si>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</si>
  <si>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</si>
  <si>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</si>
  <si>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</si>
  <si>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</si>
  <si>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</si>
  <si>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</si>
  <si>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</si>
  <si>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</si>
  <si>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</si>
  <si>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</si>
  <si>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</si>
  <si>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</si>
  <si>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</si>
  <si>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</si>
  <si>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</si>
  <si>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</si>
  <si>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</si>
  <si>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</si>
  <si>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</si>
  <si>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</si>
  <si>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</si>
  <si>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</si>
  <si>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</si>
  <si>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</si>
  <si>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</si>
  <si>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</si>
  <si>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</si>
  <si>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</si>
  <si>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</si>
  <si>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</si>
  <si>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</si>
  <si>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</si>
  <si>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</si>
  <si>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</si>
  <si>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</si>
  <si>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</si>
  <si>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</si>
  <si>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</si>
  <si>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</si>
  <si>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</si>
  <si>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</si>
  <si>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</si>
  <si>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</si>
  <si>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</si>
  <si>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</si>
  <si>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</si>
  <si>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</si>
  <si>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</si>
  <si>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</si>
  <si>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</si>
  <si>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</si>
  <si>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</si>
  <si>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</si>
  <si>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</si>
  <si>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</si>
  <si>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</si>
  <si>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</si>
  <si>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</si>
  <si>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</si>
  <si>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</si>
  <si>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</si>
  <si>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</si>
  <si>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</si>
  <si>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</si>
  <si>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</si>
  <si>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</si>
  <si>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</si>
  <si>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</si>
  <si>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</si>
  <si>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</si>
  <si>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</si>
  <si>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</si>
  <si>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</si>
  <si>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</si>
  <si>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</si>
  <si>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</si>
  <si>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</si>
  <si>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</si>
  <si>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</si>
  <si>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</si>
  <si>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</si>
  <si>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</si>
  <si>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</si>
  <si>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</si>
  <si>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</si>
  <si>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</si>
  <si>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</si>
  <si>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</si>
  <si>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</si>
  <si>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</si>
  <si>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</si>
  <si>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</si>
  <si>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</si>
  <si>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</si>
  <si>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</si>
  <si>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</si>
  <si>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</si>
  <si>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0.10</t>
  </si>
  <si>
    <t>▲ 0.59</t>
  </si>
  <si>
    <t>▲ 0.41</t>
  </si>
  <si>
    <t>▲ 1.55</t>
  </si>
  <si>
    <t>水道事業会計</t>
  </si>
  <si>
    <t>下水道事業会計</t>
  </si>
  <si>
    <t>国民健康保険事業</t>
  </si>
  <si>
    <t>介護保険事業</t>
  </si>
  <si>
    <t>一般会計</t>
  </si>
  <si>
    <t>後期高齢者医療事業</t>
  </si>
  <si>
    <t>病院事業債管理特別会計</t>
  </si>
  <si>
    <t>その他会計（赤字）</t>
  </si>
  <si>
    <t>その他会計（黒字）</t>
  </si>
  <si>
    <t>R01</t>
    <phoneticPr fontId="5"/>
  </si>
  <si>
    <t>R02</t>
    <phoneticPr fontId="5"/>
  </si>
  <si>
    <t>R03</t>
    <phoneticPr fontId="5"/>
  </si>
  <si>
    <t>R04</t>
    <phoneticPr fontId="5"/>
  </si>
  <si>
    <t>R05</t>
    <phoneticPr fontId="5"/>
  </si>
  <si>
    <t>福岡県南広域水道企業団</t>
    <rPh sb="0" eb="3">
      <t>フクオカケン</t>
    </rPh>
    <rPh sb="3" eb="4">
      <t>ミナミ</t>
    </rPh>
    <rPh sb="4" eb="11">
      <t>コウイキスイドウキギョウダン</t>
    </rPh>
    <phoneticPr fontId="5"/>
  </si>
  <si>
    <t>福岡県自治振興組合（一般会計）</t>
    <rPh sb="0" eb="3">
      <t>フクオカケン</t>
    </rPh>
    <rPh sb="3" eb="9">
      <t>ジチシンコウクミアイ</t>
    </rPh>
    <rPh sb="10" eb="14">
      <t>イッパンカイケイ</t>
    </rPh>
    <phoneticPr fontId="5"/>
  </si>
  <si>
    <t>福岡県自治振興組合（公文書館事業特別会計）</t>
    <rPh sb="0" eb="3">
      <t>フクオカケン</t>
    </rPh>
    <rPh sb="3" eb="9">
      <t>ジチシンコウクミアイ</t>
    </rPh>
    <rPh sb="10" eb="14">
      <t>コウブンショカン</t>
    </rPh>
    <rPh sb="14" eb="16">
      <t>ジギョウ</t>
    </rPh>
    <rPh sb="16" eb="20">
      <t>トクベツカイケイ</t>
    </rPh>
    <phoneticPr fontId="5"/>
  </si>
  <si>
    <t>大牟田・荒尾清掃施設組合</t>
    <rPh sb="0" eb="3">
      <t>オオムタ</t>
    </rPh>
    <rPh sb="4" eb="6">
      <t>アラオ</t>
    </rPh>
    <rPh sb="6" eb="10">
      <t>セイソウシセツ</t>
    </rPh>
    <rPh sb="10" eb="12">
      <t>クミアイ</t>
    </rPh>
    <phoneticPr fontId="5"/>
  </si>
  <si>
    <t>福岡県後期高齢者医療広域連合（一般会計）</t>
    <rPh sb="0" eb="3">
      <t>フクオカケン</t>
    </rPh>
    <rPh sb="3" eb="8">
      <t>コウキコウレイシャ</t>
    </rPh>
    <rPh sb="8" eb="10">
      <t>イリョウ</t>
    </rPh>
    <rPh sb="10" eb="14">
      <t>コウイキレンゴウ</t>
    </rPh>
    <rPh sb="15" eb="19">
      <t>イッパンカイケイ</t>
    </rPh>
    <phoneticPr fontId="5"/>
  </si>
  <si>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5"/>
  </si>
  <si>
    <t>法適用企業</t>
    <rPh sb="0" eb="3">
      <t>ホウテキヨウ</t>
    </rPh>
    <rPh sb="3" eb="5">
      <t>キギョウ</t>
    </rPh>
    <phoneticPr fontId="5"/>
  </si>
  <si>
    <t>一般社団法人　有明環境整備公社</t>
    <rPh sb="0" eb="6">
      <t>イッパンシャダンホウジン</t>
    </rPh>
    <rPh sb="7" eb="9">
      <t>アリアケ</t>
    </rPh>
    <rPh sb="9" eb="13">
      <t>カンキョウセイビ</t>
    </rPh>
    <rPh sb="13" eb="15">
      <t>コウシャ</t>
    </rPh>
    <phoneticPr fontId="5"/>
  </si>
  <si>
    <t>公益財団法人　大牟田市文化振興財団</t>
    <rPh sb="0" eb="2">
      <t>コウエキ</t>
    </rPh>
    <rPh sb="2" eb="4">
      <t>ザイダン</t>
    </rPh>
    <rPh sb="4" eb="6">
      <t>ホウジン</t>
    </rPh>
    <rPh sb="7" eb="11">
      <t>オオムタシ</t>
    </rPh>
    <rPh sb="11" eb="13">
      <t>ブンカ</t>
    </rPh>
    <rPh sb="13" eb="15">
      <t>シンコウ</t>
    </rPh>
    <rPh sb="15" eb="17">
      <t>ザイダン</t>
    </rPh>
    <phoneticPr fontId="5"/>
  </si>
  <si>
    <t>公益財団法人　大牟田市地域活性化センター</t>
    <rPh sb="0" eb="2">
      <t>コウエキ</t>
    </rPh>
    <rPh sb="2" eb="4">
      <t>ザイダン</t>
    </rPh>
    <rPh sb="4" eb="6">
      <t>ホウジン</t>
    </rPh>
    <rPh sb="7" eb="11">
      <t>オオムタシ</t>
    </rPh>
    <rPh sb="11" eb="13">
      <t>チイキ</t>
    </rPh>
    <rPh sb="13" eb="16">
      <t>カッセイカ</t>
    </rPh>
    <phoneticPr fontId="5"/>
  </si>
  <si>
    <t>大牟田市土地開発公社</t>
  </si>
  <si>
    <t>地方独立行政法人　大牟田市立病院</t>
    <rPh sb="0" eb="2">
      <t>チホウ</t>
    </rPh>
    <rPh sb="2" eb="4">
      <t>ドクリツ</t>
    </rPh>
    <rPh sb="4" eb="6">
      <t>ギョウセイ</t>
    </rPh>
    <rPh sb="6" eb="8">
      <t>ホウジン</t>
    </rPh>
    <rPh sb="9" eb="14">
      <t>オオムタシリツ</t>
    </rPh>
    <rPh sb="14" eb="16">
      <t>ビョウイン</t>
    </rPh>
    <phoneticPr fontId="5"/>
  </si>
  <si>
    <t>庁舎等建設積立基金</t>
  </si>
  <si>
    <t>九州新幹線渇水対策施設維持管理基金</t>
  </si>
  <si>
    <t>廃棄物の埋立地取得及び処理工場建設積立基金</t>
  </si>
  <si>
    <t>ふるさと応援基金</t>
  </si>
  <si>
    <t>職員退職手当積立基金</t>
  </si>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</sst>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 &quot;#,##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91" fontId="35" fillId="0" borderId="115" xfId="12" applyNumberFormat="1" applyFont="1" applyBorder="1" applyAlignment="1" applyProtection="1">
      <alignment horizontal="right" vertical="center" shrinkToFit="1"/>
      <protection locked="0"/>
    </xf>
    <xf numFmtId="191" fontId="35" fillId="0" borderId="116" xfId="12" applyNumberFormat="1" applyFont="1" applyBorder="1" applyAlignment="1" applyProtection="1">
      <alignment horizontal="right" vertical="center" shrinkToFit="1"/>
      <protection locked="0"/>
    </xf>
    <xf numFmtId="191" fontId="35" fillId="0" borderId="116" xfId="12" applyNumberFormat="1" applyFont="1" applyFill="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10D6-4B88-8517-853343834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31785</c:v>
                </c:pt>
                <c:pt idx="1">
                  <c:v>31198</c:v>
                </c:pt>
                <c:pt idx="2">
                  <c:v>46134</c:v>
                </c:pt>
                <c:pt idx="3">
                  <c:v>56752</c:v>
                </c:pt>
                <c:pt idx="4">
                  <c:v>96605</c:v>
                </c:pt>
              </c:numCache>
            </c:numRef>
          </c:val>
          <c:smooth val="0"/>
          <c:extLst xmlns:c16r2="http://schemas.microsoft.com/office/drawing/2015/06/chart">
            <c:ext xmlns:c16="http://schemas.microsoft.com/office/drawing/2014/chart" uri="{C3380CC4-5D6E-409C-BE32-E72D297353CC}">
              <c16:uniqueId val="{00000001-10D6-4B88-8517-8533438343D5}"/>
            </c:ext>
          </c:extLst>
        </c:ser>
        <c:dLbls>
          <c:showLegendKey val="0"/>
          <c:showVal val="0"/>
          <c:showCatName val="0"/>
          <c:showSerName val="0"/>
          <c:showPercent val="0"/>
          <c:showBubbleSize val="0"/>
        </c:dLbls>
        <c:marker val="1"/>
        <c:smooth val="0"/>
        <c:axId val="503387008"/>
        <c:axId val="409086440"/>
      </c:lineChart>
      <c:catAx>
        <c:axId val="50338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086440"/>
        <c:crosses val="autoZero"/>
        <c:auto val="1"/>
        <c:lblAlgn val="ctr"/>
        <c:lblOffset val="100"/>
        <c:tickLblSkip val="1"/>
        <c:tickMarkSkip val="1"/>
        <c:noMultiLvlLbl val="0"/>
      </c:catAx>
      <c:valAx>
        <c:axId val="4090864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38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0.26</c:v>
                </c:pt>
                <c:pt idx="1">
                  <c:v>0.21</c:v>
                </c:pt>
                <c:pt idx="2">
                  <c:v>1.91</c:v>
                </c:pt>
                <c:pt idx="3">
                  <c:v>2.34</c:v>
                </c:pt>
                <c:pt idx="4">
                  <c:v>0.76</c:v>
                </c:pt>
              </c:numCache>
            </c:numRef>
          </c:val>
          <c:extLst xmlns:c16r2="http://schemas.microsoft.com/office/drawing/2015/06/chart">
            <c:ext xmlns:c16="http://schemas.microsoft.com/office/drawing/2014/chart" uri="{C3380CC4-5D6E-409C-BE32-E72D297353CC}">
              <c16:uniqueId val="{00000000-97DC-4AD9-8D64-80D965D3BD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9.0399999999999991</c:v>
                </c:pt>
                <c:pt idx="1">
                  <c:v>8.42</c:v>
                </c:pt>
                <c:pt idx="2">
                  <c:v>10.1</c:v>
                </c:pt>
                <c:pt idx="3">
                  <c:v>9.52</c:v>
                </c:pt>
                <c:pt idx="4">
                  <c:v>9.3800000000000008</c:v>
                </c:pt>
              </c:numCache>
            </c:numRef>
          </c:val>
          <c:extLst xmlns:c16r2="http://schemas.microsoft.com/office/drawing/2015/06/chart">
            <c:ext xmlns:c16="http://schemas.microsoft.com/office/drawing/2014/chart" uri="{C3380CC4-5D6E-409C-BE32-E72D297353CC}">
              <c16:uniqueId val="{00000001-97DC-4AD9-8D64-80D965D3BD1C}"/>
            </c:ext>
          </c:extLst>
        </c:ser>
        <c:dLbls>
          <c:showLegendKey val="0"/>
          <c:showVal val="0"/>
          <c:showCatName val="0"/>
          <c:showSerName val="0"/>
          <c:showPercent val="0"/>
          <c:showBubbleSize val="0"/>
        </c:dLbls>
        <c:gapWidth val="250"/>
        <c:overlap val="100"/>
        <c:axId val="511137552"/>
        <c:axId val="508197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-0.59</c:v>
                </c:pt>
                <c:pt idx="2">
                  <c:v>3.66</c:v>
                </c:pt>
                <c:pt idx="3">
                  <c:v>-0.41</c:v>
                </c:pt>
                <c:pt idx="4">
                  <c:v>-1.55</c:v>
                </c:pt>
              </c:numCache>
            </c:numRef>
          </c:val>
          <c:smooth val="0"/>
          <c:extLst xmlns:c16r2="http://schemas.microsoft.com/office/drawing/2015/06/chart">
            <c:ext xmlns:c16="http://schemas.microsoft.com/office/drawing/2014/chart" uri="{C3380CC4-5D6E-409C-BE32-E72D297353CC}">
              <c16:uniqueId val="{00000002-97DC-4AD9-8D64-80D965D3BD1C}"/>
            </c:ext>
          </c:extLst>
        </c:ser>
        <c:dLbls>
          <c:showLegendKey val="0"/>
          <c:showVal val="0"/>
          <c:showCatName val="0"/>
          <c:showSerName val="0"/>
          <c:showPercent val="0"/>
          <c:showBubbleSize val="0"/>
        </c:dLbls>
        <c:marker val="1"/>
        <c:smooth val="0"/>
        <c:axId val="511137552"/>
        <c:axId val="508197736"/>
      </c:lineChart>
      <c:catAx>
        <c:axId val="51113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197736"/>
        <c:crosses val="autoZero"/>
        <c:auto val="1"/>
        <c:lblAlgn val="ctr"/>
        <c:lblOffset val="100"/>
        <c:tickLblSkip val="1"/>
        <c:tickMarkSkip val="1"/>
        <c:noMultiLvlLbl val="0"/>
      </c:catAx>
      <c:valAx>
        <c:axId val="50819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13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215-4366-9242-52A4E5CB90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15-4366-9242-52A4E5CB90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215-4366-9242-52A4E5CB9009}"/>
            </c:ext>
          </c:extLst>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215-4366-9242-52A4E5CB900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4-F215-4366-9242-52A4E5CB900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0.2</c:v>
                </c:pt>
                <c:pt idx="4">
                  <c:v>#N/A</c:v>
                </c:pt>
                <c:pt idx="5">
                  <c:v>1.91</c:v>
                </c:pt>
                <c:pt idx="6">
                  <c:v>#N/A</c:v>
                </c:pt>
                <c:pt idx="7">
                  <c:v>2.34</c:v>
                </c:pt>
                <c:pt idx="8">
                  <c:v>#N/A</c:v>
                </c:pt>
                <c:pt idx="9">
                  <c:v>0.75</c:v>
                </c:pt>
              </c:numCache>
            </c:numRef>
          </c:val>
          <c:extLst xmlns:c16r2="http://schemas.microsoft.com/office/drawing/2015/06/chart">
            <c:ext xmlns:c16="http://schemas.microsoft.com/office/drawing/2014/chart" uri="{C3380CC4-5D6E-409C-BE32-E72D297353CC}">
              <c16:uniqueId val="{00000005-F215-4366-9242-52A4E5CB900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1.65</c:v>
                </c:pt>
                <c:pt idx="4">
                  <c:v>#N/A</c:v>
                </c:pt>
                <c:pt idx="5">
                  <c:v>1.6</c:v>
                </c:pt>
                <c:pt idx="6">
                  <c:v>#N/A</c:v>
                </c:pt>
                <c:pt idx="7">
                  <c:v>1.66</c:v>
                </c:pt>
                <c:pt idx="8">
                  <c:v>#N/A</c:v>
                </c:pt>
                <c:pt idx="9">
                  <c:v>1.1299999999999999</c:v>
                </c:pt>
              </c:numCache>
            </c:numRef>
          </c:val>
          <c:extLst xmlns:c16r2="http://schemas.microsoft.com/office/drawing/2015/06/chart">
            <c:ext xmlns:c16="http://schemas.microsoft.com/office/drawing/2014/chart" uri="{C3380CC4-5D6E-409C-BE32-E72D297353CC}">
              <c16:uniqueId val="{00000006-F215-4366-9242-52A4E5CB9009}"/>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1.97</c:v>
                </c:pt>
                <c:pt idx="4">
                  <c:v>#N/A</c:v>
                </c:pt>
                <c:pt idx="5">
                  <c:v>2.46</c:v>
                </c:pt>
                <c:pt idx="6">
                  <c:v>#N/A</c:v>
                </c:pt>
                <c:pt idx="7">
                  <c:v>2.4700000000000002</c:v>
                </c:pt>
                <c:pt idx="8">
                  <c:v>#N/A</c:v>
                </c:pt>
                <c:pt idx="9">
                  <c:v>2.4700000000000002</c:v>
                </c:pt>
              </c:numCache>
            </c:numRef>
          </c:val>
          <c:extLst xmlns:c16r2="http://schemas.microsoft.com/office/drawing/2015/06/chart">
            <c:ext xmlns:c16="http://schemas.microsoft.com/office/drawing/2014/chart" uri="{C3380CC4-5D6E-409C-BE32-E72D297353CC}">
              <c16:uniqueId val="{00000007-F215-4366-9242-52A4E5CB900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2.91</c:v>
                </c:pt>
                <c:pt idx="2">
                  <c:v>#N/A</c:v>
                </c:pt>
                <c:pt idx="3">
                  <c:v>3.75</c:v>
                </c:pt>
                <c:pt idx="4">
                  <c:v>#N/A</c:v>
                </c:pt>
                <c:pt idx="5">
                  <c:v>4.2699999999999996</c:v>
                </c:pt>
                <c:pt idx="6">
                  <c:v>#N/A</c:v>
                </c:pt>
                <c:pt idx="7">
                  <c:v>4.92</c:v>
                </c:pt>
                <c:pt idx="8">
                  <c:v>#N/A</c:v>
                </c:pt>
                <c:pt idx="9">
                  <c:v>4.99</c:v>
                </c:pt>
              </c:numCache>
            </c:numRef>
          </c:val>
          <c:extLst xmlns:c16r2="http://schemas.microsoft.com/office/drawing/2015/06/chart">
            <c:ext xmlns:c16="http://schemas.microsoft.com/office/drawing/2014/chart" uri="{C3380CC4-5D6E-409C-BE32-E72D297353CC}">
              <c16:uniqueId val="{00000008-F215-4366-9242-52A4E5CB90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9.25</c:v>
                </c:pt>
                <c:pt idx="2">
                  <c:v>#N/A</c:v>
                </c:pt>
                <c:pt idx="3">
                  <c:v>10.220000000000001</c:v>
                </c:pt>
                <c:pt idx="4">
                  <c:v>#N/A</c:v>
                </c:pt>
                <c:pt idx="5">
                  <c:v>10.29</c:v>
                </c:pt>
                <c:pt idx="6">
                  <c:v>#N/A</c:v>
                </c:pt>
                <c:pt idx="7">
                  <c:v>11.71</c:v>
                </c:pt>
                <c:pt idx="8">
                  <c:v>#N/A</c:v>
                </c:pt>
                <c:pt idx="9">
                  <c:v>12.01</c:v>
                </c:pt>
              </c:numCache>
            </c:numRef>
          </c:val>
          <c:extLst xmlns:c16r2="http://schemas.microsoft.com/office/drawing/2015/06/chart">
            <c:ext xmlns:c16="http://schemas.microsoft.com/office/drawing/2014/chart" uri="{C3380CC4-5D6E-409C-BE32-E72D297353CC}">
              <c16:uniqueId val="{00000009-F215-4366-9242-52A4E5CB9009}"/>
            </c:ext>
          </c:extLst>
        </c:ser>
        <c:dLbls>
          <c:showLegendKey val="0"/>
          <c:showVal val="0"/>
          <c:showCatName val="0"/>
          <c:showSerName val="0"/>
          <c:showPercent val="0"/>
          <c:showBubbleSize val="0"/>
        </c:dLbls>
        <c:gapWidth val="150"/>
        <c:overlap val="100"/>
        <c:axId val="511947152"/>
        <c:axId val="507301536"/>
      </c:barChart>
      <c:catAx>
        <c:axId val="51194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301536"/>
        <c:crosses val="autoZero"/>
        <c:auto val="1"/>
        <c:lblAlgn val="ctr"/>
        <c:lblOffset val="100"/>
        <c:tickLblSkip val="1"/>
        <c:tickMarkSkip val="1"/>
        <c:noMultiLvlLbl val="0"/>
      </c:catAx>
      <c:valAx>
        <c:axId val="5073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4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5186</c:v>
                </c:pt>
                <c:pt idx="5">
                  <c:v>5218</c:v>
                </c:pt>
                <c:pt idx="8">
                  <c:v>5142</c:v>
                </c:pt>
                <c:pt idx="11">
                  <c:v>5162</c:v>
                </c:pt>
                <c:pt idx="14">
                  <c:v>5254</c:v>
                </c:pt>
              </c:numCache>
            </c:numRef>
          </c:val>
          <c:extLst xmlns:c16r2="http://schemas.microsoft.com/office/drawing/2015/06/chart">
            <c:ext xmlns:c16="http://schemas.microsoft.com/office/drawing/2014/chart" uri="{C3380CC4-5D6E-409C-BE32-E72D297353CC}">
              <c16:uniqueId val="{00000000-BC35-43A2-9BB0-A43C018F0F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35-43A2-9BB0-A43C018F0F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35-43A2-9BB0-A43C018F0F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35-43A2-9BB0-A43C018F0F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964</c:v>
                </c:pt>
                <c:pt idx="3">
                  <c:v>987</c:v>
                </c:pt>
                <c:pt idx="6">
                  <c:v>950</c:v>
                </c:pt>
                <c:pt idx="9">
                  <c:v>1018</c:v>
                </c:pt>
                <c:pt idx="12">
                  <c:v>986</c:v>
                </c:pt>
              </c:numCache>
            </c:numRef>
          </c:val>
          <c:extLst xmlns:c16r2="http://schemas.microsoft.com/office/drawing/2015/06/chart">
            <c:ext xmlns:c16="http://schemas.microsoft.com/office/drawing/2014/chart" uri="{C3380CC4-5D6E-409C-BE32-E72D297353CC}">
              <c16:uniqueId val="{00000004-BC35-43A2-9BB0-A43C018F0F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35-43A2-9BB0-A43C018F0F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35-43A2-9BB0-A43C018F0F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5870</c:v>
                </c:pt>
                <c:pt idx="3">
                  <c:v>5908</c:v>
                </c:pt>
                <c:pt idx="6">
                  <c:v>5685</c:v>
                </c:pt>
                <c:pt idx="9">
                  <c:v>5726</c:v>
                </c:pt>
                <c:pt idx="12">
                  <c:v>5814</c:v>
                </c:pt>
              </c:numCache>
            </c:numRef>
          </c:val>
          <c:extLst xmlns:c16r2="http://schemas.microsoft.com/office/drawing/2015/06/chart">
            <c:ext xmlns:c16="http://schemas.microsoft.com/office/drawing/2014/chart" uri="{C3380CC4-5D6E-409C-BE32-E72D297353CC}">
              <c16:uniqueId val="{00000007-BC35-43A2-9BB0-A43C018F0FE8}"/>
            </c:ext>
          </c:extLst>
        </c:ser>
        <c:dLbls>
          <c:showLegendKey val="0"/>
          <c:showVal val="0"/>
          <c:showCatName val="0"/>
          <c:showSerName val="0"/>
          <c:showPercent val="0"/>
          <c:showBubbleSize val="0"/>
        </c:dLbls>
        <c:gapWidth val="100"/>
        <c:overlap val="100"/>
        <c:axId val="502854448"/>
        <c:axId val="502856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1648</c:v>
                </c:pt>
                <c:pt idx="2">
                  <c:v>#N/A</c:v>
                </c:pt>
                <c:pt idx="3">
                  <c:v>#N/A</c:v>
                </c:pt>
                <c:pt idx="4">
                  <c:v>1677</c:v>
                </c:pt>
                <c:pt idx="5">
                  <c:v>#N/A</c:v>
                </c:pt>
                <c:pt idx="6">
                  <c:v>#N/A</c:v>
                </c:pt>
                <c:pt idx="7">
                  <c:v>1493</c:v>
                </c:pt>
                <c:pt idx="8">
                  <c:v>#N/A</c:v>
                </c:pt>
                <c:pt idx="9">
                  <c:v>#N/A</c:v>
                </c:pt>
                <c:pt idx="10">
                  <c:v>1582</c:v>
                </c:pt>
                <c:pt idx="11">
                  <c:v>#N/A</c:v>
                </c:pt>
                <c:pt idx="12">
                  <c:v>#N/A</c:v>
                </c:pt>
                <c:pt idx="13">
                  <c:v>1546</c:v>
                </c:pt>
                <c:pt idx="14">
                  <c:v>#N/A</c:v>
                </c:pt>
              </c:numCache>
            </c:numRef>
          </c:val>
          <c:smooth val="0"/>
          <c:extLst xmlns:c16r2="http://schemas.microsoft.com/office/drawing/2015/06/chart">
            <c:ext xmlns:c16="http://schemas.microsoft.com/office/drawing/2014/chart" uri="{C3380CC4-5D6E-409C-BE32-E72D297353CC}">
              <c16:uniqueId val="{00000008-BC35-43A2-9BB0-A43C018F0FE8}"/>
            </c:ext>
          </c:extLst>
        </c:ser>
        <c:dLbls>
          <c:showLegendKey val="0"/>
          <c:showVal val="0"/>
          <c:showCatName val="0"/>
          <c:showSerName val="0"/>
          <c:showPercent val="0"/>
          <c:showBubbleSize val="0"/>
        </c:dLbls>
        <c:marker val="1"/>
        <c:smooth val="0"/>
        <c:axId val="502854448"/>
        <c:axId val="502856408"/>
      </c:lineChart>
      <c:catAx>
        <c:axId val="50285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856408"/>
        <c:crosses val="autoZero"/>
        <c:auto val="1"/>
        <c:lblAlgn val="ctr"/>
        <c:lblOffset val="100"/>
        <c:tickLblSkip val="1"/>
        <c:tickMarkSkip val="1"/>
        <c:noMultiLvlLbl val="0"/>
      </c:catAx>
      <c:valAx>
        <c:axId val="50285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5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44585</c:v>
                </c:pt>
                <c:pt idx="5">
                  <c:v>45109</c:v>
                </c:pt>
                <c:pt idx="8">
                  <c:v>45550</c:v>
                </c:pt>
                <c:pt idx="11">
                  <c:v>45155</c:v>
                </c:pt>
                <c:pt idx="14">
                  <c:v>46451</c:v>
                </c:pt>
              </c:numCache>
            </c:numRef>
          </c:val>
          <c:extLst xmlns:c16r2="http://schemas.microsoft.com/office/drawing/2015/06/chart">
            <c:ext xmlns:c16="http://schemas.microsoft.com/office/drawing/2014/chart" uri="{C3380CC4-5D6E-409C-BE32-E72D297353CC}">
              <c16:uniqueId val="{00000000-B48A-47EA-B24E-AE3F2B57A9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8125</c:v>
                </c:pt>
                <c:pt idx="5">
                  <c:v>7693</c:v>
                </c:pt>
                <c:pt idx="8">
                  <c:v>7209</c:v>
                </c:pt>
                <c:pt idx="11">
                  <c:v>6389</c:v>
                </c:pt>
                <c:pt idx="14">
                  <c:v>5706</c:v>
                </c:pt>
              </c:numCache>
            </c:numRef>
          </c:val>
          <c:extLst xmlns:c16r2="http://schemas.microsoft.com/office/drawing/2015/06/chart">
            <c:ext xmlns:c16="http://schemas.microsoft.com/office/drawing/2014/chart" uri="{C3380CC4-5D6E-409C-BE32-E72D297353CC}">
              <c16:uniqueId val="{00000001-B48A-47EA-B24E-AE3F2B57A9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8481</c:v>
                </c:pt>
                <c:pt idx="5">
                  <c:v>8592</c:v>
                </c:pt>
                <c:pt idx="8">
                  <c:v>10904</c:v>
                </c:pt>
                <c:pt idx="11">
                  <c:v>11396</c:v>
                </c:pt>
                <c:pt idx="14">
                  <c:v>11444</c:v>
                </c:pt>
              </c:numCache>
            </c:numRef>
          </c:val>
          <c:extLst xmlns:c16r2="http://schemas.microsoft.com/office/drawing/2015/06/chart">
            <c:ext xmlns:c16="http://schemas.microsoft.com/office/drawing/2014/chart" uri="{C3380CC4-5D6E-409C-BE32-E72D297353CC}">
              <c16:uniqueId val="{00000002-B48A-47EA-B24E-AE3F2B57A9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8A-47EA-B24E-AE3F2B57A9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8A-47EA-B24E-AE3F2B57A9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3</c:v>
                </c:pt>
                <c:pt idx="12">
                  <c:v>0</c:v>
                </c:pt>
              </c:numCache>
            </c:numRef>
          </c:val>
          <c:extLst xmlns:c16r2="http://schemas.microsoft.com/office/drawing/2015/06/chart">
            <c:ext xmlns:c16="http://schemas.microsoft.com/office/drawing/2014/chart" uri="{C3380CC4-5D6E-409C-BE32-E72D297353CC}">
              <c16:uniqueId val="{00000005-B48A-47EA-B24E-AE3F2B57A9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8269</c:v>
                </c:pt>
                <c:pt idx="3">
                  <c:v>7779</c:v>
                </c:pt>
                <c:pt idx="6">
                  <c:v>7616</c:v>
                </c:pt>
                <c:pt idx="9">
                  <c:v>7294</c:v>
                </c:pt>
                <c:pt idx="12">
                  <c:v>7234</c:v>
                </c:pt>
              </c:numCache>
            </c:numRef>
          </c:val>
          <c:extLst xmlns:c16r2="http://schemas.microsoft.com/office/drawing/2015/06/chart">
            <c:ext xmlns:c16="http://schemas.microsoft.com/office/drawing/2014/chart" uri="{C3380CC4-5D6E-409C-BE32-E72D297353CC}">
              <c16:uniqueId val="{00000006-B48A-47EA-B24E-AE3F2B57A9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207</c:v>
                </c:pt>
              </c:numCache>
            </c:numRef>
          </c:val>
          <c:extLst xmlns:c16r2="http://schemas.microsoft.com/office/drawing/2015/06/chart">
            <c:ext xmlns:c16="http://schemas.microsoft.com/office/drawing/2014/chart" uri="{C3380CC4-5D6E-409C-BE32-E72D297353CC}">
              <c16:uniqueId val="{00000007-B48A-47EA-B24E-AE3F2B57A9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13013</c:v>
                </c:pt>
                <c:pt idx="3">
                  <c:v>13049</c:v>
                </c:pt>
                <c:pt idx="6">
                  <c:v>13050</c:v>
                </c:pt>
                <c:pt idx="9">
                  <c:v>12903</c:v>
                </c:pt>
                <c:pt idx="12">
                  <c:v>12464</c:v>
                </c:pt>
              </c:numCache>
            </c:numRef>
          </c:val>
          <c:extLst xmlns:c16r2="http://schemas.microsoft.com/office/drawing/2015/06/chart">
            <c:ext xmlns:c16="http://schemas.microsoft.com/office/drawing/2014/chart" uri="{C3380CC4-5D6E-409C-BE32-E72D297353CC}">
              <c16:uniqueId val="{00000008-B48A-47EA-B24E-AE3F2B57A9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c:v>
                </c:pt>
                <c:pt idx="3">
                  <c:v>23</c:v>
                </c:pt>
                <c:pt idx="6">
                  <c:v>23</c:v>
                </c:pt>
                <c:pt idx="9">
                  <c:v>19</c:v>
                </c:pt>
                <c:pt idx="12">
                  <c:v>19</c:v>
                </c:pt>
              </c:numCache>
            </c:numRef>
          </c:val>
          <c:extLst xmlns:c16r2="http://schemas.microsoft.com/office/drawing/2015/06/chart">
            <c:ext xmlns:c16="http://schemas.microsoft.com/office/drawing/2014/chart" uri="{C3380CC4-5D6E-409C-BE32-E72D297353CC}">
              <c16:uniqueId val="{00000009-B48A-47EA-B24E-AE3F2B57A9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48601</c:v>
                </c:pt>
                <c:pt idx="3">
                  <c:v>47394</c:v>
                </c:pt>
                <c:pt idx="6">
                  <c:v>47611</c:v>
                </c:pt>
                <c:pt idx="9">
                  <c:v>45611</c:v>
                </c:pt>
                <c:pt idx="12">
                  <c:v>46708</c:v>
                </c:pt>
              </c:numCache>
            </c:numRef>
          </c:val>
          <c:extLst xmlns:c16r2="http://schemas.microsoft.com/office/drawing/2015/06/chart">
            <c:ext xmlns:c16="http://schemas.microsoft.com/office/drawing/2014/chart" uri="{C3380CC4-5D6E-409C-BE32-E72D297353CC}">
              <c16:uniqueId val="{0000000A-B48A-47EA-B24E-AE3F2B57A943}"/>
            </c:ext>
          </c:extLst>
        </c:ser>
        <c:dLbls>
          <c:showLegendKey val="0"/>
          <c:showVal val="0"/>
          <c:showCatName val="0"/>
          <c:showSerName val="0"/>
          <c:showPercent val="0"/>
          <c:showBubbleSize val="0"/>
        </c:dLbls>
        <c:gapWidth val="100"/>
        <c:overlap val="100"/>
        <c:axId val="502857584"/>
        <c:axId val="502857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8714</c:v>
                </c:pt>
                <c:pt idx="2">
                  <c:v>#N/A</c:v>
                </c:pt>
                <c:pt idx="3">
                  <c:v>#N/A</c:v>
                </c:pt>
                <c:pt idx="4">
                  <c:v>6850</c:v>
                </c:pt>
                <c:pt idx="5">
                  <c:v>#N/A</c:v>
                </c:pt>
                <c:pt idx="6">
                  <c:v>#N/A</c:v>
                </c:pt>
                <c:pt idx="7">
                  <c:v>4637</c:v>
                </c:pt>
                <c:pt idx="8">
                  <c:v>#N/A</c:v>
                </c:pt>
                <c:pt idx="9">
                  <c:v>#N/A</c:v>
                </c:pt>
                <c:pt idx="10">
                  <c:v>2891</c:v>
                </c:pt>
                <c:pt idx="11">
                  <c:v>#N/A</c:v>
                </c:pt>
                <c:pt idx="12">
                  <c:v>#N/A</c:v>
                </c:pt>
                <c:pt idx="13">
                  <c:v>3031</c:v>
                </c:pt>
                <c:pt idx="14">
                  <c:v>#N/A</c:v>
                </c:pt>
              </c:numCache>
            </c:numRef>
          </c:val>
          <c:smooth val="0"/>
          <c:extLst xmlns:c16r2="http://schemas.microsoft.com/office/drawing/2015/06/chart">
            <c:ext xmlns:c16="http://schemas.microsoft.com/office/drawing/2014/chart" uri="{C3380CC4-5D6E-409C-BE32-E72D297353CC}">
              <c16:uniqueId val="{0000000B-B48A-47EA-B24E-AE3F2B57A943}"/>
            </c:ext>
          </c:extLst>
        </c:ser>
        <c:dLbls>
          <c:showLegendKey val="0"/>
          <c:showVal val="0"/>
          <c:showCatName val="0"/>
          <c:showSerName val="0"/>
          <c:showPercent val="0"/>
          <c:showBubbleSize val="0"/>
        </c:dLbls>
        <c:marker val="1"/>
        <c:smooth val="0"/>
        <c:axId val="502857584"/>
        <c:axId val="502857976"/>
      </c:lineChart>
      <c:catAx>
        <c:axId val="50285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857976"/>
        <c:crosses val="autoZero"/>
        <c:auto val="1"/>
        <c:lblAlgn val="ctr"/>
        <c:lblOffset val="100"/>
        <c:tickLblSkip val="1"/>
        <c:tickMarkSkip val="1"/>
        <c:noMultiLvlLbl val="0"/>
      </c:catAx>
      <c:valAx>
        <c:axId val="50285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5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2902</c:v>
                </c:pt>
                <c:pt idx="1">
                  <c:v>2677</c:v>
                </c:pt>
                <c:pt idx="2">
                  <c:v>2677</c:v>
                </c:pt>
              </c:numCache>
            </c:numRef>
          </c:val>
          <c:extLst xmlns:c16r2="http://schemas.microsoft.com/office/drawing/2015/06/chart">
            <c:ext xmlns:c16="http://schemas.microsoft.com/office/drawing/2014/chart" uri="{C3380CC4-5D6E-409C-BE32-E72D297353CC}">
              <c16:uniqueId val="{00000000-87F7-4452-87CE-1FC42935D0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445</c:v>
                </c:pt>
                <c:pt idx="1">
                  <c:v>444</c:v>
                </c:pt>
                <c:pt idx="2">
                  <c:v>445</c:v>
                </c:pt>
              </c:numCache>
            </c:numRef>
          </c:val>
          <c:extLst xmlns:c16r2="http://schemas.microsoft.com/office/drawing/2015/06/chart">
            <c:ext xmlns:c16="http://schemas.microsoft.com/office/drawing/2014/chart" uri="{C3380CC4-5D6E-409C-BE32-E72D297353CC}">
              <c16:uniqueId val="{00000001-87F7-4452-87CE-1FC42935D0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6144</c:v>
                </c:pt>
                <c:pt idx="1">
                  <c:v>6711</c:v>
                </c:pt>
                <c:pt idx="2">
                  <c:v>6607</c:v>
                </c:pt>
              </c:numCache>
            </c:numRef>
          </c:val>
          <c:extLst xmlns:c16r2="http://schemas.microsoft.com/office/drawing/2015/06/chart">
            <c:ext xmlns:c16="http://schemas.microsoft.com/office/drawing/2014/chart" uri="{C3380CC4-5D6E-409C-BE32-E72D297353CC}">
              <c16:uniqueId val="{00000002-87F7-4452-87CE-1FC42935D00E}"/>
            </c:ext>
          </c:extLst>
        </c:ser>
        <c:dLbls>
          <c:showLegendKey val="0"/>
          <c:showVal val="0"/>
          <c:showCatName val="0"/>
          <c:showSerName val="0"/>
          <c:showPercent val="0"/>
          <c:showBubbleSize val="0"/>
        </c:dLbls>
        <c:gapWidth val="120"/>
        <c:overlap val="100"/>
        <c:axId val="502852488"/>
        <c:axId val="502852880"/>
      </c:barChart>
      <c:catAx>
        <c:axId val="50285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852880"/>
        <c:crosses val="autoZero"/>
        <c:auto val="1"/>
        <c:lblAlgn val="ctr"/>
        <c:lblOffset val="100"/>
        <c:tickLblSkip val="1"/>
        <c:tickMarkSkip val="1"/>
        <c:noMultiLvlLbl val="0"/>
      </c:catAx>
      <c:valAx>
        <c:axId val="502852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85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106,597
105,653
81.45
65,784,832
65,354,668
216,029
28,529,825
46,499,634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人口減少の主要因である生産年齢人口の減少が著しく、このことが消費動向にも甚大な影響を与えている。６５歳以上の人口についても微減傾向にあるが、その割合は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年４月１日現在で３</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％となっており、福岡県、全国と比較しても高齢化が進行してい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るといえる。このような人口の減少や高齢化の進行等により、本市の財政基盤は極めて弱く、類似団体平均を大きく下回っている。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が続く中、持続可能な財政運営のため、財源確保や歳出削減などの取組みを行うととともに、限られた行政資源を重点的に配分しながら、雇用の場の確保や子育て・教育環境の充実など、将来のまちづくりのために必要な施策を積極的に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96157</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令和３年度と令和４年度の２年は、市税や普通交付税などが大きく増加したことにより一時的に改善したが、令和５年度においては、分子にあたる歳出の経常充当一般財源が公債費等の増により増加し、また、分母にあたる経常一般財源等収入が市税収入や普通交付税の減により２．２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牟田市財政構造強化指針」に基づき、政策的な投資余力を確保するためにも経常収支比率については、類似団体平均値を目標としつつ、財源の確保、歳出削減、新規の市債発行額の抑制や市債残高の縮減を引き続き行っていくこととし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41910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7370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107188</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48613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63</xdr:row>
      <xdr:rowOff>37084</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48613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85344</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8384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類似団体平均に比べ高くなっているのは、主に人件費に要因がある。類似団体と比較すると職員数が依然として多い</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将来にわたり行政運営に支障を来たさない執行体制を構築するため、定年年齢の段階的な引上げが完成する令和１３年度までの間は、令和４年４月現在の職員と再任用職員の総数と同数程度を維持することとしてい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の決算額が経年と比較して減少した理由は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により定年退職者がいなかったことにより人件費が２億９４百万円の減となったことや、新型コロナウイルスワクチン接種事業委託の５億４４百万円の減や自宅療養者等生活物資提供事業費の５６百万円の減など、新型コロナウイルス対策に係る物件費が減となったもの。</a:t>
          </a:r>
          <a:endParaRPr kumimoji="0"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121534</xdr:rowOff>
    </xdr:from>
    <xdr:to>
      <xdr:col>23</xdr:col>
      <xdr:colOff>133350</xdr:colOff>
      <xdr:row>84</xdr:row>
      <xdr:rowOff>156535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523334"/>
          <a:ext cx="8382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150851</xdr:rowOff>
    </xdr:from>
    <xdr:to>
      <xdr:col>19</xdr:col>
      <xdr:colOff>133350</xdr:colOff>
      <xdr:row>84</xdr:row>
      <xdr:rowOff>156535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552651"/>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61826</xdr:rowOff>
    </xdr:from>
    <xdr:to>
      <xdr:col>15</xdr:col>
      <xdr:colOff>82550</xdr:colOff>
      <xdr:row>84</xdr:row>
      <xdr:rowOff>150851</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463626"/>
          <a:ext cx="889000" cy="8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164309</xdr:rowOff>
    </xdr:from>
    <xdr:to>
      <xdr:col>11</xdr:col>
      <xdr:colOff>31750</xdr:colOff>
      <xdr:row>84</xdr:row>
      <xdr:rowOff>61826</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223209"/>
          <a:ext cx="889000" cy="2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70734</xdr:rowOff>
    </xdr:from>
    <xdr:to>
      <xdr:col>23</xdr:col>
      <xdr:colOff>184150</xdr:colOff>
      <xdr:row>85</xdr:row>
      <xdr:rowOff>884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4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42811</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44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105735</xdr:rowOff>
    </xdr:from>
    <xdr:to>
      <xdr:col>19</xdr:col>
      <xdr:colOff>184150</xdr:colOff>
      <xdr:row>85</xdr:row>
      <xdr:rowOff>35885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20662</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59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100051</xdr:rowOff>
    </xdr:from>
    <xdr:to>
      <xdr:col>15</xdr:col>
      <xdr:colOff>133350</xdr:colOff>
      <xdr:row>85</xdr:row>
      <xdr:rowOff>30201</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14978</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58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11026</xdr:rowOff>
    </xdr:from>
    <xdr:to>
      <xdr:col>11</xdr:col>
      <xdr:colOff>82550</xdr:colOff>
      <xdr:row>84</xdr:row>
      <xdr:rowOff>112626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4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97403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49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113509</xdr:rowOff>
    </xdr:from>
    <xdr:to>
      <xdr:col>7</xdr:col>
      <xdr:colOff>31750</xdr:colOff>
      <xdr:row>83</xdr:row>
      <xdr:rowOff>43659</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1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28436</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25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ラスパイレス指数は前年度から０．２ポイント下がり、９８．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となった。ラスパイレス指数は国の給与水準を下回っている状態にある。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今後においても、国や他団体の給与水準の状況等を踏まえながら、適正な給与水準の確保に努めていく。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84</xdr:row>
      <xdr:rowOff>168729</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類似団体平均を上回っているが、これは高齢者人口の増加に伴う諸施策の推進等が要因と考えられる。</a:t>
          </a:r>
          <a:b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職員数については、消防・病院部門を除いて平成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1,287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年間で537名（41</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％）を削減している。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必要職員数は、複雑・多様化する行政課題に対応する事務量等により変化していくものであり、また、ＡＩ・ＩＣＴ技術等の飛躍的な進歩による業務改革や組織機構の見直しによる業務執行体制の変化等も踏まえる必要があることから、常に都市規模や政策等に連動した定員管理が必要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61489</xdr:rowOff>
    </xdr:from>
    <xdr:to>
      <xdr:col>81</xdr:col>
      <xdr:colOff>44450</xdr:colOff>
      <xdr:row>64</xdr:row>
      <xdr:rowOff>73554</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103428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43392</xdr:rowOff>
    </xdr:from>
    <xdr:to>
      <xdr:col>77</xdr:col>
      <xdr:colOff>44450</xdr:colOff>
      <xdr:row>64</xdr:row>
      <xdr:rowOff>73554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10161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21272</xdr:rowOff>
    </xdr:from>
    <xdr:to>
      <xdr:col>72</xdr:col>
      <xdr:colOff>203200</xdr:colOff>
      <xdr:row>64</xdr:row>
      <xdr:rowOff>43392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51435</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9940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10689</xdr:rowOff>
    </xdr:from>
    <xdr:to>
      <xdr:col>81</xdr:col>
      <xdr:colOff>95250</xdr:colOff>
      <xdr:row>64</xdr:row>
      <xdr:rowOff>112289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154216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95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22754</xdr:rowOff>
    </xdr:from>
    <xdr:to>
      <xdr:col>77</xdr:col>
      <xdr:colOff>95250</xdr:colOff>
      <xdr:row>64</xdr:row>
      <xdr:rowOff>124354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9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109131</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108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141922</xdr:rowOff>
    </xdr:from>
    <xdr:to>
      <xdr:col>68</xdr:col>
      <xdr:colOff>203200</xdr:colOff>
      <xdr:row>64</xdr:row>
      <xdr:rowOff>72072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56849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635</xdr:rowOff>
    </xdr:from>
    <xdr:to>
      <xdr:col>64</xdr:col>
      <xdr:colOff>152400</xdr:colOff>
      <xdr:row>64</xdr:row>
      <xdr:rowOff>102235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87012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強化指針に基づく市債の新規発行抑制の取組みの結果、退職手当債の元利償還金が減少したことに加え、過疎対策事業債や緊急自然災害防止対策事業債などの交付税措置の高い起債の活用を進めてきたことにより、実質的な公債費負担が減少したことで前年度に比較して０．３ポイント改善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、徐々に改善しているが、類似団体との比較では依然として高い水準にあり、類似団体平均値という目標の達成はできていない。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財政構造強化指針に基づき、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市債の新規発行額を元金償還額以内（臨時財政対策債と過疎対策事業債等の７０％については、元金償還額と市債新規発行額から除く）とし、公債費の抑制を図っていく。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25400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36891</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59872</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151795</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民税所得割等の増により標準税収入額が増加したことで、標準財政規模が増加し、分母が増加した一方で、分子である大牟田・荒尾清掃施設組合が新ごみ処理施設建設に伴う組合等負担見込み額が皆増したため、将来負担比率は０．４％悪化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主な要因としては、公営企業債（公共下水道）の償還のための繰出金が多額であること、また、財政調整基金や退職手当積立基金等の充当可能な基金の残高が少ないことや、退職手当負担見込額が大きな割合を占めていることも影響し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121466</xdr:rowOff>
    </xdr:from>
    <xdr:to>
      <xdr:col>81</xdr:col>
      <xdr:colOff>44450</xdr:colOff>
      <xdr:row>14</xdr:row>
      <xdr:rowOff>128361</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179800" y="252176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121466</xdr:rowOff>
    </xdr:from>
    <xdr:to>
      <xdr:col>77</xdr:col>
      <xdr:colOff>44450</xdr:colOff>
      <xdr:row>15</xdr:row>
      <xdr:rowOff>67219</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5290800" y="252176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67219</xdr:rowOff>
    </xdr:from>
    <xdr:to>
      <xdr:col>72</xdr:col>
      <xdr:colOff>203200</xdr:colOff>
      <xdr:row>16</xdr:row>
      <xdr:rowOff>69850</xdr:rowOff>
    </xdr:to>
    <xdr:cxnSp macro="">
      <xdr:nvCxnSpPr>
        <xdr:cNvPr id="455" name="直線コネクタ 454">
          <a:extLst>
            <a:ext uri="{FF2B5EF4-FFF2-40B4-BE49-F238E27FC236}">
              <a16:creationId xmlns="" xmlns:a16="http://schemas.microsoft.com/office/drawing/2014/main" id="{00000000-0008-0000-0300-0000C7010000}"/>
            </a:ext>
          </a:extLst>
        </xdr:cNvPr>
        <xdr:cNvCxnSpPr/>
      </xdr:nvCxnSpPr>
      <xdr:spPr>
        <a:xfrm flipV="1">
          <a:off x="14401800" y="2638969"/>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69850</xdr:rowOff>
    </xdr:from>
    <xdr:to>
      <xdr:col>68</xdr:col>
      <xdr:colOff>152400</xdr:colOff>
      <xdr:row>17</xdr:row>
      <xdr:rowOff>39733</xdr:rowOff>
    </xdr:to>
    <xdr:cxnSp macro="">
      <xdr:nvCxnSpPr>
        <xdr:cNvPr id="458" name="直線コネクタ 457">
          <a:extLst>
            <a:ext uri="{FF2B5EF4-FFF2-40B4-BE49-F238E27FC236}">
              <a16:creationId xmlns="" xmlns:a16="http://schemas.microsoft.com/office/drawing/2014/main" id="{00000000-0008-0000-0300-0000CA010000}"/>
            </a:ext>
          </a:extLst>
        </xdr:cNvPr>
        <xdr:cNvCxnSpPr/>
      </xdr:nvCxnSpPr>
      <xdr:spPr>
        <a:xfrm flipV="1">
          <a:off x="13512800" y="281305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77561</xdr:rowOff>
    </xdr:from>
    <xdr:to>
      <xdr:col>81</xdr:col>
      <xdr:colOff>95250</xdr:colOff>
      <xdr:row>15</xdr:row>
      <xdr:rowOff>7711</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967200" y="24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49638</xdr:rowOff>
    </xdr:from>
    <xdr:ext cx="762000" cy="259045"/>
    <xdr:sp macro="" textlink="">
      <xdr:nvSpPr>
        <xdr:cNvPr id="469" name="将来負担の状況該当値テキスト">
          <a:extLst>
            <a:ext uri="{FF2B5EF4-FFF2-40B4-BE49-F238E27FC236}">
              <a16:creationId xmlns="" xmlns:a16="http://schemas.microsoft.com/office/drawing/2014/main" id="{00000000-0008-0000-0300-0000D5010000}"/>
            </a:ext>
          </a:extLst>
        </xdr:cNvPr>
        <xdr:cNvSpPr txBox="1"/>
      </xdr:nvSpPr>
      <xdr:spPr>
        <a:xfrm>
          <a:off x="17106900" y="244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70666</xdr:rowOff>
    </xdr:from>
    <xdr:to>
      <xdr:col>77</xdr:col>
      <xdr:colOff>95250</xdr:colOff>
      <xdr:row>15</xdr:row>
      <xdr:rowOff>816</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61290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157043</xdr:rowOff>
    </xdr:from>
    <xdr:ext cx="7366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5798800" y="255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16419</xdr:rowOff>
    </xdr:from>
    <xdr:to>
      <xdr:col>73</xdr:col>
      <xdr:colOff>44450</xdr:colOff>
      <xdr:row>15</xdr:row>
      <xdr:rowOff>118019</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5240000" y="25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102796</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909800" y="26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105427</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4020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160383</xdr:rowOff>
    </xdr:from>
    <xdr:to>
      <xdr:col>64</xdr:col>
      <xdr:colOff>152400</xdr:colOff>
      <xdr:row>17</xdr:row>
      <xdr:rowOff>90533</xdr:rowOff>
    </xdr:to>
    <xdr:sp macro="" textlink="">
      <xdr:nvSpPr>
        <xdr:cNvPr id="476" name="楕円 475">
          <a:extLst>
            <a:ext uri="{FF2B5EF4-FFF2-40B4-BE49-F238E27FC236}">
              <a16:creationId xmlns="" xmlns:a16="http://schemas.microsoft.com/office/drawing/2014/main" id="{00000000-0008-0000-0300-0000DC010000}"/>
            </a:ext>
          </a:extLst>
        </xdr:cNvPr>
        <xdr:cNvSpPr/>
      </xdr:nvSpPr>
      <xdr:spPr>
        <a:xfrm>
          <a:off x="13462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75310</xdr:rowOff>
    </xdr:from>
    <xdr:ext cx="762000" cy="259045"/>
    <xdr:sp macro="" textlink="">
      <xdr:nvSpPr>
        <xdr:cNvPr id="477" name="テキスト ボックス 476">
          <a:extLst>
            <a:ext uri="{FF2B5EF4-FFF2-40B4-BE49-F238E27FC236}">
              <a16:creationId xmlns="" xmlns:a16="http://schemas.microsoft.com/office/drawing/2014/main" id="{00000000-0008-0000-0300-0000DD010000}"/>
            </a:ext>
          </a:extLst>
        </xdr:cNvPr>
        <xdr:cNvSpPr txBox="1"/>
      </xdr:nvSpPr>
      <xdr:spPr>
        <a:xfrm>
          <a:off x="13131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106,597
105,653
81.45
65,784,832
65,354,668
216,029
28,529,825
46,499,634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類似団体平均を上回っている要因としては、依然として職員数が類似団体と比較して多いことにある。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定年延長により退職手当が２億８２百万円の減となったことなどから総額２億９４百万円の減となった。</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職員数が依然として多いが、将来にわたり行政運営に支障を来たさない執行体制を構築するため、定年年齢の段階的な引上げが完成する令和１３年度までの間は、令和４年４月現在の職員と再任用職員の総数と同数程度を維持することと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642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65278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6146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40</xdr:row>
      <xdr:rowOff>12700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6146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40</xdr:row>
      <xdr:rowOff>12700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724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類似団体平均と比較すると低い水準となっているが、これは類似団体と比べて、業務の民間委託が進んでいないことが主な要因と考えられる。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委託が５億４４百万円の減、自宅療養者等生活物資提供事業費が５６百万円の減など新型コロナウイルス対策に係る需用費の減が主な要因となり総額６億２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今後は、業務の効率化のための委託化の一方で、事業の統廃合などにより物件費の抑制を進めていく。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75293</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61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42636</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451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137886</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45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20864</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53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全国平均を上回る高齢化や旧産炭地域の特徴でもある生活保護率が高いこと、障害者福祉施設が多いことなどにより生活保護費や障害者福祉サービス給付費等が大きな割合を占めていることが</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影響している。令和</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非課税世帯等臨時特別給付金が１６億５５百万円皆減したものの、低所得者支援給付金が１９億６９百万円の皆増、福祉サービス給付費が２億６百万円の増、障害児通所支援給付費が１億１０百万円の増などにより総額６億９５百万円の増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　今後、少子化の影響により、児童手当等の扶助費は減少していくものと見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込まれるが、子育て支援策の充実や高齢化の進展に伴う社会保障費は増加傾向が続くことが想定される。社会保障費の適正化は喫緊の課題であり、適正給付の推進や健康づくり事業の推進などにより更なる適正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107950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54610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69850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43180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163830</xdr:rowOff>
    </xdr:from>
    <xdr:to>
      <xdr:col>6</xdr:col>
      <xdr:colOff>171450</xdr:colOff>
      <xdr:row>58</xdr:row>
      <xdr:rowOff>93980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78757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要因としては、高い高齢化率を反映し、国民健康保険会計や介護保険会計、後期高齢者医療会計等に対する繰出金が多額であることが影響している。増加傾向の医療費や介護サービス給付費の増加に対し、疾病予防・健康づくりなど、長期的な観点からの医療費削減に努め、適正な給付のための取組み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118835</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158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42635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75293</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09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75293</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19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の経常的一般財源等</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、大牟田・荒尾清掃施設組合負担金の増などにより、２億３９百万円の増となった。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110998</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60203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19558</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46990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59745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92710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本市では、持続可能な財政運営のための財政構造強化指針において、市債の新規発行額を元金償還額以内にするという取組みを行ってきたため、公債費は一定程度縮減が図られている。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過疎対策事業債の償還額が増加したこと等から総額１億２２百万円の増となった。</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抑制していく必要があるが、その一方で未来に向けた投資や公共施設の維持改修も行っていく必要があることから、財政構造強化指針に基づいた取組みを行いながら、実質的な公債費の抑制を継続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130811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3987800" y="13279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77470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130811</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2410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130811</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市税等の自主財源の割合が著しく小さく、依存財源に大きく頼らざるを得ない収入状況にある一方で、歳出においては地域の経済状況や高い高齢化率等を反映し、扶助費が多額に上り、人件費負担も大きく、歳出の構成比率において義務的経費が大きな割合を占める財政構造となっている。今後、これまで以上に積極的な企業誘致の展開や、市税収入の高い収納率の維持やふるさと納税の周知等により自主財源を確保していく。また、経常経費の中で取り組んでいる事務事業について、あらためてゼロベースの視点で検証し、優先度により、事業の廃止・縮小を行うとともに、外部委託化、ＩＣＴの導入などで経費の削減や業務効率化を図ることで、経常経費の削減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85089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1724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142239</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2814300"/>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77</xdr:row>
      <xdr:rowOff>77470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28143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78</xdr:row>
      <xdr:rowOff>5080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3004800" y="1327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114252</xdr:rowOff>
    </xdr:from>
    <xdr:to>
      <xdr:col>29</xdr:col>
      <xdr:colOff>127000</xdr:colOff>
      <xdr:row>14</xdr:row>
      <xdr:rowOff>155263</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2562177"/>
          <a:ext cx="6477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155263</xdr:rowOff>
    </xdr:from>
    <xdr:to>
      <xdr:col>26</xdr:col>
      <xdr:colOff>50800</xdr:colOff>
      <xdr:row>15</xdr:row>
      <xdr:rowOff>49421</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603188"/>
          <a:ext cx="6985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21600</xdr:rowOff>
    </xdr:from>
    <xdr:to>
      <xdr:col>22</xdr:col>
      <xdr:colOff>114300</xdr:colOff>
      <xdr:row>15</xdr:row>
      <xdr:rowOff>49421</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3606800" y="2640975"/>
          <a:ext cx="698500" cy="27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21600</xdr:rowOff>
    </xdr:from>
    <xdr:to>
      <xdr:col>18</xdr:col>
      <xdr:colOff>177800</xdr:colOff>
      <xdr:row>15</xdr:row>
      <xdr:rowOff>82316</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640975"/>
          <a:ext cx="698500" cy="6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63452</xdr:rowOff>
    </xdr:from>
    <xdr:to>
      <xdr:col>29</xdr:col>
      <xdr:colOff>177800</xdr:colOff>
      <xdr:row>14</xdr:row>
      <xdr:rowOff>165052</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51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79979</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3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104463</xdr:rowOff>
    </xdr:from>
    <xdr:to>
      <xdr:col>26</xdr:col>
      <xdr:colOff>101600</xdr:colOff>
      <xdr:row>15</xdr:row>
      <xdr:rowOff>34613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55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44790</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3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170071</xdr:rowOff>
    </xdr:from>
    <xdr:to>
      <xdr:col>22</xdr:col>
      <xdr:colOff>165100</xdr:colOff>
      <xdr:row>15</xdr:row>
      <xdr:rowOff>100221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61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110398</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3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142250</xdr:rowOff>
    </xdr:from>
    <xdr:to>
      <xdr:col>19</xdr:col>
      <xdr:colOff>38100</xdr:colOff>
      <xdr:row>15</xdr:row>
      <xdr:rowOff>72400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59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82577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3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31516</xdr:rowOff>
    </xdr:from>
    <xdr:to>
      <xdr:col>15</xdr:col>
      <xdr:colOff>101600</xdr:colOff>
      <xdr:row>15</xdr:row>
      <xdr:rowOff>133116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65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143293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4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9081</xdr:rowOff>
    </xdr:from>
    <xdr:to>
      <xdr:col>29</xdr:col>
      <xdr:colOff>127000</xdr:colOff>
      <xdr:row>35</xdr:row>
      <xdr:rowOff>12547</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619431"/>
          <a:ext cx="647700" cy="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9081</xdr:rowOff>
    </xdr:from>
    <xdr:to>
      <xdr:col>26</xdr:col>
      <xdr:colOff>50800</xdr:colOff>
      <xdr:row>35</xdr:row>
      <xdr:rowOff>49200</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4305300" y="661943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337159</xdr:rowOff>
    </xdr:from>
    <xdr:to>
      <xdr:col>22</xdr:col>
      <xdr:colOff>114300</xdr:colOff>
      <xdr:row>35</xdr:row>
      <xdr:rowOff>49200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604609"/>
          <a:ext cx="698500" cy="54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337159</xdr:rowOff>
    </xdr:from>
    <xdr:to>
      <xdr:col>18</xdr:col>
      <xdr:colOff>177800</xdr:colOff>
      <xdr:row>35</xdr:row>
      <xdr:rowOff>12319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2908300" y="6604609"/>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304647</xdr:rowOff>
    </xdr:from>
    <xdr:to>
      <xdr:col>29</xdr:col>
      <xdr:colOff>177800</xdr:colOff>
      <xdr:row>35</xdr:row>
      <xdr:rowOff>63347</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65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149725</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4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301181</xdr:rowOff>
    </xdr:from>
    <xdr:to>
      <xdr:col>26</xdr:col>
      <xdr:colOff>101600</xdr:colOff>
      <xdr:row>35</xdr:row>
      <xdr:rowOff>59881</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56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70057</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3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341300</xdr:rowOff>
    </xdr:from>
    <xdr:to>
      <xdr:col>22</xdr:col>
      <xdr:colOff>165100</xdr:colOff>
      <xdr:row>35</xdr:row>
      <xdr:rowOff>100000</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60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110177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3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286359</xdr:rowOff>
    </xdr:from>
    <xdr:to>
      <xdr:col>19</xdr:col>
      <xdr:colOff>38100</xdr:colOff>
      <xdr:row>35</xdr:row>
      <xdr:rowOff>45059</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553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55237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3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304419</xdr:rowOff>
    </xdr:from>
    <xdr:to>
      <xdr:col>15</xdr:col>
      <xdr:colOff>101600</xdr:colOff>
      <xdr:row>35</xdr:row>
      <xdr:rowOff>63119</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57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73296</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34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106,597
105,653
81.45
65,784,832
65,354,668
216,029
28,529,825
46,499,634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56718</xdr:rowOff>
    </xdr:from>
    <xdr:to>
      <xdr:col>24</xdr:col>
      <xdr:colOff>63500</xdr:colOff>
      <xdr:row>33</xdr:row>
      <xdr:rowOff>88082</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5714568"/>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56718</xdr:rowOff>
    </xdr:from>
    <xdr:to>
      <xdr:col>19</xdr:col>
      <xdr:colOff>177800</xdr:colOff>
      <xdr:row>33</xdr:row>
      <xdr:rowOff>156136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flipV="1">
          <a:off x="2908300" y="5714568"/>
          <a:ext cx="889000" cy="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59599</xdr:rowOff>
    </xdr:from>
    <xdr:to>
      <xdr:col>15</xdr:col>
      <xdr:colOff>50800</xdr:colOff>
      <xdr:row>33</xdr:row>
      <xdr:rowOff>156136</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a:off x="2019300" y="5717449"/>
          <a:ext cx="889000" cy="9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59599</xdr:rowOff>
    </xdr:from>
    <xdr:to>
      <xdr:col>10</xdr:col>
      <xdr:colOff>114300</xdr:colOff>
      <xdr:row>34</xdr:row>
      <xdr:rowOff>33767</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5717449"/>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37282</xdr:rowOff>
    </xdr:from>
    <xdr:to>
      <xdr:col>24</xdr:col>
      <xdr:colOff>114300</xdr:colOff>
      <xdr:row>33</xdr:row>
      <xdr:rowOff>138882</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5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60159</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5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5918</xdr:rowOff>
    </xdr:from>
    <xdr:to>
      <xdr:col>20</xdr:col>
      <xdr:colOff>38100</xdr:colOff>
      <xdr:row>33</xdr:row>
      <xdr:rowOff>107518</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56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124045</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54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105336</xdr:rowOff>
    </xdr:from>
    <xdr:to>
      <xdr:col>15</xdr:col>
      <xdr:colOff>101600</xdr:colOff>
      <xdr:row>34</xdr:row>
      <xdr:rowOff>35486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57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52013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55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8799</xdr:rowOff>
    </xdr:from>
    <xdr:to>
      <xdr:col>10</xdr:col>
      <xdr:colOff>165100</xdr:colOff>
      <xdr:row>33</xdr:row>
      <xdr:rowOff>110399</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5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126926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5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154417</xdr:rowOff>
    </xdr:from>
    <xdr:to>
      <xdr:col>6</xdr:col>
      <xdr:colOff>38100</xdr:colOff>
      <xdr:row>34</xdr:row>
      <xdr:rowOff>84567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5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101094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5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142607</xdr:rowOff>
    </xdr:from>
    <xdr:to>
      <xdr:col>24</xdr:col>
      <xdr:colOff>63500</xdr:colOff>
      <xdr:row>57</xdr:row>
      <xdr:rowOff>44162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743807"/>
          <a:ext cx="8382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100119</xdr:rowOff>
    </xdr:from>
    <xdr:to>
      <xdr:col>19</xdr:col>
      <xdr:colOff>177800</xdr:colOff>
      <xdr:row>56</xdr:row>
      <xdr:rowOff>142607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701319"/>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100119</xdr:rowOff>
    </xdr:from>
    <xdr:to>
      <xdr:col>15</xdr:col>
      <xdr:colOff>50800</xdr:colOff>
      <xdr:row>57</xdr:row>
      <xdr:rowOff>48031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01319"/>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48031</xdr:rowOff>
    </xdr:from>
    <xdr:to>
      <xdr:col>10</xdr:col>
      <xdr:colOff>114300</xdr:colOff>
      <xdr:row>58</xdr:row>
      <xdr:rowOff>101328</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20681"/>
          <a:ext cx="889000" cy="2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164812</xdr:rowOff>
    </xdr:from>
    <xdr:to>
      <xdr:col>24</xdr:col>
      <xdr:colOff>114300</xdr:colOff>
      <xdr:row>57</xdr:row>
      <xdr:rowOff>94962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7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143239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7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91807</xdr:rowOff>
    </xdr:from>
    <xdr:to>
      <xdr:col>20</xdr:col>
      <xdr:colOff>38100</xdr:colOff>
      <xdr:row>57</xdr:row>
      <xdr:rowOff>21957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6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38484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49319</xdr:rowOff>
    </xdr:from>
    <xdr:to>
      <xdr:col>15</xdr:col>
      <xdr:colOff>101600</xdr:colOff>
      <xdr:row>56</xdr:row>
      <xdr:rowOff>150919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6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167446</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42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168681</xdr:rowOff>
    </xdr:from>
    <xdr:to>
      <xdr:col>10</xdr:col>
      <xdr:colOff>165100</xdr:colOff>
      <xdr:row>57</xdr:row>
      <xdr:rowOff>98831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7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115358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5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50528</xdr:rowOff>
    </xdr:from>
    <xdr:to>
      <xdr:col>6</xdr:col>
      <xdr:colOff>38100</xdr:colOff>
      <xdr:row>58</xdr:row>
      <xdr:rowOff>152128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9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143255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0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152788</xdr:rowOff>
    </xdr:from>
    <xdr:to>
      <xdr:col>24</xdr:col>
      <xdr:colOff>63500</xdr:colOff>
      <xdr:row>76</xdr:row>
      <xdr:rowOff>166503</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3797300" y="1318298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166503</xdr:rowOff>
    </xdr:from>
    <xdr:to>
      <xdr:col>19</xdr:col>
      <xdr:colOff>177800</xdr:colOff>
      <xdr:row>77</xdr:row>
      <xdr:rowOff>10198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908300" y="13196703"/>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10198</xdr:rowOff>
    </xdr:from>
    <xdr:to>
      <xdr:col>15</xdr:col>
      <xdr:colOff>50800</xdr:colOff>
      <xdr:row>77</xdr:row>
      <xdr:rowOff>39745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019300" y="1321184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25628</xdr:rowOff>
    </xdr:from>
    <xdr:to>
      <xdr:col>10</xdr:col>
      <xdr:colOff>114300</xdr:colOff>
      <xdr:row>77</xdr:row>
      <xdr:rowOff>39745</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227278"/>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101988</xdr:rowOff>
    </xdr:from>
    <xdr:to>
      <xdr:col>24</xdr:col>
      <xdr:colOff>114300</xdr:colOff>
      <xdr:row>77</xdr:row>
      <xdr:rowOff>32138</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1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80415</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1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115703</xdr:rowOff>
    </xdr:from>
    <xdr:to>
      <xdr:col>20</xdr:col>
      <xdr:colOff>38100</xdr:colOff>
      <xdr:row>77</xdr:row>
      <xdr:rowOff>45853</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1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36980</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2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130848</xdr:rowOff>
    </xdr:from>
    <xdr:to>
      <xdr:col>15</xdr:col>
      <xdr:colOff>101600</xdr:colOff>
      <xdr:row>77</xdr:row>
      <xdr:rowOff>60998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1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52125</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2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160395</xdr:rowOff>
    </xdr:from>
    <xdr:to>
      <xdr:col>10</xdr:col>
      <xdr:colOff>165100</xdr:colOff>
      <xdr:row>77</xdr:row>
      <xdr:rowOff>90545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1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81672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28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146278</xdr:rowOff>
    </xdr:from>
    <xdr:to>
      <xdr:col>6</xdr:col>
      <xdr:colOff>38100</xdr:colOff>
      <xdr:row>77</xdr:row>
      <xdr:rowOff>76428</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67555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2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157652</xdr:rowOff>
    </xdr:from>
    <xdr:to>
      <xdr:col>24</xdr:col>
      <xdr:colOff>63500</xdr:colOff>
      <xdr:row>93</xdr:row>
      <xdr:rowOff>59736</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931052"/>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149523</xdr:rowOff>
    </xdr:from>
    <xdr:to>
      <xdr:col>19</xdr:col>
      <xdr:colOff>177800</xdr:colOff>
      <xdr:row>93</xdr:row>
      <xdr:rowOff>59736</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922923"/>
          <a:ext cx="889000" cy="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149523</xdr:rowOff>
    </xdr:from>
    <xdr:to>
      <xdr:col>15</xdr:col>
      <xdr:colOff>50800</xdr:colOff>
      <xdr:row>94</xdr:row>
      <xdr:rowOff>25643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922923"/>
          <a:ext cx="889000" cy="2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25643</xdr:rowOff>
    </xdr:from>
    <xdr:to>
      <xdr:col>10</xdr:col>
      <xdr:colOff>114300</xdr:colOff>
      <xdr:row>94</xdr:row>
      <xdr:rowOff>43407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141943"/>
          <a:ext cx="8890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106852</xdr:rowOff>
    </xdr:from>
    <xdr:to>
      <xdr:col>24</xdr:col>
      <xdr:colOff>114300</xdr:colOff>
      <xdr:row>93</xdr:row>
      <xdr:rowOff>37002</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129729</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73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8936</xdr:rowOff>
    </xdr:from>
    <xdr:to>
      <xdr:col>20</xdr:col>
      <xdr:colOff>38100</xdr:colOff>
      <xdr:row>93</xdr:row>
      <xdr:rowOff>110536</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9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127063</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7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98723</xdr:rowOff>
    </xdr:from>
    <xdr:to>
      <xdr:col>15</xdr:col>
      <xdr:colOff>101600</xdr:colOff>
      <xdr:row>93</xdr:row>
      <xdr:rowOff>28873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8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45400</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6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146293</xdr:rowOff>
    </xdr:from>
    <xdr:to>
      <xdr:col>10</xdr:col>
      <xdr:colOff>165100</xdr:colOff>
      <xdr:row>94</xdr:row>
      <xdr:rowOff>76443</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0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92970</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8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164057</xdr:rowOff>
    </xdr:from>
    <xdr:to>
      <xdr:col>6</xdr:col>
      <xdr:colOff>38100</xdr:colOff>
      <xdr:row>94</xdr:row>
      <xdr:rowOff>94207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1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110734</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8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149432</xdr:rowOff>
    </xdr:from>
    <xdr:to>
      <xdr:col>55</xdr:col>
      <xdr:colOff>0</xdr:colOff>
      <xdr:row>35</xdr:row>
      <xdr:rowOff>159294</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9639300" y="6150182"/>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149432</xdr:rowOff>
    </xdr:from>
    <xdr:to>
      <xdr:col>50</xdr:col>
      <xdr:colOff>114300</xdr:colOff>
      <xdr:row>36</xdr:row>
      <xdr:rowOff>29972</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150182"/>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110787</xdr:rowOff>
    </xdr:from>
    <xdr:to>
      <xdr:col>45</xdr:col>
      <xdr:colOff>177800</xdr:colOff>
      <xdr:row>36</xdr:row>
      <xdr:rowOff>29972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5082837"/>
          <a:ext cx="889000" cy="11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110787</xdr:rowOff>
    </xdr:from>
    <xdr:to>
      <xdr:col>41</xdr:col>
      <xdr:colOff>50800</xdr:colOff>
      <xdr:row>36</xdr:row>
      <xdr:rowOff>98726</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5082837"/>
          <a:ext cx="889000" cy="118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108494</xdr:rowOff>
    </xdr:from>
    <xdr:to>
      <xdr:col>55</xdr:col>
      <xdr:colOff>50800</xdr:colOff>
      <xdr:row>36</xdr:row>
      <xdr:rowOff>38644</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131371</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9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98632</xdr:rowOff>
    </xdr:from>
    <xdr:to>
      <xdr:col>50</xdr:col>
      <xdr:colOff>165100</xdr:colOff>
      <xdr:row>36</xdr:row>
      <xdr:rowOff>28782</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0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45309</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58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150622</xdr:rowOff>
    </xdr:from>
    <xdr:to>
      <xdr:col>46</xdr:col>
      <xdr:colOff>38100</xdr:colOff>
      <xdr:row>36</xdr:row>
      <xdr:rowOff>80772</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97299</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59987</xdr:rowOff>
    </xdr:from>
    <xdr:to>
      <xdr:col>41</xdr:col>
      <xdr:colOff>101600</xdr:colOff>
      <xdr:row>29</xdr:row>
      <xdr:rowOff>161587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5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6664</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48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47926</xdr:rowOff>
    </xdr:from>
    <xdr:to>
      <xdr:col>36</xdr:col>
      <xdr:colOff>165100</xdr:colOff>
      <xdr:row>36</xdr:row>
      <xdr:rowOff>149526</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2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166053</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59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17717</xdr:rowOff>
    </xdr:from>
    <xdr:to>
      <xdr:col>55</xdr:col>
      <xdr:colOff>0</xdr:colOff>
      <xdr:row>55</xdr:row>
      <xdr:rowOff>9499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8933117"/>
          <a:ext cx="838200" cy="5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9499</xdr:rowOff>
    </xdr:from>
    <xdr:to>
      <xdr:col>50</xdr:col>
      <xdr:colOff>114300</xdr:colOff>
      <xdr:row>55</xdr:row>
      <xdr:rowOff>144349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439249"/>
          <a:ext cx="889000" cy="13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144349</xdr:rowOff>
    </xdr:from>
    <xdr:to>
      <xdr:col>45</xdr:col>
      <xdr:colOff>177800</xdr:colOff>
      <xdr:row>56</xdr:row>
      <xdr:rowOff>162585</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574099"/>
          <a:ext cx="889000" cy="18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155131</xdr:rowOff>
    </xdr:from>
    <xdr:to>
      <xdr:col>41</xdr:col>
      <xdr:colOff>50800</xdr:colOff>
      <xdr:row>56</xdr:row>
      <xdr:rowOff>162585</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756331"/>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138367</xdr:rowOff>
    </xdr:from>
    <xdr:to>
      <xdr:col>55</xdr:col>
      <xdr:colOff>50800</xdr:colOff>
      <xdr:row>52</xdr:row>
      <xdr:rowOff>68517</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88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161244</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87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130149</xdr:rowOff>
    </xdr:from>
    <xdr:to>
      <xdr:col>50</xdr:col>
      <xdr:colOff>165100</xdr:colOff>
      <xdr:row>55</xdr:row>
      <xdr:rowOff>60299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3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76826</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1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93549</xdr:rowOff>
    </xdr:from>
    <xdr:to>
      <xdr:col>46</xdr:col>
      <xdr:colOff>38100</xdr:colOff>
      <xdr:row>56</xdr:row>
      <xdr:rowOff>23699</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5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40226</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2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111785</xdr:rowOff>
    </xdr:from>
    <xdr:to>
      <xdr:col>41</xdr:col>
      <xdr:colOff>101600</xdr:colOff>
      <xdr:row>57</xdr:row>
      <xdr:rowOff>41935</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7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33062</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8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104331</xdr:rowOff>
    </xdr:from>
    <xdr:to>
      <xdr:col>36</xdr:col>
      <xdr:colOff>165100</xdr:colOff>
      <xdr:row>57</xdr:row>
      <xdr:rowOff>34481</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7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25608</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7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127676</xdr:rowOff>
    </xdr:from>
    <xdr:to>
      <xdr:col>55</xdr:col>
      <xdr:colOff>0</xdr:colOff>
      <xdr:row>78</xdr:row>
      <xdr:rowOff>85292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329326"/>
          <a:ext cx="838200" cy="12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23685</xdr:rowOff>
    </xdr:from>
    <xdr:to>
      <xdr:col>50</xdr:col>
      <xdr:colOff>114300</xdr:colOff>
      <xdr:row>78</xdr:row>
      <xdr:rowOff>85292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396785"/>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12781</xdr:rowOff>
    </xdr:from>
    <xdr:to>
      <xdr:col>45</xdr:col>
      <xdr:colOff>177800</xdr:colOff>
      <xdr:row>78</xdr:row>
      <xdr:rowOff>23685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3385881"/>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12781</xdr:rowOff>
    </xdr:from>
    <xdr:to>
      <xdr:col>41</xdr:col>
      <xdr:colOff>50800</xdr:colOff>
      <xdr:row>78</xdr:row>
      <xdr:rowOff>38545</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3385881"/>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76876</xdr:rowOff>
    </xdr:from>
    <xdr:to>
      <xdr:col>55</xdr:col>
      <xdr:colOff>50800</xdr:colOff>
      <xdr:row>78</xdr:row>
      <xdr:rowOff>7026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55303</xdr:rowOff>
    </xdr:from>
    <xdr:ext cx="469744"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2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34492</xdr:rowOff>
    </xdr:from>
    <xdr:to>
      <xdr:col>50</xdr:col>
      <xdr:colOff>165100</xdr:colOff>
      <xdr:row>78</xdr:row>
      <xdr:rowOff>136092</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127219</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04428"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144335</xdr:rowOff>
    </xdr:from>
    <xdr:to>
      <xdr:col>46</xdr:col>
      <xdr:colOff>38100</xdr:colOff>
      <xdr:row>78</xdr:row>
      <xdr:rowOff>74485</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65612</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133431</xdr:rowOff>
    </xdr:from>
    <xdr:to>
      <xdr:col>41</xdr:col>
      <xdr:colOff>101600</xdr:colOff>
      <xdr:row>78</xdr:row>
      <xdr:rowOff>63581</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3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54708</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26428" y="134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159195</xdr:rowOff>
    </xdr:from>
    <xdr:to>
      <xdr:col>36</xdr:col>
      <xdr:colOff>165100</xdr:colOff>
      <xdr:row>78</xdr:row>
      <xdr:rowOff>89345</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80472</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37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45402</xdr:rowOff>
    </xdr:from>
    <xdr:to>
      <xdr:col>55</xdr:col>
      <xdr:colOff>0</xdr:colOff>
      <xdr:row>93</xdr:row>
      <xdr:rowOff>133223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5475902"/>
          <a:ext cx="838200" cy="6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133223</xdr:rowOff>
    </xdr:from>
    <xdr:to>
      <xdr:col>50</xdr:col>
      <xdr:colOff>114300</xdr:colOff>
      <xdr:row>95</xdr:row>
      <xdr:rowOff>114078</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078073"/>
          <a:ext cx="889000" cy="3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114078</xdr:rowOff>
    </xdr:from>
    <xdr:to>
      <xdr:col>45</xdr:col>
      <xdr:colOff>177800</xdr:colOff>
      <xdr:row>96</xdr:row>
      <xdr:rowOff>171438</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7861300" y="16401828"/>
          <a:ext cx="889000" cy="2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101333</xdr:rowOff>
    </xdr:from>
    <xdr:to>
      <xdr:col>41</xdr:col>
      <xdr:colOff>50800</xdr:colOff>
      <xdr:row>96</xdr:row>
      <xdr:rowOff>171438</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6972300" y="16560533"/>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166052</xdr:rowOff>
    </xdr:from>
    <xdr:to>
      <xdr:col>55</xdr:col>
      <xdr:colOff>50800</xdr:colOff>
      <xdr:row>90</xdr:row>
      <xdr:rowOff>96202</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5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119079</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53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82423</xdr:rowOff>
    </xdr:from>
    <xdr:to>
      <xdr:col>50</xdr:col>
      <xdr:colOff>165100</xdr:colOff>
      <xdr:row>94</xdr:row>
      <xdr:rowOff>12573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0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29100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58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63278</xdr:rowOff>
    </xdr:from>
    <xdr:to>
      <xdr:col>46</xdr:col>
      <xdr:colOff>38100</xdr:colOff>
      <xdr:row>95</xdr:row>
      <xdr:rowOff>164878</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3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9955</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483111" y="161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120638</xdr:rowOff>
    </xdr:from>
    <xdr:to>
      <xdr:col>41</xdr:col>
      <xdr:colOff>101600</xdr:colOff>
      <xdr:row>97</xdr:row>
      <xdr:rowOff>50788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5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41915</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50533</xdr:rowOff>
    </xdr:from>
    <xdr:to>
      <xdr:col>36</xdr:col>
      <xdr:colOff>165100</xdr:colOff>
      <xdr:row>96</xdr:row>
      <xdr:rowOff>152133</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168660</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05111" y="162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68943</xdr:rowOff>
    </xdr:from>
    <xdr:to>
      <xdr:col>85</xdr:col>
      <xdr:colOff>127000</xdr:colOff>
      <xdr:row>38</xdr:row>
      <xdr:rowOff>22243</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5481300" y="6069693"/>
          <a:ext cx="838200" cy="4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47280</xdr:rowOff>
    </xdr:from>
    <xdr:to>
      <xdr:col>81</xdr:col>
      <xdr:colOff>50800</xdr:colOff>
      <xdr:row>35</xdr:row>
      <xdr:rowOff>68943</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5533680"/>
          <a:ext cx="889000" cy="5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47280</xdr:rowOff>
    </xdr:from>
    <xdr:to>
      <xdr:col>76</xdr:col>
      <xdr:colOff>114300</xdr:colOff>
      <xdr:row>34</xdr:row>
      <xdr:rowOff>23332</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5533680"/>
          <a:ext cx="889000" cy="3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23332</xdr:rowOff>
    </xdr:from>
    <xdr:to>
      <xdr:col>71</xdr:col>
      <xdr:colOff>177800</xdr:colOff>
      <xdr:row>39</xdr:row>
      <xdr:rowOff>44559</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5852632"/>
          <a:ext cx="8890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142893</xdr:rowOff>
    </xdr:from>
    <xdr:to>
      <xdr:col>85</xdr:col>
      <xdr:colOff>177800</xdr:colOff>
      <xdr:row>38</xdr:row>
      <xdr:rowOff>73044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165770</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3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18143</xdr:rowOff>
    </xdr:from>
    <xdr:to>
      <xdr:col>81</xdr:col>
      <xdr:colOff>101600</xdr:colOff>
      <xdr:row>35</xdr:row>
      <xdr:rowOff>119743</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0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136270</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46428" y="579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167930</xdr:rowOff>
    </xdr:from>
    <xdr:to>
      <xdr:col>76</xdr:col>
      <xdr:colOff>165100</xdr:colOff>
      <xdr:row>32</xdr:row>
      <xdr:rowOff>98080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5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114607</xdr:rowOff>
    </xdr:from>
    <xdr:ext cx="534377"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25111" y="52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143982</xdr:rowOff>
    </xdr:from>
    <xdr:to>
      <xdr:col>72</xdr:col>
      <xdr:colOff>38100</xdr:colOff>
      <xdr:row>34</xdr:row>
      <xdr:rowOff>74132</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58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90659</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68428" y="557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165209</xdr:rowOff>
    </xdr:from>
    <xdr:to>
      <xdr:col>67</xdr:col>
      <xdr:colOff>101600</xdr:colOff>
      <xdr:row>39</xdr:row>
      <xdr:rowOff>95359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86486</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25017" y="677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148749</xdr:rowOff>
    </xdr:from>
    <xdr:to>
      <xdr:col>85</xdr:col>
      <xdr:colOff>127000</xdr:colOff>
      <xdr:row>74</xdr:row>
      <xdr:rowOff>14275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2664599"/>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14275</xdr:rowOff>
    </xdr:from>
    <xdr:to>
      <xdr:col>81</xdr:col>
      <xdr:colOff>50800</xdr:colOff>
      <xdr:row>74</xdr:row>
      <xdr:rowOff>33877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4592300" y="12701575"/>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11303</xdr:rowOff>
    </xdr:from>
    <xdr:to>
      <xdr:col>76</xdr:col>
      <xdr:colOff>114300</xdr:colOff>
      <xdr:row>74</xdr:row>
      <xdr:rowOff>33877</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3703300" y="12698603"/>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11303</xdr:rowOff>
    </xdr:from>
    <xdr:to>
      <xdr:col>71</xdr:col>
      <xdr:colOff>177800</xdr:colOff>
      <xdr:row>74</xdr:row>
      <xdr:rowOff>30524</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2814300" y="12698603"/>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97949</xdr:rowOff>
    </xdr:from>
    <xdr:to>
      <xdr:col>85</xdr:col>
      <xdr:colOff>177800</xdr:colOff>
      <xdr:row>74</xdr:row>
      <xdr:rowOff>28099</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26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120826</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4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134925</xdr:rowOff>
    </xdr:from>
    <xdr:to>
      <xdr:col>81</xdr:col>
      <xdr:colOff>101600</xdr:colOff>
      <xdr:row>74</xdr:row>
      <xdr:rowOff>65075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26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81602</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24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154527</xdr:rowOff>
    </xdr:from>
    <xdr:to>
      <xdr:col>76</xdr:col>
      <xdr:colOff>165100</xdr:colOff>
      <xdr:row>74</xdr:row>
      <xdr:rowOff>84677</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26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101204</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44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131953</xdr:rowOff>
    </xdr:from>
    <xdr:to>
      <xdr:col>72</xdr:col>
      <xdr:colOff>38100</xdr:colOff>
      <xdr:row>74</xdr:row>
      <xdr:rowOff>62103</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2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78630</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24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151174</xdr:rowOff>
    </xdr:from>
    <xdr:to>
      <xdr:col>67</xdr:col>
      <xdr:colOff>101600</xdr:colOff>
      <xdr:row>74</xdr:row>
      <xdr:rowOff>81324</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26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97851</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24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127851</xdr:rowOff>
    </xdr:from>
    <xdr:to>
      <xdr:col>85</xdr:col>
      <xdr:colOff>127000</xdr:colOff>
      <xdr:row>99</xdr:row>
      <xdr:rowOff>19190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929951"/>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57724</xdr:rowOff>
    </xdr:from>
    <xdr:to>
      <xdr:col>81</xdr:col>
      <xdr:colOff>50800</xdr:colOff>
      <xdr:row>98</xdr:row>
      <xdr:rowOff>127851</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859824"/>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57724</xdr:rowOff>
    </xdr:from>
    <xdr:to>
      <xdr:col>76</xdr:col>
      <xdr:colOff>114300</xdr:colOff>
      <xdr:row>99</xdr:row>
      <xdr:rowOff>23693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859824"/>
          <a:ext cx="889000" cy="1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23693</xdr:rowOff>
    </xdr:from>
    <xdr:to>
      <xdr:col>71</xdr:col>
      <xdr:colOff>177800</xdr:colOff>
      <xdr:row>99</xdr:row>
      <xdr:rowOff>26619</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2814300" y="1699724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139840</xdr:rowOff>
    </xdr:from>
    <xdr:to>
      <xdr:col>85</xdr:col>
      <xdr:colOff>177800</xdr:colOff>
      <xdr:row>99</xdr:row>
      <xdr:rowOff>69990</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54767</xdr:rowOff>
    </xdr:from>
    <xdr:ext cx="469744"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8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77051</xdr:rowOff>
    </xdr:from>
    <xdr:to>
      <xdr:col>81</xdr:col>
      <xdr:colOff>101600</xdr:colOff>
      <xdr:row>99</xdr:row>
      <xdr:rowOff>7201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169778</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6924</xdr:rowOff>
    </xdr:from>
    <xdr:to>
      <xdr:col>76</xdr:col>
      <xdr:colOff>165100</xdr:colOff>
      <xdr:row>98</xdr:row>
      <xdr:rowOff>108524</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99651</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9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144343</xdr:rowOff>
    </xdr:from>
    <xdr:to>
      <xdr:col>72</xdr:col>
      <xdr:colOff>38100</xdr:colOff>
      <xdr:row>99</xdr:row>
      <xdr:rowOff>74493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9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65620</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68428" y="170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147269</xdr:rowOff>
    </xdr:from>
    <xdr:to>
      <xdr:col>67</xdr:col>
      <xdr:colOff>101600</xdr:colOff>
      <xdr:row>99</xdr:row>
      <xdr:rowOff>77419</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9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68546</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79428" y="1704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80264</xdr:rowOff>
    </xdr:from>
    <xdr:to>
      <xdr:col>116</xdr:col>
      <xdr:colOff>63500</xdr:colOff>
      <xdr:row>39</xdr:row>
      <xdr:rowOff>48587</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1323300" y="6595364"/>
          <a:ext cx="838200" cy="1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80264</xdr:rowOff>
    </xdr:from>
    <xdr:to>
      <xdr:col>111</xdr:col>
      <xdr:colOff>177800</xdr:colOff>
      <xdr:row>38</xdr:row>
      <xdr:rowOff>143945</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0434300" y="659536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85816</xdr:rowOff>
    </xdr:from>
    <xdr:to>
      <xdr:col>107</xdr:col>
      <xdr:colOff>50800</xdr:colOff>
      <xdr:row>38</xdr:row>
      <xdr:rowOff>143945</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9545300" y="6600916"/>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85816</xdr:rowOff>
    </xdr:from>
    <xdr:to>
      <xdr:col>102</xdr:col>
      <xdr:colOff>114300</xdr:colOff>
      <xdr:row>38</xdr:row>
      <xdr:rowOff>155702</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flipV="1">
          <a:off x="18656300" y="660091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169237</xdr:rowOff>
    </xdr:from>
    <xdr:to>
      <xdr:col>116</xdr:col>
      <xdr:colOff>114300</xdr:colOff>
      <xdr:row>39</xdr:row>
      <xdr:rowOff>99387</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84164</xdr:rowOff>
    </xdr:from>
    <xdr:ext cx="378565"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59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29464</xdr:rowOff>
    </xdr:from>
    <xdr:to>
      <xdr:col>112</xdr:col>
      <xdr:colOff>38100</xdr:colOff>
      <xdr:row>38</xdr:row>
      <xdr:rowOff>131064</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147591</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088428" y="63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93145</xdr:rowOff>
    </xdr:from>
    <xdr:to>
      <xdr:col>107</xdr:col>
      <xdr:colOff>101600</xdr:colOff>
      <xdr:row>39</xdr:row>
      <xdr:rowOff>23295</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14422</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0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35016</xdr:rowOff>
    </xdr:from>
    <xdr:to>
      <xdr:col>102</xdr:col>
      <xdr:colOff>165100</xdr:colOff>
      <xdr:row>38</xdr:row>
      <xdr:rowOff>136616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153143</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10428" y="63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104902</xdr:rowOff>
    </xdr:from>
    <xdr:to>
      <xdr:col>98</xdr:col>
      <xdr:colOff>38100</xdr:colOff>
      <xdr:row>39</xdr:row>
      <xdr:rowOff>35052</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26179</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7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82759</xdr:rowOff>
    </xdr:from>
    <xdr:to>
      <xdr:col>116</xdr:col>
      <xdr:colOff>63500</xdr:colOff>
      <xdr:row>58</xdr:row>
      <xdr:rowOff>138423</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10026859"/>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53251</xdr:rowOff>
    </xdr:from>
    <xdr:to>
      <xdr:col>111</xdr:col>
      <xdr:colOff>177800</xdr:colOff>
      <xdr:row>58</xdr:row>
      <xdr:rowOff>138423</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9997351"/>
          <a:ext cx="889000" cy="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53251</xdr:rowOff>
    </xdr:from>
    <xdr:to>
      <xdr:col>107</xdr:col>
      <xdr:colOff>50800</xdr:colOff>
      <xdr:row>58</xdr:row>
      <xdr:rowOff>135985</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9997351"/>
          <a:ext cx="889000" cy="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130194</xdr:rowOff>
    </xdr:from>
    <xdr:to>
      <xdr:col>102</xdr:col>
      <xdr:colOff>114300</xdr:colOff>
      <xdr:row>58</xdr:row>
      <xdr:rowOff>135985</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07429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31959</xdr:rowOff>
    </xdr:from>
    <xdr:to>
      <xdr:col>116</xdr:col>
      <xdr:colOff>114300</xdr:colOff>
      <xdr:row>58</xdr:row>
      <xdr:rowOff>133559</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97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54836</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8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87623</xdr:rowOff>
    </xdr:from>
    <xdr:to>
      <xdr:col>112</xdr:col>
      <xdr:colOff>38100</xdr:colOff>
      <xdr:row>59</xdr:row>
      <xdr:rowOff>17773</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8900</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101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2451</xdr:rowOff>
    </xdr:from>
    <xdr:to>
      <xdr:col>107</xdr:col>
      <xdr:colOff>101600</xdr:colOff>
      <xdr:row>58</xdr:row>
      <xdr:rowOff>104051</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120578</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7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85185</xdr:rowOff>
    </xdr:from>
    <xdr:to>
      <xdr:col>102</xdr:col>
      <xdr:colOff>165100</xdr:colOff>
      <xdr:row>59</xdr:row>
      <xdr:rowOff>15335</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6462</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101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79394</xdr:rowOff>
    </xdr:from>
    <xdr:to>
      <xdr:col>98</xdr:col>
      <xdr:colOff>38100</xdr:colOff>
      <xdr:row>59</xdr:row>
      <xdr:rowOff>9544</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26071</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7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2349</xdr:rowOff>
    </xdr:from>
    <xdr:to>
      <xdr:col>116</xdr:col>
      <xdr:colOff>63500</xdr:colOff>
      <xdr:row>71</xdr:row>
      <xdr:rowOff>65139</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2175299"/>
          <a:ext cx="8382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65139</xdr:rowOff>
    </xdr:from>
    <xdr:to>
      <xdr:col>111</xdr:col>
      <xdr:colOff>177800</xdr:colOff>
      <xdr:row>71</xdr:row>
      <xdr:rowOff>81788</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0434300" y="1223808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81788</xdr:rowOff>
    </xdr:from>
    <xdr:to>
      <xdr:col>107</xdr:col>
      <xdr:colOff>50800</xdr:colOff>
      <xdr:row>71</xdr:row>
      <xdr:rowOff>143548</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2254738"/>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116536</xdr:rowOff>
    </xdr:from>
    <xdr:to>
      <xdr:col>102</xdr:col>
      <xdr:colOff>114300</xdr:colOff>
      <xdr:row>71</xdr:row>
      <xdr:rowOff>143548</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a:off x="18656300" y="12289486"/>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122999</xdr:rowOff>
    </xdr:from>
    <xdr:to>
      <xdr:col>116</xdr:col>
      <xdr:colOff>114300</xdr:colOff>
      <xdr:row>71</xdr:row>
      <xdr:rowOff>53149</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21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145876</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1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14339</xdr:rowOff>
    </xdr:from>
    <xdr:to>
      <xdr:col>112</xdr:col>
      <xdr:colOff>38100</xdr:colOff>
      <xdr:row>71</xdr:row>
      <xdr:rowOff>115939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21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132466</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19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30988</xdr:rowOff>
    </xdr:from>
    <xdr:to>
      <xdr:col>107</xdr:col>
      <xdr:colOff>101600</xdr:colOff>
      <xdr:row>71</xdr:row>
      <xdr:rowOff>132588</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22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149115</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19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92748</xdr:rowOff>
    </xdr:from>
    <xdr:to>
      <xdr:col>102</xdr:col>
      <xdr:colOff>165100</xdr:colOff>
      <xdr:row>72</xdr:row>
      <xdr:rowOff>22898</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22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39425</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20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65736</xdr:rowOff>
    </xdr:from>
    <xdr:to>
      <xdr:col>98</xdr:col>
      <xdr:colOff>38100</xdr:colOff>
      <xdr:row>71</xdr:row>
      <xdr:rowOff>167336</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2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12413</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20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主に、人件費、扶助費、公債費、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について、住民一人当たりの額が類似団体平均を大きく上回っている。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人件費が類似団体の平均より高い主な要因は、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職員数が依然として多いことによるものだが、将来にわたり行政運営に支障を来たさない執行体制を構築するため、定年年齢の段階的な引上げが完成する令和１３年度までの間は、令和４年４月現在の職員と再任用職員の総数と同数程度を維持することとしてい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全国平均を上回る高齢化や旧産炭地域の特徴でもある生活保護率が高いことや障害者福祉施設が多いことなどにより生活保護費や障害者福祉サービス給付費等が大きな割合を占めていることが影響している。今後は、子育て支援策の充実や高齢化の進展に伴う社会保障費については増加傾向が続くことが想定される。社会保障費の適正化は喫緊の課題であり、適正給付の推進や健康づくり事業の推進、後発医薬品使用の促進による医療費の抑制、検診受診率の向上などにより更なる適正化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全国平均を上回る高齢化により国民健康保険会計や介護保険会計への繰出金が大きいこと、補助費等については、公共下水道事業会計への負担金が多額であること、大牟田・荒尾清掃施設組合に対する負担金や、公害補償に係る補償給付費が大きいことなどにより、それぞれ類似団体と比較し住民一人当たりの額が大きくなっている。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年度において、普通建設事業費（更新整備）が類似団体平均を大きく上回っているが、これは、総合体育館整備事業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や学校建設事業費（再編分）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福岡県大牟田市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106,597
105,653
81.45
65,784,832
65,354,668
216,029
28,529,825
46,499,634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xdr:rowOff>
    </xdr:from>
    <xdr:to>
      <xdr:col>24</xdr:col>
      <xdr:colOff>63500</xdr:colOff>
      <xdr:row>33</xdr:row>
      <xdr:rowOff>16256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6695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16256</xdr:rowOff>
    </xdr:from>
    <xdr:to>
      <xdr:col>19</xdr:col>
      <xdr:colOff>177800</xdr:colOff>
      <xdr:row>33</xdr:row>
      <xdr:rowOff>105410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67410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33</xdr:row>
      <xdr:rowOff>154178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76326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33</xdr:row>
      <xdr:rowOff>154178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74040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132334</xdr:rowOff>
    </xdr:from>
    <xdr:to>
      <xdr:col>24</xdr:col>
      <xdr:colOff>114300</xdr:colOff>
      <xdr:row>33</xdr:row>
      <xdr:rowOff>62484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155211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47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136906</xdr:rowOff>
    </xdr:from>
    <xdr:to>
      <xdr:col>20</xdr:col>
      <xdr:colOff>38100</xdr:colOff>
      <xdr:row>33</xdr:row>
      <xdr:rowOff>67056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83583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103378</xdr:rowOff>
    </xdr:from>
    <xdr:to>
      <xdr:col>10</xdr:col>
      <xdr:colOff>165100</xdr:colOff>
      <xdr:row>34</xdr:row>
      <xdr:rowOff>33528</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50055</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5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31750</xdr:rowOff>
    </xdr:from>
    <xdr:to>
      <xdr:col>6</xdr:col>
      <xdr:colOff>38100</xdr:colOff>
      <xdr:row>33</xdr:row>
      <xdr:rowOff>133350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149877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69881</xdr:rowOff>
    </xdr:from>
    <xdr:to>
      <xdr:col>24</xdr:col>
      <xdr:colOff>63500</xdr:colOff>
      <xdr:row>57</xdr:row>
      <xdr:rowOff>99732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842531"/>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48461</xdr:rowOff>
    </xdr:from>
    <xdr:to>
      <xdr:col>19</xdr:col>
      <xdr:colOff>177800</xdr:colOff>
      <xdr:row>57</xdr:row>
      <xdr:rowOff>69881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821111"/>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143463</xdr:rowOff>
    </xdr:from>
    <xdr:to>
      <xdr:col>15</xdr:col>
      <xdr:colOff>50800</xdr:colOff>
      <xdr:row>57</xdr:row>
      <xdr:rowOff>48461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401763"/>
          <a:ext cx="8890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143463</xdr:rowOff>
    </xdr:from>
    <xdr:to>
      <xdr:col>10</xdr:col>
      <xdr:colOff>114300</xdr:colOff>
      <xdr:row>57</xdr:row>
      <xdr:rowOff>136444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401763"/>
          <a:ext cx="889000" cy="5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48932</xdr:rowOff>
    </xdr:from>
    <xdr:to>
      <xdr:col>24</xdr:col>
      <xdr:colOff>114300</xdr:colOff>
      <xdr:row>57</xdr:row>
      <xdr:rowOff>150532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8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135309</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19081</xdr:rowOff>
    </xdr:from>
    <xdr:to>
      <xdr:col>20</xdr:col>
      <xdr:colOff>38100</xdr:colOff>
      <xdr:row>57</xdr:row>
      <xdr:rowOff>120681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7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111808</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8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169111</xdr:rowOff>
    </xdr:from>
    <xdr:to>
      <xdr:col>15</xdr:col>
      <xdr:colOff>101600</xdr:colOff>
      <xdr:row>57</xdr:row>
      <xdr:rowOff>99261</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90388</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92663</xdr:rowOff>
    </xdr:from>
    <xdr:to>
      <xdr:col>10</xdr:col>
      <xdr:colOff>165100</xdr:colOff>
      <xdr:row>55</xdr:row>
      <xdr:rowOff>22813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13940</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44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85644</xdr:rowOff>
    </xdr:from>
    <xdr:to>
      <xdr:col>6</xdr:col>
      <xdr:colOff>38100</xdr:colOff>
      <xdr:row>58</xdr:row>
      <xdr:rowOff>15794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6921</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8628</xdr:rowOff>
    </xdr:from>
    <xdr:to>
      <xdr:col>24</xdr:col>
      <xdr:colOff>63500</xdr:colOff>
      <xdr:row>74</xdr:row>
      <xdr:rowOff>102072</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695928"/>
          <a:ext cx="8382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40800</xdr:rowOff>
    </xdr:from>
    <xdr:to>
      <xdr:col>19</xdr:col>
      <xdr:colOff>177800</xdr:colOff>
      <xdr:row>74</xdr:row>
      <xdr:rowOff>102072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2728100"/>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40800</xdr:rowOff>
    </xdr:from>
    <xdr:to>
      <xdr:col>15</xdr:col>
      <xdr:colOff>50800</xdr:colOff>
      <xdr:row>75</xdr:row>
      <xdr:rowOff>75037</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2728100"/>
          <a:ext cx="889000" cy="20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75037</xdr:rowOff>
    </xdr:from>
    <xdr:to>
      <xdr:col>10</xdr:col>
      <xdr:colOff>114300</xdr:colOff>
      <xdr:row>75</xdr:row>
      <xdr:rowOff>133779</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2933787"/>
          <a:ext cx="889000" cy="5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129278</xdr:rowOff>
    </xdr:from>
    <xdr:to>
      <xdr:col>24</xdr:col>
      <xdr:colOff>114300</xdr:colOff>
      <xdr:row>74</xdr:row>
      <xdr:rowOff>59428</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6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152155</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4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51272</xdr:rowOff>
    </xdr:from>
    <xdr:to>
      <xdr:col>20</xdr:col>
      <xdr:colOff>38100</xdr:colOff>
      <xdr:row>74</xdr:row>
      <xdr:rowOff>152872</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7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169399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161450</xdr:rowOff>
    </xdr:from>
    <xdr:to>
      <xdr:col>15</xdr:col>
      <xdr:colOff>101600</xdr:colOff>
      <xdr:row>74</xdr:row>
      <xdr:rowOff>91600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26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108127</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4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24237</xdr:rowOff>
    </xdr:from>
    <xdr:to>
      <xdr:col>10</xdr:col>
      <xdr:colOff>165100</xdr:colOff>
      <xdr:row>75</xdr:row>
      <xdr:rowOff>125837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288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142364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65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82979</xdr:rowOff>
    </xdr:from>
    <xdr:to>
      <xdr:col>6</xdr:col>
      <xdr:colOff>38100</xdr:colOff>
      <xdr:row>76</xdr:row>
      <xdr:rowOff>13129</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29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29656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71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a:extLst>
            <a:ext uri="{FF2B5EF4-FFF2-40B4-BE49-F238E27FC236}">
              <a16:creationId xmlns="" xmlns:a16="http://schemas.microsoft.com/office/drawing/2014/main" id="{00000000-0008-0000-0700-0000E2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a:extLst>
            <a:ext uri="{FF2B5EF4-FFF2-40B4-BE49-F238E27FC236}">
              <a16:creationId xmlns="" xmlns:a16="http://schemas.microsoft.com/office/drawing/2014/main" id="{00000000-0008-0000-0700-0000E4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127081</xdr:rowOff>
    </xdr:from>
    <xdr:to>
      <xdr:col>24</xdr:col>
      <xdr:colOff>63500</xdr:colOff>
      <xdr:row>91</xdr:row>
      <xdr:rowOff>135426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3797300" y="15729031"/>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160619</xdr:rowOff>
    </xdr:from>
    <xdr:ext cx="534377" cy="259045"/>
    <xdr:sp macro="" textlink="">
      <xdr:nvSpPr>
        <xdr:cNvPr id="231" name="衛生費平均値テキスト">
          <a:extLst>
            <a:ext uri="{FF2B5EF4-FFF2-40B4-BE49-F238E27FC236}">
              <a16:creationId xmlns="" xmlns:a16="http://schemas.microsoft.com/office/drawing/2014/main" id="{00000000-0008-0000-0700-0000E7000000}"/>
            </a:ext>
          </a:extLst>
        </xdr:cNvPr>
        <xdr:cNvSpPr txBox="1"/>
      </xdr:nvSpPr>
      <xdr:spPr>
        <a:xfrm>
          <a:off x="4686300" y="16448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a:extLst>
            <a:ext uri="{FF2B5EF4-FFF2-40B4-BE49-F238E27FC236}">
              <a16:creationId xmlns="" xmlns:a16="http://schemas.microsoft.com/office/drawing/2014/main" id="{00000000-0008-0000-0700-0000E8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41928</xdr:rowOff>
    </xdr:from>
    <xdr:to>
      <xdr:col>19</xdr:col>
      <xdr:colOff>177800</xdr:colOff>
      <xdr:row>91</xdr:row>
      <xdr:rowOff>127081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2908300" y="15472428"/>
          <a:ext cx="889000" cy="2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14338</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3530111" y="164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41928</xdr:rowOff>
    </xdr:from>
    <xdr:to>
      <xdr:col>15</xdr:col>
      <xdr:colOff>50800</xdr:colOff>
      <xdr:row>93</xdr:row>
      <xdr:rowOff>69154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019300" y="15472428"/>
          <a:ext cx="889000" cy="5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41130</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2641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69154</xdr:rowOff>
    </xdr:from>
    <xdr:to>
      <xdr:col>10</xdr:col>
      <xdr:colOff>114300</xdr:colOff>
      <xdr:row>93</xdr:row>
      <xdr:rowOff>90413</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1130300" y="16014004"/>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41724</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1752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66389</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863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84626</xdr:rowOff>
    </xdr:from>
    <xdr:to>
      <xdr:col>24</xdr:col>
      <xdr:colOff>114300</xdr:colOff>
      <xdr:row>92</xdr:row>
      <xdr:rowOff>14776</xdr:rowOff>
    </xdr:to>
    <xdr:sp macro="" textlink="">
      <xdr:nvSpPr>
        <xdr:cNvPr id="249" name="楕円 248">
          <a:extLst>
            <a:ext uri="{FF2B5EF4-FFF2-40B4-BE49-F238E27FC236}">
              <a16:creationId xmlns="" xmlns:a16="http://schemas.microsoft.com/office/drawing/2014/main" id="{00000000-0008-0000-0700-0000F9000000}"/>
            </a:ext>
          </a:extLst>
        </xdr:cNvPr>
        <xdr:cNvSpPr/>
      </xdr:nvSpPr>
      <xdr:spPr>
        <a:xfrm>
          <a:off x="4584700" y="156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37653</xdr:rowOff>
    </xdr:from>
    <xdr:ext cx="534377" cy="259045"/>
    <xdr:sp macro="" textlink="">
      <xdr:nvSpPr>
        <xdr:cNvPr id="250" name="衛生費該当値テキスト">
          <a:extLst>
            <a:ext uri="{FF2B5EF4-FFF2-40B4-BE49-F238E27FC236}">
              <a16:creationId xmlns="" xmlns:a16="http://schemas.microsoft.com/office/drawing/2014/main" id="{00000000-0008-0000-0700-0000FA000000}"/>
            </a:ext>
          </a:extLst>
        </xdr:cNvPr>
        <xdr:cNvSpPr txBox="1"/>
      </xdr:nvSpPr>
      <xdr:spPr>
        <a:xfrm>
          <a:off x="4686300" y="15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76281</xdr:rowOff>
    </xdr:from>
    <xdr:to>
      <xdr:col>20</xdr:col>
      <xdr:colOff>38100</xdr:colOff>
      <xdr:row>92</xdr:row>
      <xdr:rowOff>6431</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3746500" y="15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22958</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530111" y="154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162578</xdr:rowOff>
    </xdr:from>
    <xdr:to>
      <xdr:col>15</xdr:col>
      <xdr:colOff>101600</xdr:colOff>
      <xdr:row>90</xdr:row>
      <xdr:rowOff>92728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2857500" y="15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109255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641111" y="151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18354</xdr:rowOff>
    </xdr:from>
    <xdr:to>
      <xdr:col>10</xdr:col>
      <xdr:colOff>165100</xdr:colOff>
      <xdr:row>93</xdr:row>
      <xdr:rowOff>119954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1968500" y="159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136481</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752111" y="157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39613</xdr:rowOff>
    </xdr:from>
    <xdr:to>
      <xdr:col>6</xdr:col>
      <xdr:colOff>38100</xdr:colOff>
      <xdr:row>93</xdr:row>
      <xdr:rowOff>141213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079500" y="159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157740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863111" y="157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xdr:rowOff>
    </xdr:from>
    <xdr:to>
      <xdr:col>55</xdr:col>
      <xdr:colOff>0</xdr:colOff>
      <xdr:row>38</xdr:row>
      <xdr:rowOff>124079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9639300" y="6522212"/>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a:extLst>
            <a:ext uri="{FF2B5EF4-FFF2-40B4-BE49-F238E27FC236}">
              <a16:creationId xmlns="" xmlns:a16="http://schemas.microsoft.com/office/drawing/2014/main" id="{00000000-0008-0000-0700-000020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xdr:rowOff>
    </xdr:from>
    <xdr:to>
      <xdr:col>50</xdr:col>
      <xdr:colOff>114300</xdr:colOff>
      <xdr:row>38</xdr:row>
      <xdr:rowOff>130175</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8750300" y="6522212"/>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130175</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7861300" y="663613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115316</xdr:rowOff>
    </xdr:from>
    <xdr:to>
      <xdr:col>41</xdr:col>
      <xdr:colOff>50800</xdr:colOff>
      <xdr:row>38</xdr:row>
      <xdr:rowOff>121031</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6972300" y="663041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73279</xdr:rowOff>
    </xdr:from>
    <xdr:to>
      <xdr:col>55</xdr:col>
      <xdr:colOff>50800</xdr:colOff>
      <xdr:row>39</xdr:row>
      <xdr:rowOff>3429</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104267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159656</xdr:rowOff>
    </xdr:from>
    <xdr:ext cx="378565" cy="259045"/>
    <xdr:sp macro="" textlink="">
      <xdr:nvSpPr>
        <xdr:cNvPr id="307" name="労働費該当値テキスト">
          <a:extLst>
            <a:ext uri="{FF2B5EF4-FFF2-40B4-BE49-F238E27FC236}">
              <a16:creationId xmlns="" xmlns:a16="http://schemas.microsoft.com/office/drawing/2014/main" id="{00000000-0008-0000-0700-000033010000}"/>
            </a:ext>
          </a:extLst>
        </xdr:cNvPr>
        <xdr:cNvSpPr txBox="1"/>
      </xdr:nvSpPr>
      <xdr:spPr>
        <a:xfrm>
          <a:off x="10528300" y="65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49039</xdr:rowOff>
    </xdr:from>
    <xdr:ext cx="378565"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70231</xdr:rowOff>
    </xdr:from>
    <xdr:to>
      <xdr:col>41</xdr:col>
      <xdr:colOff>101600</xdr:colOff>
      <xdr:row>39</xdr:row>
      <xdr:rowOff>381</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162958</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64516</xdr:rowOff>
    </xdr:from>
    <xdr:to>
      <xdr:col>36</xdr:col>
      <xdr:colOff>165100</xdr:colOff>
      <xdr:row>38</xdr:row>
      <xdr:rowOff>166116</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6921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157243</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3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a:extLst>
            <a:ext uri="{FF2B5EF4-FFF2-40B4-BE49-F238E27FC236}">
              <a16:creationId xmlns="" xmlns:a16="http://schemas.microsoft.com/office/drawing/2014/main" id="{00000000-0008-0000-0700-000052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a:extLst>
            <a:ext uri="{FF2B5EF4-FFF2-40B4-BE49-F238E27FC236}">
              <a16:creationId xmlns="" xmlns:a16="http://schemas.microsoft.com/office/drawing/2014/main" id="{00000000-0008-0000-0700-000054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164343</xdr:rowOff>
    </xdr:from>
    <xdr:to>
      <xdr:col>55</xdr:col>
      <xdr:colOff>0</xdr:colOff>
      <xdr:row>57</xdr:row>
      <xdr:rowOff>75647</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9639300" y="9765543"/>
          <a:ext cx="8382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3" name="農林水産業費平均値テキスト">
          <a:extLst>
            <a:ext uri="{FF2B5EF4-FFF2-40B4-BE49-F238E27FC236}">
              <a16:creationId xmlns="" xmlns:a16="http://schemas.microsoft.com/office/drawing/2014/main" id="{00000000-0008-0000-0700-000057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75647</xdr:rowOff>
    </xdr:from>
    <xdr:to>
      <xdr:col>50</xdr:col>
      <xdr:colOff>114300</xdr:colOff>
      <xdr:row>57</xdr:row>
      <xdr:rowOff>144455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8750300" y="9848297"/>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129733</xdr:rowOff>
    </xdr:from>
    <xdr:to>
      <xdr:col>45</xdr:col>
      <xdr:colOff>177800</xdr:colOff>
      <xdr:row>57</xdr:row>
      <xdr:rowOff>144455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7861300" y="990238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129733</xdr:rowOff>
    </xdr:from>
    <xdr:to>
      <xdr:col>41</xdr:col>
      <xdr:colOff>50800</xdr:colOff>
      <xdr:row>57</xdr:row>
      <xdr:rowOff>132614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6972300" y="990238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113543</xdr:rowOff>
    </xdr:from>
    <xdr:to>
      <xdr:col>55</xdr:col>
      <xdr:colOff>50800</xdr:colOff>
      <xdr:row>57</xdr:row>
      <xdr:rowOff>43693</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10426700" y="97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136420</xdr:rowOff>
    </xdr:from>
    <xdr:ext cx="469744" cy="259045"/>
    <xdr:sp macro="" textlink="">
      <xdr:nvSpPr>
        <xdr:cNvPr id="362" name="農林水産業費該当値テキスト">
          <a:extLst>
            <a:ext uri="{FF2B5EF4-FFF2-40B4-BE49-F238E27FC236}">
              <a16:creationId xmlns="" xmlns:a16="http://schemas.microsoft.com/office/drawing/2014/main" id="{00000000-0008-0000-0700-00006A010000}"/>
            </a:ext>
          </a:extLst>
        </xdr:cNvPr>
        <xdr:cNvSpPr txBox="1"/>
      </xdr:nvSpPr>
      <xdr:spPr>
        <a:xfrm>
          <a:off x="10528300" y="95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24847</xdr:rowOff>
    </xdr:from>
    <xdr:to>
      <xdr:col>50</xdr:col>
      <xdr:colOff>165100</xdr:colOff>
      <xdr:row>57</xdr:row>
      <xdr:rowOff>126447</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9588500" y="97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142974</xdr:rowOff>
    </xdr:from>
    <xdr:ext cx="469744"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04428" y="957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93655</xdr:rowOff>
    </xdr:from>
    <xdr:to>
      <xdr:col>46</xdr:col>
      <xdr:colOff>38100</xdr:colOff>
      <xdr:row>58</xdr:row>
      <xdr:rowOff>23805</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8699500" y="98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14932</xdr:rowOff>
    </xdr:from>
    <xdr:ext cx="469744"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15428" y="99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78933</xdr:rowOff>
    </xdr:from>
    <xdr:to>
      <xdr:col>41</xdr:col>
      <xdr:colOff>101600</xdr:colOff>
      <xdr:row>58</xdr:row>
      <xdr:rowOff>9083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7810500" y="985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210</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626428" y="994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81814</xdr:rowOff>
    </xdr:from>
    <xdr:to>
      <xdr:col>36</xdr:col>
      <xdr:colOff>165100</xdr:colOff>
      <xdr:row>58</xdr:row>
      <xdr:rowOff>11964</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6921500" y="9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3091</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37428" y="9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a:extLst>
            <a:ext uri="{FF2B5EF4-FFF2-40B4-BE49-F238E27FC236}">
              <a16:creationId xmlns="" xmlns:a16="http://schemas.microsoft.com/office/drawing/2014/main" id="{00000000-0008-0000-0700-00008B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a:extLst>
            <a:ext uri="{FF2B5EF4-FFF2-40B4-BE49-F238E27FC236}">
              <a16:creationId xmlns="" xmlns:a16="http://schemas.microsoft.com/office/drawing/2014/main" id="{00000000-0008-0000-0700-00008D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10140</xdr:rowOff>
    </xdr:from>
    <xdr:to>
      <xdr:col>55</xdr:col>
      <xdr:colOff>0</xdr:colOff>
      <xdr:row>77</xdr:row>
      <xdr:rowOff>109238</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9639300" y="13211790"/>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0" name="商工費平均値テキスト">
          <a:extLst>
            <a:ext uri="{FF2B5EF4-FFF2-40B4-BE49-F238E27FC236}">
              <a16:creationId xmlns="" xmlns:a16="http://schemas.microsoft.com/office/drawing/2014/main" id="{00000000-0008-0000-0700-000090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27439</xdr:rowOff>
    </xdr:from>
    <xdr:to>
      <xdr:col>50</xdr:col>
      <xdr:colOff>114300</xdr:colOff>
      <xdr:row>77</xdr:row>
      <xdr:rowOff>109238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8750300" y="13229089"/>
          <a:ext cx="889000" cy="8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27439</xdr:rowOff>
    </xdr:from>
    <xdr:to>
      <xdr:col>45</xdr:col>
      <xdr:colOff>177800</xdr:colOff>
      <xdr:row>77</xdr:row>
      <xdr:rowOff>84646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7861300" y="13229089"/>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84646</xdr:rowOff>
    </xdr:from>
    <xdr:to>
      <xdr:col>41</xdr:col>
      <xdr:colOff>50800</xdr:colOff>
      <xdr:row>78</xdr:row>
      <xdr:rowOff>8959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6972300" y="13286296"/>
          <a:ext cx="889000" cy="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130790</xdr:rowOff>
    </xdr:from>
    <xdr:to>
      <xdr:col>55</xdr:col>
      <xdr:colOff>50800</xdr:colOff>
      <xdr:row>77</xdr:row>
      <xdr:rowOff>60940</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10426700" y="13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153667</xdr:rowOff>
    </xdr:from>
    <xdr:ext cx="534377" cy="259045"/>
    <xdr:sp macro="" textlink="">
      <xdr:nvSpPr>
        <xdr:cNvPr id="419" name="商工費該当値テキスト">
          <a:extLst>
            <a:ext uri="{FF2B5EF4-FFF2-40B4-BE49-F238E27FC236}">
              <a16:creationId xmlns="" xmlns:a16="http://schemas.microsoft.com/office/drawing/2014/main" id="{00000000-0008-0000-0700-0000A3010000}"/>
            </a:ext>
          </a:extLst>
        </xdr:cNvPr>
        <xdr:cNvSpPr txBox="1"/>
      </xdr:nvSpPr>
      <xdr:spPr>
        <a:xfrm>
          <a:off x="10528300" y="13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58438</xdr:rowOff>
    </xdr:from>
    <xdr:to>
      <xdr:col>50</xdr:col>
      <xdr:colOff>165100</xdr:colOff>
      <xdr:row>77</xdr:row>
      <xdr:rowOff>160038</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9588500" y="13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5115</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372111" y="130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148089</xdr:rowOff>
    </xdr:from>
    <xdr:to>
      <xdr:col>46</xdr:col>
      <xdr:colOff>38100</xdr:colOff>
      <xdr:row>77</xdr:row>
      <xdr:rowOff>78239</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8699500" y="131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94766</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483111" y="129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33846</xdr:rowOff>
    </xdr:from>
    <xdr:to>
      <xdr:col>41</xdr:col>
      <xdr:colOff>101600</xdr:colOff>
      <xdr:row>77</xdr:row>
      <xdr:rowOff>135446</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7810500" y="132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151973</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7594111" y="130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129609</xdr:rowOff>
    </xdr:from>
    <xdr:to>
      <xdr:col>36</xdr:col>
      <xdr:colOff>165100</xdr:colOff>
      <xdr:row>78</xdr:row>
      <xdr:rowOff>59759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6921500" y="133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76286</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05111" y="131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a:extLst>
            <a:ext uri="{FF2B5EF4-FFF2-40B4-BE49-F238E27FC236}">
              <a16:creationId xmlns="" xmlns:a16="http://schemas.microsoft.com/office/drawing/2014/main" id="{00000000-0008-0000-0700-0000C4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a:extLst>
            <a:ext uri="{FF2B5EF4-FFF2-40B4-BE49-F238E27FC236}">
              <a16:creationId xmlns="" xmlns:a16="http://schemas.microsoft.com/office/drawing/2014/main" id="{00000000-0008-0000-0700-0000C6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35967</xdr:rowOff>
    </xdr:from>
    <xdr:to>
      <xdr:col>55</xdr:col>
      <xdr:colOff>0</xdr:colOff>
      <xdr:row>96</xdr:row>
      <xdr:rowOff>84035</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9639300" y="16323717"/>
          <a:ext cx="838200" cy="2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a:extLst>
            <a:ext uri="{FF2B5EF4-FFF2-40B4-BE49-F238E27FC236}">
              <a16:creationId xmlns="" xmlns:a16="http://schemas.microsoft.com/office/drawing/2014/main" id="{00000000-0008-0000-0700-0000C9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35967</xdr:rowOff>
    </xdr:from>
    <xdr:to>
      <xdr:col>50</xdr:col>
      <xdr:colOff>114300</xdr:colOff>
      <xdr:row>96</xdr:row>
      <xdr:rowOff>22440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8750300" y="16323717"/>
          <a:ext cx="889000" cy="15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22440</xdr:rowOff>
    </xdr:from>
    <xdr:to>
      <xdr:col>45</xdr:col>
      <xdr:colOff>177800</xdr:colOff>
      <xdr:row>96</xdr:row>
      <xdr:rowOff>90767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7861300" y="16481640"/>
          <a:ext cx="889000" cy="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167970</xdr:rowOff>
    </xdr:from>
    <xdr:to>
      <xdr:col>41</xdr:col>
      <xdr:colOff>50800</xdr:colOff>
      <xdr:row>96</xdr:row>
      <xdr:rowOff>90767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6972300" y="16455720"/>
          <a:ext cx="889000" cy="9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33235</xdr:rowOff>
    </xdr:from>
    <xdr:to>
      <xdr:col>55</xdr:col>
      <xdr:colOff>50800</xdr:colOff>
      <xdr:row>96</xdr:row>
      <xdr:rowOff>134835</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10426700" y="164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11662</xdr:rowOff>
    </xdr:from>
    <xdr:ext cx="534377" cy="259045"/>
    <xdr:sp macro="" textlink="">
      <xdr:nvSpPr>
        <xdr:cNvPr id="476" name="土木費該当値テキスト">
          <a:extLst>
            <a:ext uri="{FF2B5EF4-FFF2-40B4-BE49-F238E27FC236}">
              <a16:creationId xmlns="" xmlns:a16="http://schemas.microsoft.com/office/drawing/2014/main" id="{00000000-0008-0000-0700-0000DC010000}"/>
            </a:ext>
          </a:extLst>
        </xdr:cNvPr>
        <xdr:cNvSpPr txBox="1"/>
      </xdr:nvSpPr>
      <xdr:spPr>
        <a:xfrm>
          <a:off x="10528300" y="164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156617</xdr:rowOff>
    </xdr:from>
    <xdr:to>
      <xdr:col>50</xdr:col>
      <xdr:colOff>165100</xdr:colOff>
      <xdr:row>95</xdr:row>
      <xdr:rowOff>86767</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9588500" y="162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103294</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372111" y="160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143090</xdr:rowOff>
    </xdr:from>
    <xdr:to>
      <xdr:col>46</xdr:col>
      <xdr:colOff>38100</xdr:colOff>
      <xdr:row>96</xdr:row>
      <xdr:rowOff>73240</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8699500" y="164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89767</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8483111" y="162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39967</xdr:rowOff>
    </xdr:from>
    <xdr:to>
      <xdr:col>41</xdr:col>
      <xdr:colOff>101600</xdr:colOff>
      <xdr:row>96</xdr:row>
      <xdr:rowOff>141567</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7810500" y="164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132694</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594111" y="165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117170</xdr:rowOff>
    </xdr:from>
    <xdr:to>
      <xdr:col>36</xdr:col>
      <xdr:colOff>165100</xdr:colOff>
      <xdr:row>96</xdr:row>
      <xdr:rowOff>47320</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69215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63847</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05111" y="161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60579</xdr:rowOff>
    </xdr:from>
    <xdr:to>
      <xdr:col>85</xdr:col>
      <xdr:colOff>127000</xdr:colOff>
      <xdr:row>35</xdr:row>
      <xdr:rowOff>132334</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6061329"/>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159893</xdr:rowOff>
    </xdr:from>
    <xdr:to>
      <xdr:col>81</xdr:col>
      <xdr:colOff>50800</xdr:colOff>
      <xdr:row>35</xdr:row>
      <xdr:rowOff>60579</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5646293"/>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159893</xdr:rowOff>
    </xdr:from>
    <xdr:to>
      <xdr:col>76</xdr:col>
      <xdr:colOff>114300</xdr:colOff>
      <xdr:row>34</xdr:row>
      <xdr:rowOff>4318</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5646293"/>
          <a:ext cx="889000" cy="1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4318</xdr:rowOff>
    </xdr:from>
    <xdr:to>
      <xdr:col>71</xdr:col>
      <xdr:colOff>177800</xdr:colOff>
      <xdr:row>36</xdr:row>
      <xdr:rowOff>148209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5833618"/>
          <a:ext cx="889000" cy="4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81534</xdr:rowOff>
    </xdr:from>
    <xdr:to>
      <xdr:col>85</xdr:col>
      <xdr:colOff>177800</xdr:colOff>
      <xdr:row>36</xdr:row>
      <xdr:rowOff>11684</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0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59961</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0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xdr:rowOff>
    </xdr:from>
    <xdr:to>
      <xdr:col>81</xdr:col>
      <xdr:colOff>101600</xdr:colOff>
      <xdr:row>35</xdr:row>
      <xdr:rowOff>111379</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127906</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57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109093</xdr:rowOff>
    </xdr:from>
    <xdr:to>
      <xdr:col>76</xdr:col>
      <xdr:colOff>165100</xdr:colOff>
      <xdr:row>33</xdr:row>
      <xdr:rowOff>39243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55770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53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124968</xdr:rowOff>
    </xdr:from>
    <xdr:to>
      <xdr:col>72</xdr:col>
      <xdr:colOff>38100</xdr:colOff>
      <xdr:row>34</xdr:row>
      <xdr:rowOff>55118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57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71645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555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97409</xdr:rowOff>
    </xdr:from>
    <xdr:to>
      <xdr:col>67</xdr:col>
      <xdr:colOff>101600</xdr:colOff>
      <xdr:row>37</xdr:row>
      <xdr:rowOff>27559</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18686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3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155340</xdr:rowOff>
    </xdr:from>
    <xdr:to>
      <xdr:col>85</xdr:col>
      <xdr:colOff>127000</xdr:colOff>
      <xdr:row>55</xdr:row>
      <xdr:rowOff>140824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8727840"/>
          <a:ext cx="838200" cy="8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140824</xdr:rowOff>
    </xdr:from>
    <xdr:to>
      <xdr:col>81</xdr:col>
      <xdr:colOff>50800</xdr:colOff>
      <xdr:row>57</xdr:row>
      <xdr:rowOff>6998</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4592300" y="9570574"/>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170047</xdr:rowOff>
    </xdr:from>
    <xdr:to>
      <xdr:col>76</xdr:col>
      <xdr:colOff>114300</xdr:colOff>
      <xdr:row>57</xdr:row>
      <xdr:rowOff>6998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3703300" y="9771247"/>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170047</xdr:rowOff>
    </xdr:from>
    <xdr:to>
      <xdr:col>71</xdr:col>
      <xdr:colOff>177800</xdr:colOff>
      <xdr:row>58</xdr:row>
      <xdr:rowOff>9589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771247"/>
          <a:ext cx="889000" cy="1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104540</xdr:rowOff>
    </xdr:from>
    <xdr:to>
      <xdr:col>85</xdr:col>
      <xdr:colOff>177800</xdr:colOff>
      <xdr:row>51</xdr:row>
      <xdr:rowOff>34690</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86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19467</xdr:rowOff>
    </xdr:from>
    <xdr:ext cx="534377"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85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90024</xdr:rowOff>
    </xdr:from>
    <xdr:to>
      <xdr:col>81</xdr:col>
      <xdr:colOff>101600</xdr:colOff>
      <xdr:row>56</xdr:row>
      <xdr:rowOff>20174</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5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36701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92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127648</xdr:rowOff>
    </xdr:from>
    <xdr:to>
      <xdr:col>76</xdr:col>
      <xdr:colOff>165100</xdr:colOff>
      <xdr:row>57</xdr:row>
      <xdr:rowOff>57798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48925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8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119247</xdr:rowOff>
    </xdr:from>
    <xdr:to>
      <xdr:col>72</xdr:col>
      <xdr:colOff>38100</xdr:colOff>
      <xdr:row>57</xdr:row>
      <xdr:rowOff>49397</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7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40524</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130239</xdr:rowOff>
    </xdr:from>
    <xdr:to>
      <xdr:col>67</xdr:col>
      <xdr:colOff>101600</xdr:colOff>
      <xdr:row>58</xdr:row>
      <xdr:rowOff>60389</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9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51516</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9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68943</xdr:rowOff>
    </xdr:from>
    <xdr:to>
      <xdr:col>85</xdr:col>
      <xdr:colOff>127000</xdr:colOff>
      <xdr:row>78</xdr:row>
      <xdr:rowOff>22244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5481300" y="12927693"/>
          <a:ext cx="838200" cy="4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47280</xdr:rowOff>
    </xdr:from>
    <xdr:to>
      <xdr:col>81</xdr:col>
      <xdr:colOff>50800</xdr:colOff>
      <xdr:row>75</xdr:row>
      <xdr:rowOff>68943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2391680"/>
          <a:ext cx="889000" cy="5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47280</xdr:rowOff>
    </xdr:from>
    <xdr:to>
      <xdr:col>76</xdr:col>
      <xdr:colOff>114300</xdr:colOff>
      <xdr:row>74</xdr:row>
      <xdr:rowOff>23332</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3703300" y="12391680"/>
          <a:ext cx="889000" cy="3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23332</xdr:rowOff>
    </xdr:from>
    <xdr:to>
      <xdr:col>71</xdr:col>
      <xdr:colOff>177800</xdr:colOff>
      <xdr:row>79</xdr:row>
      <xdr:rowOff>44559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2814300" y="12710632"/>
          <a:ext cx="8890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142894</xdr:rowOff>
    </xdr:from>
    <xdr:to>
      <xdr:col>85</xdr:col>
      <xdr:colOff>177800</xdr:colOff>
      <xdr:row>78</xdr:row>
      <xdr:rowOff>73044</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3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165771</xdr:rowOff>
    </xdr:from>
    <xdr:ext cx="469744"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1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18143</xdr:rowOff>
    </xdr:from>
    <xdr:to>
      <xdr:col>81</xdr:col>
      <xdr:colOff>101600</xdr:colOff>
      <xdr:row>75</xdr:row>
      <xdr:rowOff>119743</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28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136270</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46428" y="126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167930</xdr:rowOff>
    </xdr:from>
    <xdr:to>
      <xdr:col>76</xdr:col>
      <xdr:colOff>165100</xdr:colOff>
      <xdr:row>72</xdr:row>
      <xdr:rowOff>98080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2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114607</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325111" y="1211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143982</xdr:rowOff>
    </xdr:from>
    <xdr:to>
      <xdr:col>72</xdr:col>
      <xdr:colOff>38100</xdr:colOff>
      <xdr:row>74</xdr:row>
      <xdr:rowOff>74132</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26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90659</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68428" y="124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165209</xdr:rowOff>
    </xdr:from>
    <xdr:to>
      <xdr:col>67</xdr:col>
      <xdr:colOff>101600</xdr:colOff>
      <xdr:row>79</xdr:row>
      <xdr:rowOff>95359</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86486</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5017" y="1363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148749</xdr:rowOff>
    </xdr:from>
    <xdr:to>
      <xdr:col>85</xdr:col>
      <xdr:colOff>127000</xdr:colOff>
      <xdr:row>94</xdr:row>
      <xdr:rowOff>14275</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093599"/>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14275</xdr:rowOff>
    </xdr:from>
    <xdr:to>
      <xdr:col>81</xdr:col>
      <xdr:colOff>50800</xdr:colOff>
      <xdr:row>94</xdr:row>
      <xdr:rowOff>33877</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130575"/>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11303</xdr:rowOff>
    </xdr:from>
    <xdr:to>
      <xdr:col>76</xdr:col>
      <xdr:colOff>114300</xdr:colOff>
      <xdr:row>94</xdr:row>
      <xdr:rowOff>33877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3703300" y="16127603"/>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11303</xdr:rowOff>
    </xdr:from>
    <xdr:to>
      <xdr:col>71</xdr:col>
      <xdr:colOff>177800</xdr:colOff>
      <xdr:row>94</xdr:row>
      <xdr:rowOff>30524</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flipV="1">
          <a:off x="12814300" y="16127603"/>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97949</xdr:rowOff>
    </xdr:from>
    <xdr:to>
      <xdr:col>85</xdr:col>
      <xdr:colOff>177800</xdr:colOff>
      <xdr:row>94</xdr:row>
      <xdr:rowOff>28099</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0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120826</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58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134925</xdr:rowOff>
    </xdr:from>
    <xdr:to>
      <xdr:col>81</xdr:col>
      <xdr:colOff>101600</xdr:colOff>
      <xdr:row>94</xdr:row>
      <xdr:rowOff>65075</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0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81602</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58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154527</xdr:rowOff>
    </xdr:from>
    <xdr:to>
      <xdr:col>76</xdr:col>
      <xdr:colOff>165100</xdr:colOff>
      <xdr:row>94</xdr:row>
      <xdr:rowOff>84677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0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101204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58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131953</xdr:rowOff>
    </xdr:from>
    <xdr:to>
      <xdr:col>72</xdr:col>
      <xdr:colOff>38100</xdr:colOff>
      <xdr:row>94</xdr:row>
      <xdr:rowOff>62103</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0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78630</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58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151174</xdr:rowOff>
    </xdr:from>
    <xdr:to>
      <xdr:col>67</xdr:col>
      <xdr:colOff>101600</xdr:colOff>
      <xdr:row>94</xdr:row>
      <xdr:rowOff>81324</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0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97851</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58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主に、民生費、衛生費、災害復旧費、公債費について、住民一人当たりの額が類似団体平均を大きく上回っている。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旧産炭地域の特徴でもある生活保護率が依然として高いことや、障害者福祉施設が多いことなどにより生活保護費や障害者福祉サービス費等が大きな割合を占めていることが影響し、住民一人当たり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障害児通所支援給付費や保育所等児童保育費、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幼稚園等施設給付費については毎年増加傾向であり、子育て支援策の充実や高齢化の進展に伴う民生費全体の伸びについて、今後も継続することが予想される。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衛生費については、住民一人当たり７万３千円となっており、類似団体の平均を大きく上回っている。これは、補償給付費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大牟田・荒尾清掃施設組合負担金などが大きな割合を占めていることが影響している。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において、類似団体の平均を大きく上回った教育費については、総合体育館整備事業費や学校建設事業費（再編分）、学校長寿命化改修事業費などのハード整備事業費が増大した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した財政構造強化指針に基づく取組みにより黒字を確保している。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７億円と、類似団体や近隣都市と比べるとまだ少ない現状である。このようなことから、財政構造強化指針において、財政調整基金残高の目標を平成２８年度決算時の類似団体の平均である４０億円とし、引き続き残高の確保に努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県から交付される普通交付金が基準額に対し超過して交付されたことや同じく県から交付される特別交付金が予算で見込んでいた額を上回ったことなどにより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介護保険特別会計は、国、県の負担金等が基準額に対し超過して交付されたことや、介護給付費が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んでいた額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を下回ったことなどから</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一般会計においては、財政健全化に向けた様々な取り組みにより実質収支は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２億１８百万円の黒字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なった。しかしながら、これは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当初予定していた庁舎建設積立基金及び廃棄物の埋立地取得及び処理工場建設積立基金への積立を取りやめたこと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、硬直化した財政状況に変わりはない。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年度以降においては、令和４年度に策定した排水対策基本計画に基づき、三川ポンプ場の新設や雨水貯留施設の整備等の浸水対策を進め、災害に強いまちづくりに取り組んでいく必要があるが、扶助費の増加や年々老朽化している公共施設の維持改修等に係る経費の増加が見込まれる一方、人口流出と少子高齢化により生産年齢人口の減少傾向は続いていくと予測され、市税収入の大幅な増加は期待できず、今後の財政見通しについては非常に厳し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今後も全会計において、財政構造強化指針等に基づき収支均衡のための取組みを継続していく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過疎対策事業債や緊急自然災害防止対策事業などの、比較的交付税措置が高い起債の借入を積極的に行った結果、元利償還金は５</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百万円となり、令和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近年、交付税措置の高い起債の借り入れを推進してきたことで、算入公債費等が前年度と比較して９２百万円の増となっている。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上記の理由から、実質的な公債費負担額は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となったため、分子の</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福岡県大牟田市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が、総合体育館等の大型の整備事業に係る過疎対策事業債等の発行により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億円増加したことに加え、新ごみ処理施設建設のために一部事務組合が起こした地方債の償還に係る負担見込み額が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億円皆増したことが分子の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市債新規発行額を当該年度の元金償還額以内に抑える等の取組みを行ってきたため、後年度の公債費の減少につながっており、近年は、市債全体に対し交付税措置が行われる過疎対策事業債や臨時財政対策債以外の割合が低くなってきていることから、市の実質的な負担は減少してき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福岡県大牟田市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年度においては、市税収入や地方消費税交付金の減に加え、扶助費や補助費等が増となったことなどにより、財源不足が見込まれたため、当初予定していた庁舎建設積立基金及び廃棄物の埋立地取得及び処理工場建設積立基金への積立を取りやめたほか、ふるさと応援基金について積立額以上の取り崩しを行ったことから基金全体として１億３百万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財政構造強化指針に基づいた取組みによって、計画的に基金の積立を行ってきている。しかし、経済状況の悪化に伴う市税の大幅な減収や不時の支出増加に対処し、中・長期的な視野にたった安定的な財政運営を行っていく上では、今後も引き続き積立を行っていく必要があることから、財政調整基金、退職手当積立基金、庁舎等建設基金の３つの基金を計画的に積み立てることとしている。また、これ以外の基金については、基金の内容に応じた残高の確保に努める一方で、更なる有効活用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・庁舎等建設積立基金：庁舎等の建設資金に充てるもの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・庁舎等建設積立基金は、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決算見込みの時点で財源不足を見込んだことから積立を見送ったため、利息の積立のみを行い３百万円の増となった。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本庁舎は、築８０年が経過し、耐震性についても倒壊の危険があるため、近い将来改修や建替え等について検討していかなければならない。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東日本大震災及び熊本地震では防災及び復旧復興の拠点としての庁舎の役割がいかに重要であるかが再認識されたことから、安心・安全なまちづくりの推進のため庁舎等建設積立基金を計画的に積み立てることとしている。できるだけ有利な財源の検討は行っていくものの、いずれにしても多額の一般財源が必要な状況であることから、３０億円を目標に積立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・廃棄物の埋立地取得及び処理工場建設積立基金：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市が行う廃棄物の埋立地取得及び処理工場の建設並びに大牟田・荒尾清掃施設組合が行う廃物の処理工場の建設に係る市の負担金資金に充てるもの。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廃棄物の埋立地取得及び処理工場建設積立基金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決算見込みの状況から積立を見送ったため、残高の増減は発生しなかった。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今後、新たな廃棄物の処理工場の建設にあたり、多額の一般財源が必要となることから、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令和５年度は前年度に取り崩しを行ったことから前年度決算剰余金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の積立てを行っていないため、増減は発生しなかった。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財政構造強化指針で掲げた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標準財政規模の１０％程度の残高の確保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という目標に対し、概ね計画どおりに取り組んできているものの、類似団体や近隣都市と比べるとまだ少ない現状であることから、財政構造強化指針において、財政調整基金残高の目標を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２８年度決算時の類似団体の平均である４０億円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とし、引き続き残高の確保に努めていくこととしている。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令和３年度に臨時財政対策債償還分として追加交付され、基金に積み立てを行った分について、臨時財政対策債の償還の財源として取り崩しを行った一方で、運用益を積み立てたことにより、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年度は、１百万円の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臨時財政対策債の償還の財源として取り崩し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65784832</v>
      </c>
      <c r="BO4" s="371"/>
      <c r="BP4" s="371"/>
      <c r="BQ4" s="371"/>
      <c r="BR4" s="371"/>
      <c r="BS4" s="371"/>
      <c r="BT4" s="371"/>
      <c r="BU4" s="372"/>
      <c r="BV4" s="370">
        <v>63366198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2.2999999999999998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65354668</v>
      </c>
      <c r="BO5" s="408"/>
      <c r="BP5" s="408"/>
      <c r="BQ5" s="408"/>
      <c r="BR5" s="408"/>
      <c r="BS5" s="408"/>
      <c r="BT5" s="408"/>
      <c r="BU5" s="409"/>
      <c r="BV5" s="407">
        <v>62557520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v>
      </c>
      <c r="CU5" s="405"/>
      <c r="CV5" s="405"/>
      <c r="CW5" s="405"/>
      <c r="CX5" s="405"/>
      <c r="CY5" s="405"/>
      <c r="CZ5" s="405"/>
      <c r="DA5" s="406"/>
      <c r="DB5" s="404">
        <v>93.8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430164</v>
      </c>
      <c r="BO6" s="408"/>
      <c r="BP6" s="408"/>
      <c r="BQ6" s="408"/>
      <c r="BR6" s="408"/>
      <c r="BS6" s="408"/>
      <c r="BT6" s="408"/>
      <c r="BU6" s="409"/>
      <c r="BV6" s="407">
        <v>808678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214135</v>
      </c>
      <c r="BO7" s="408"/>
      <c r="BP7" s="408"/>
      <c r="BQ7" s="408"/>
      <c r="BR7" s="408"/>
      <c r="BS7" s="408"/>
      <c r="BT7" s="408"/>
      <c r="BU7" s="409"/>
      <c r="BV7" s="407">
        <v>149501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28529825</v>
      </c>
      <c r="CU7" s="408"/>
      <c r="CV7" s="408"/>
      <c r="CW7" s="408"/>
      <c r="CX7" s="408"/>
      <c r="CY7" s="408"/>
      <c r="CZ7" s="408"/>
      <c r="DA7" s="409"/>
      <c r="DB7" s="407">
        <v>28117517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216029</v>
      </c>
      <c r="BO8" s="408"/>
      <c r="BP8" s="408"/>
      <c r="BQ8" s="408"/>
      <c r="BR8" s="408"/>
      <c r="BS8" s="408"/>
      <c r="BT8" s="408"/>
      <c r="BU8" s="409"/>
      <c r="BV8" s="407">
        <v>659177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111281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-443148</v>
      </c>
      <c r="BO9" s="408"/>
      <c r="BP9" s="408"/>
      <c r="BQ9" s="408"/>
      <c r="BR9" s="408"/>
      <c r="BS9" s="408"/>
      <c r="BT9" s="408"/>
      <c r="BU9" s="409"/>
      <c r="BV9" s="407">
        <v>110028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117360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23</v>
      </c>
      <c r="BO10" s="408"/>
      <c r="BP10" s="408"/>
      <c r="BQ10" s="408"/>
      <c r="BR10" s="408"/>
      <c r="BS10" s="408"/>
      <c r="BT10" s="408"/>
      <c r="BU10" s="409"/>
      <c r="BV10" s="407">
        <v>275034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106597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105653</v>
      </c>
      <c r="S13" s="492"/>
      <c r="T13" s="492"/>
      <c r="U13" s="492"/>
      <c r="V13" s="493"/>
      <c r="W13" s="423" t="s">
        <v>130</v>
      </c>
      <c r="X13" s="424"/>
      <c r="Y13" s="424"/>
      <c r="Z13" s="424"/>
      <c r="AA13" s="424"/>
      <c r="AB13" s="414"/>
      <c r="AC13" s="458">
        <v>791</v>
      </c>
      <c r="AD13" s="459"/>
      <c r="AE13" s="459"/>
      <c r="AF13" s="459"/>
      <c r="AG13" s="501"/>
      <c r="AH13" s="458">
        <v>987</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-443125</v>
      </c>
      <c r="BO13" s="408"/>
      <c r="BP13" s="408"/>
      <c r="BQ13" s="408"/>
      <c r="BR13" s="408"/>
      <c r="BS13" s="408"/>
      <c r="BT13" s="408"/>
      <c r="BU13" s="409"/>
      <c r="BV13" s="407">
        <v>-114938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108421</v>
      </c>
      <c r="S14" s="492"/>
      <c r="T14" s="492"/>
      <c r="U14" s="492"/>
      <c r="V14" s="493"/>
      <c r="W14" s="397"/>
      <c r="X14" s="398"/>
      <c r="Y14" s="398"/>
      <c r="Z14" s="398"/>
      <c r="AA14" s="398"/>
      <c r="AB14" s="387"/>
      <c r="AC14" s="494">
        <v>1.8</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12.5</v>
      </c>
      <c r="CU14" s="506"/>
      <c r="CV14" s="506"/>
      <c r="CW14" s="506"/>
      <c r="CX14" s="506"/>
      <c r="CY14" s="506"/>
      <c r="CZ14" s="506"/>
      <c r="DA14" s="507"/>
      <c r="DB14" s="505">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107644</v>
      </c>
      <c r="S15" s="492"/>
      <c r="T15" s="492"/>
      <c r="U15" s="492"/>
      <c r="V15" s="493"/>
      <c r="W15" s="423" t="s">
        <v>137</v>
      </c>
      <c r="X15" s="424"/>
      <c r="Y15" s="424"/>
      <c r="Z15" s="424"/>
      <c r="AA15" s="424"/>
      <c r="AB15" s="414"/>
      <c r="AC15" s="458">
        <v>11188</v>
      </c>
      <c r="AD15" s="459"/>
      <c r="AE15" s="459"/>
      <c r="AF15" s="459"/>
      <c r="AG15" s="501"/>
      <c r="AH15" s="458">
        <v>11858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13325119</v>
      </c>
      <c r="BO15" s="371"/>
      <c r="BP15" s="371"/>
      <c r="BQ15" s="371"/>
      <c r="BR15" s="371"/>
      <c r="BS15" s="371"/>
      <c r="BT15" s="371"/>
      <c r="BU15" s="372"/>
      <c r="BV15" s="370">
        <v>12807230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25.6</v>
      </c>
      <c r="AD16" s="495"/>
      <c r="AE16" s="495"/>
      <c r="AF16" s="495"/>
      <c r="AG16" s="496"/>
      <c r="AH16" s="494">
        <v>25.8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24753243</v>
      </c>
      <c r="BO16" s="408"/>
      <c r="BP16" s="408"/>
      <c r="BQ16" s="408"/>
      <c r="BR16" s="408"/>
      <c r="BS16" s="408"/>
      <c r="BT16" s="408"/>
      <c r="BU16" s="409"/>
      <c r="BV16" s="407">
        <v>24247063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31661</v>
      </c>
      <c r="AD17" s="459"/>
      <c r="AE17" s="459"/>
      <c r="AF17" s="459"/>
      <c r="AG17" s="501"/>
      <c r="AH17" s="458">
        <v>33080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16891693</v>
      </c>
      <c r="BO17" s="408"/>
      <c r="BP17" s="408"/>
      <c r="BQ17" s="408"/>
      <c r="BR17" s="408"/>
      <c r="BS17" s="408"/>
      <c r="BT17" s="408"/>
      <c r="BU17" s="409"/>
      <c r="BV17" s="407">
        <v>16231101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81.45</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28443206</v>
      </c>
      <c r="BO18" s="408"/>
      <c r="BP18" s="408"/>
      <c r="BQ18" s="408"/>
      <c r="BR18" s="408"/>
      <c r="BS18" s="408"/>
      <c r="BT18" s="408"/>
      <c r="BU18" s="409"/>
      <c r="BV18" s="407">
        <v>28266545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35465593</v>
      </c>
      <c r="BO19" s="408"/>
      <c r="BP19" s="408"/>
      <c r="BQ19" s="408"/>
      <c r="BR19" s="408"/>
      <c r="BS19" s="408"/>
      <c r="BT19" s="408"/>
      <c r="BU19" s="409"/>
      <c r="BV19" s="407">
        <v>35005100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49231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46499634</v>
      </c>
      <c r="BO22" s="371"/>
      <c r="BP22" s="371"/>
      <c r="BQ22" s="371"/>
      <c r="BR22" s="371"/>
      <c r="BS22" s="371"/>
      <c r="BT22" s="371"/>
      <c r="BU22" s="372"/>
      <c r="BV22" s="370">
        <v>44791593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43886458</v>
      </c>
      <c r="BO23" s="408"/>
      <c r="BP23" s="408"/>
      <c r="BQ23" s="408"/>
      <c r="BR23" s="408"/>
      <c r="BS23" s="408"/>
      <c r="BT23" s="408"/>
      <c r="BU23" s="409"/>
      <c r="BV23" s="407">
        <v>42105105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9060</v>
      </c>
      <c r="R24" s="459"/>
      <c r="S24" s="459"/>
      <c r="T24" s="459"/>
      <c r="U24" s="459"/>
      <c r="V24" s="501"/>
      <c r="W24" s="553"/>
      <c r="X24" s="554"/>
      <c r="Y24" s="555"/>
      <c r="Z24" s="457" t="s">
        <v>162</v>
      </c>
      <c r="AA24" s="437"/>
      <c r="AB24" s="437"/>
      <c r="AC24" s="437"/>
      <c r="AD24" s="437"/>
      <c r="AE24" s="437"/>
      <c r="AF24" s="437"/>
      <c r="AG24" s="438"/>
      <c r="AH24" s="458">
        <v>760</v>
      </c>
      <c r="AI24" s="459"/>
      <c r="AJ24" s="459"/>
      <c r="AK24" s="459"/>
      <c r="AL24" s="501"/>
      <c r="AM24" s="458">
        <v>2526240</v>
      </c>
      <c r="AN24" s="459"/>
      <c r="AO24" s="459"/>
      <c r="AP24" s="459"/>
      <c r="AQ24" s="459"/>
      <c r="AR24" s="501"/>
      <c r="AS24" s="458">
        <v>3324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30152768</v>
      </c>
      <c r="BO24" s="408"/>
      <c r="BP24" s="408"/>
      <c r="BQ24" s="408"/>
      <c r="BR24" s="408"/>
      <c r="BS24" s="408"/>
      <c r="BT24" s="408"/>
      <c r="BU24" s="409"/>
      <c r="BV24" s="407">
        <v>26931750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7250</v>
      </c>
      <c r="R25" s="459"/>
      <c r="S25" s="459"/>
      <c r="T25" s="459"/>
      <c r="U25" s="459"/>
      <c r="V25" s="501"/>
      <c r="W25" s="553"/>
      <c r="X25" s="554"/>
      <c r="Y25" s="555"/>
      <c r="Z25" s="457" t="s">
        <v>165</v>
      </c>
      <c r="AA25" s="437"/>
      <c r="AB25" s="437"/>
      <c r="AC25" s="437"/>
      <c r="AD25" s="437"/>
      <c r="AE25" s="437"/>
      <c r="AF25" s="437"/>
      <c r="AG25" s="438"/>
      <c r="AH25" s="458">
        <v>130</v>
      </c>
      <c r="AI25" s="459"/>
      <c r="AJ25" s="459"/>
      <c r="AK25" s="459"/>
      <c r="AL25" s="501"/>
      <c r="AM25" s="458">
        <v>389480</v>
      </c>
      <c r="AN25" s="459"/>
      <c r="AO25" s="459"/>
      <c r="AP25" s="459"/>
      <c r="AQ25" s="459"/>
      <c r="AR25" s="501"/>
      <c r="AS25" s="458">
        <v>2996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8083603</v>
      </c>
      <c r="BO25" s="371"/>
      <c r="BP25" s="371"/>
      <c r="BQ25" s="371"/>
      <c r="BR25" s="371"/>
      <c r="BS25" s="371"/>
      <c r="BT25" s="371"/>
      <c r="BU25" s="372"/>
      <c r="BV25" s="370">
        <v>5300244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6610</v>
      </c>
      <c r="R26" s="459"/>
      <c r="S26" s="459"/>
      <c r="T26" s="459"/>
      <c r="U26" s="459"/>
      <c r="V26" s="501"/>
      <c r="W26" s="553"/>
      <c r="X26" s="554"/>
      <c r="Y26" s="555"/>
      <c r="Z26" s="457" t="s">
        <v>168</v>
      </c>
      <c r="AA26" s="559"/>
      <c r="AB26" s="559"/>
      <c r="AC26" s="559"/>
      <c r="AD26" s="559"/>
      <c r="AE26" s="559"/>
      <c r="AF26" s="559"/>
      <c r="AG26" s="560"/>
      <c r="AH26" s="458">
        <v>62</v>
      </c>
      <c r="AI26" s="459"/>
      <c r="AJ26" s="459"/>
      <c r="AK26" s="459"/>
      <c r="AL26" s="501"/>
      <c r="AM26" s="458">
        <v>198462</v>
      </c>
      <c r="AN26" s="459"/>
      <c r="AO26" s="459"/>
      <c r="AP26" s="459"/>
      <c r="AQ26" s="459"/>
      <c r="AR26" s="501"/>
      <c r="AS26" s="458">
        <v>3201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5660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25776</v>
      </c>
      <c r="AN27" s="459"/>
      <c r="AO27" s="459"/>
      <c r="AP27" s="459"/>
      <c r="AQ27" s="459"/>
      <c r="AR27" s="501"/>
      <c r="AS27" s="458">
        <v>4296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214656</v>
      </c>
      <c r="BO27" s="527"/>
      <c r="BP27" s="527"/>
      <c r="BQ27" s="527"/>
      <c r="BR27" s="527"/>
      <c r="BS27" s="527"/>
      <c r="BT27" s="527"/>
      <c r="BU27" s="528"/>
      <c r="BV27" s="526">
        <v>334653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4980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2677182</v>
      </c>
      <c r="BO28" s="371"/>
      <c r="BP28" s="371"/>
      <c r="BQ28" s="371"/>
      <c r="BR28" s="371"/>
      <c r="BS28" s="371"/>
      <c r="BT28" s="371"/>
      <c r="BU28" s="372"/>
      <c r="BV28" s="370">
        <v>2677160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22</v>
      </c>
      <c r="M29" s="459"/>
      <c r="N29" s="459"/>
      <c r="O29" s="459"/>
      <c r="P29" s="501"/>
      <c r="Q29" s="458">
        <v>4530</v>
      </c>
      <c r="R29" s="459"/>
      <c r="S29" s="459"/>
      <c r="T29" s="459"/>
      <c r="U29" s="459"/>
      <c r="V29" s="501"/>
      <c r="W29" s="556"/>
      <c r="X29" s="557"/>
      <c r="Y29" s="558"/>
      <c r="Z29" s="457" t="s">
        <v>177</v>
      </c>
      <c r="AA29" s="437"/>
      <c r="AB29" s="437"/>
      <c r="AC29" s="437"/>
      <c r="AD29" s="437"/>
      <c r="AE29" s="437"/>
      <c r="AF29" s="437"/>
      <c r="AG29" s="438"/>
      <c r="AH29" s="458">
        <v>766</v>
      </c>
      <c r="AI29" s="459"/>
      <c r="AJ29" s="459"/>
      <c r="AK29" s="459"/>
      <c r="AL29" s="501"/>
      <c r="AM29" s="458">
        <v>2552016</v>
      </c>
      <c r="AN29" s="459"/>
      <c r="AO29" s="459"/>
      <c r="AP29" s="459"/>
      <c r="AQ29" s="459"/>
      <c r="AR29" s="501"/>
      <c r="AS29" s="458">
        <v>3332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444749</v>
      </c>
      <c r="BO29" s="408"/>
      <c r="BP29" s="408"/>
      <c r="BQ29" s="408"/>
      <c r="BR29" s="408"/>
      <c r="BS29" s="408"/>
      <c r="BT29" s="408"/>
      <c r="BU29" s="409"/>
      <c r="BV29" s="407">
        <v>444361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6606664</v>
      </c>
      <c r="BO30" s="527"/>
      <c r="BP30" s="527"/>
      <c r="BQ30" s="527"/>
      <c r="BR30" s="527"/>
      <c r="BS30" s="527"/>
      <c r="BT30" s="527"/>
      <c r="BU30" s="528"/>
      <c r="BV30" s="526">
        <v>6710681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福岡県南広域水道企業団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一般社団法人　有明環境整備公社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病院事業債管理特別会計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福岡県自治振興組合（一般会計）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公益財団法人　大牟田市文化振興財団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福岡県自治振興組合（公文書館事業特別会計）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公益財団法人　大牟田市地域活性化センター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大牟田・荒尾清掃施設組合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大牟田市土地開発公社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福岡県後期高齢者医療広域連合（一般会計）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地方独立行政法人　大牟田市立病院</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福岡県後期高齢者医療広域連合（後期高齢者医療特別会計）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o9ZDY/wATPaU+cKy8pjjVxjpb4RHGPGALrdg+SLK5wZSuzXu2Zt6WDPNKR4gxjhPhz+dFPZhIlSe+F4UXh53g==" saltValue="9uOks373VY1NRXkQ7A0+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14607508</v>
      </c>
      <c r="S5" s="613"/>
      <c r="T5" s="613"/>
      <c r="U5" s="613"/>
      <c r="V5" s="613"/>
      <c r="W5" s="613"/>
      <c r="X5" s="613"/>
      <c r="Y5" s="614"/>
      <c r="Z5" s="615">
        <v>22.2</v>
      </c>
      <c r="AA5" s="615"/>
      <c r="AB5" s="615"/>
      <c r="AC5" s="615"/>
      <c r="AD5" s="616">
        <v>14262027</v>
      </c>
      <c r="AE5" s="616"/>
      <c r="AF5" s="616"/>
      <c r="AG5" s="616"/>
      <c r="AH5" s="616"/>
      <c r="AI5" s="616"/>
      <c r="AJ5" s="616"/>
      <c r="AK5" s="616"/>
      <c r="AL5" s="617">
        <v>48.3</v>
      </c>
      <c r="AM5" s="618"/>
      <c r="AN5" s="618"/>
      <c r="AO5" s="619"/>
      <c r="AP5" s="609" t="s">
        <v>216</v>
      </c>
      <c r="AQ5" s="610"/>
      <c r="AR5" s="610"/>
      <c r="AS5" s="610"/>
      <c r="AT5" s="610"/>
      <c r="AU5" s="610"/>
      <c r="AV5" s="610"/>
      <c r="AW5" s="610"/>
      <c r="AX5" s="610"/>
      <c r="AY5" s="610"/>
      <c r="AZ5" s="610"/>
      <c r="BA5" s="610"/>
      <c r="BB5" s="610"/>
      <c r="BC5" s="610"/>
      <c r="BD5" s="610"/>
      <c r="BE5" s="610"/>
      <c r="BF5" s="611"/>
      <c r="BG5" s="623">
        <v>14260159</v>
      </c>
      <c r="BH5" s="624"/>
      <c r="BI5" s="624"/>
      <c r="BJ5" s="624"/>
      <c r="BK5" s="624"/>
      <c r="BL5" s="624"/>
      <c r="BM5" s="624"/>
      <c r="BN5" s="625"/>
      <c r="BO5" s="626">
        <v>97.6</v>
      </c>
      <c r="BP5" s="626"/>
      <c r="BQ5" s="626"/>
      <c r="BR5" s="626"/>
      <c r="BS5" s="627">
        <v>1142306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308154</v>
      </c>
      <c r="S6" s="624"/>
      <c r="T6" s="624"/>
      <c r="U6" s="624"/>
      <c r="V6" s="624"/>
      <c r="W6" s="624"/>
      <c r="X6" s="624"/>
      <c r="Y6" s="625"/>
      <c r="Z6" s="626">
        <v>0.5</v>
      </c>
      <c r="AA6" s="626"/>
      <c r="AB6" s="626"/>
      <c r="AC6" s="626"/>
      <c r="AD6" s="627">
        <v>308154</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14260159</v>
      </c>
      <c r="BH6" s="624"/>
      <c r="BI6" s="624"/>
      <c r="BJ6" s="624"/>
      <c r="BK6" s="624"/>
      <c r="BL6" s="624"/>
      <c r="BM6" s="624"/>
      <c r="BN6" s="625"/>
      <c r="BO6" s="626">
        <v>97.6</v>
      </c>
      <c r="BP6" s="626"/>
      <c r="BQ6" s="626"/>
      <c r="BR6" s="626"/>
      <c r="BS6" s="627">
        <v>1142306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308411</v>
      </c>
      <c r="CS6" s="624"/>
      <c r="CT6" s="624"/>
      <c r="CU6" s="624"/>
      <c r="CV6" s="624"/>
      <c r="CW6" s="624"/>
      <c r="CX6" s="624"/>
      <c r="CY6" s="625"/>
      <c r="CZ6" s="617">
        <v>0.5</v>
      </c>
      <c r="DA6" s="618"/>
      <c r="DB6" s="618"/>
      <c r="DC6" s="634"/>
      <c r="DD6" s="632" t="s">
        <v>121</v>
      </c>
      <c r="DE6" s="624"/>
      <c r="DF6" s="624"/>
      <c r="DG6" s="624"/>
      <c r="DH6" s="624"/>
      <c r="DI6" s="624"/>
      <c r="DJ6" s="624"/>
      <c r="DK6" s="624"/>
      <c r="DL6" s="624"/>
      <c r="DM6" s="624"/>
      <c r="DN6" s="624"/>
      <c r="DO6" s="624"/>
      <c r="DP6" s="625"/>
      <c r="DQ6" s="632">
        <v>308388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2852</v>
      </c>
      <c r="S7" s="624"/>
      <c r="T7" s="624"/>
      <c r="U7" s="624"/>
      <c r="V7" s="624"/>
      <c r="W7" s="624"/>
      <c r="X7" s="624"/>
      <c r="Y7" s="625"/>
      <c r="Z7" s="626">
        <v>0</v>
      </c>
      <c r="AA7" s="626"/>
      <c r="AB7" s="626"/>
      <c r="AC7" s="626"/>
      <c r="AD7" s="627">
        <v>2852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5274590</v>
      </c>
      <c r="BH7" s="624"/>
      <c r="BI7" s="624"/>
      <c r="BJ7" s="624"/>
      <c r="BK7" s="624"/>
      <c r="BL7" s="624"/>
      <c r="BM7" s="624"/>
      <c r="BN7" s="625"/>
      <c r="BO7" s="626">
        <v>36.1</v>
      </c>
      <c r="BP7" s="626"/>
      <c r="BQ7" s="626"/>
      <c r="BR7" s="626"/>
      <c r="BS7" s="627">
        <v>194683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4929267</v>
      </c>
      <c r="CS7" s="624"/>
      <c r="CT7" s="624"/>
      <c r="CU7" s="624"/>
      <c r="CV7" s="624"/>
      <c r="CW7" s="624"/>
      <c r="CX7" s="624"/>
      <c r="CY7" s="625"/>
      <c r="CZ7" s="626">
        <v>7.5</v>
      </c>
      <c r="DA7" s="626"/>
      <c r="DB7" s="626"/>
      <c r="DC7" s="626"/>
      <c r="DD7" s="632">
        <v>375312</v>
      </c>
      <c r="DE7" s="624"/>
      <c r="DF7" s="624"/>
      <c r="DG7" s="624"/>
      <c r="DH7" s="624"/>
      <c r="DI7" s="624"/>
      <c r="DJ7" s="624"/>
      <c r="DK7" s="624"/>
      <c r="DL7" s="624"/>
      <c r="DM7" s="624"/>
      <c r="DN7" s="624"/>
      <c r="DO7" s="624"/>
      <c r="DP7" s="625"/>
      <c r="DQ7" s="632">
        <v>4052069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58949</v>
      </c>
      <c r="S8" s="624"/>
      <c r="T8" s="624"/>
      <c r="U8" s="624"/>
      <c r="V8" s="624"/>
      <c r="W8" s="624"/>
      <c r="X8" s="624"/>
      <c r="Y8" s="625"/>
      <c r="Z8" s="626">
        <v>0.1</v>
      </c>
      <c r="AA8" s="626"/>
      <c r="AB8" s="626"/>
      <c r="AC8" s="626"/>
      <c r="AD8" s="627">
        <v>58949</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168787</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28482776</v>
      </c>
      <c r="CS8" s="624"/>
      <c r="CT8" s="624"/>
      <c r="CU8" s="624"/>
      <c r="CV8" s="624"/>
      <c r="CW8" s="624"/>
      <c r="CX8" s="624"/>
      <c r="CY8" s="625"/>
      <c r="CZ8" s="626">
        <v>43.6</v>
      </c>
      <c r="DA8" s="626"/>
      <c r="DB8" s="626"/>
      <c r="DC8" s="626"/>
      <c r="DD8" s="632">
        <v>218324</v>
      </c>
      <c r="DE8" s="624"/>
      <c r="DF8" s="624"/>
      <c r="DG8" s="624"/>
      <c r="DH8" s="624"/>
      <c r="DI8" s="624"/>
      <c r="DJ8" s="624"/>
      <c r="DK8" s="624"/>
      <c r="DL8" s="624"/>
      <c r="DM8" s="624"/>
      <c r="DN8" s="624"/>
      <c r="DO8" s="624"/>
      <c r="DP8" s="625"/>
      <c r="DQ8" s="632">
        <v>13037562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73141</v>
      </c>
      <c r="S9" s="624"/>
      <c r="T9" s="624"/>
      <c r="U9" s="624"/>
      <c r="V9" s="624"/>
      <c r="W9" s="624"/>
      <c r="X9" s="624"/>
      <c r="Y9" s="625"/>
      <c r="Z9" s="626">
        <v>0.1</v>
      </c>
      <c r="AA9" s="626"/>
      <c r="AB9" s="626"/>
      <c r="AC9" s="626"/>
      <c r="AD9" s="627">
        <v>73141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4235000</v>
      </c>
      <c r="BH9" s="624"/>
      <c r="BI9" s="624"/>
      <c r="BJ9" s="624"/>
      <c r="BK9" s="624"/>
      <c r="BL9" s="624"/>
      <c r="BM9" s="624"/>
      <c r="BN9" s="625"/>
      <c r="BO9" s="626">
        <v>29</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7748203</v>
      </c>
      <c r="CS9" s="624"/>
      <c r="CT9" s="624"/>
      <c r="CU9" s="624"/>
      <c r="CV9" s="624"/>
      <c r="CW9" s="624"/>
      <c r="CX9" s="624"/>
      <c r="CY9" s="625"/>
      <c r="CZ9" s="626">
        <v>11.9</v>
      </c>
      <c r="DA9" s="626"/>
      <c r="DB9" s="626"/>
      <c r="DC9" s="626"/>
      <c r="DD9" s="632">
        <v>1061670</v>
      </c>
      <c r="DE9" s="624"/>
      <c r="DF9" s="624"/>
      <c r="DG9" s="624"/>
      <c r="DH9" s="624"/>
      <c r="DI9" s="624"/>
      <c r="DJ9" s="624"/>
      <c r="DK9" s="624"/>
      <c r="DL9" s="624"/>
      <c r="DM9" s="624"/>
      <c r="DN9" s="624"/>
      <c r="DO9" s="624"/>
      <c r="DP9" s="625"/>
      <c r="DQ9" s="632">
        <v>4325426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330925</v>
      </c>
      <c r="BH10" s="624"/>
      <c r="BI10" s="624"/>
      <c r="BJ10" s="624"/>
      <c r="BK10" s="624"/>
      <c r="BL10" s="624"/>
      <c r="BM10" s="624"/>
      <c r="BN10" s="625"/>
      <c r="BO10" s="626">
        <v>2.2999999999999998</v>
      </c>
      <c r="BP10" s="626"/>
      <c r="BQ10" s="626"/>
      <c r="BR10" s="626"/>
      <c r="BS10" s="627">
        <v>40609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25658</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25658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2719593</v>
      </c>
      <c r="S11" s="624"/>
      <c r="T11" s="624"/>
      <c r="U11" s="624"/>
      <c r="V11" s="624"/>
      <c r="W11" s="624"/>
      <c r="X11" s="624"/>
      <c r="Y11" s="625"/>
      <c r="Z11" s="628">
        <v>4.0999999999999996</v>
      </c>
      <c r="AA11" s="629"/>
      <c r="AB11" s="629"/>
      <c r="AC11" s="635"/>
      <c r="AD11" s="632">
        <v>2719593</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539878</v>
      </c>
      <c r="BH11" s="624"/>
      <c r="BI11" s="624"/>
      <c r="BJ11" s="624"/>
      <c r="BK11" s="624"/>
      <c r="BL11" s="624"/>
      <c r="BM11" s="624"/>
      <c r="BN11" s="625"/>
      <c r="BO11" s="626">
        <v>3.7</v>
      </c>
      <c r="BP11" s="626"/>
      <c r="BQ11" s="626"/>
      <c r="BR11" s="626"/>
      <c r="BS11" s="627">
        <v>154074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741982</v>
      </c>
      <c r="CS11" s="624"/>
      <c r="CT11" s="624"/>
      <c r="CU11" s="624"/>
      <c r="CV11" s="624"/>
      <c r="CW11" s="624"/>
      <c r="CX11" s="624"/>
      <c r="CY11" s="625"/>
      <c r="CZ11" s="626">
        <v>1.1000000000000001</v>
      </c>
      <c r="DA11" s="626"/>
      <c r="DB11" s="626"/>
      <c r="DC11" s="626"/>
      <c r="DD11" s="632">
        <v>309526</v>
      </c>
      <c r="DE11" s="624"/>
      <c r="DF11" s="624"/>
      <c r="DG11" s="624"/>
      <c r="DH11" s="624"/>
      <c r="DI11" s="624"/>
      <c r="DJ11" s="624"/>
      <c r="DK11" s="624"/>
      <c r="DL11" s="624"/>
      <c r="DM11" s="624"/>
      <c r="DN11" s="624"/>
      <c r="DO11" s="624"/>
      <c r="DP11" s="625"/>
      <c r="DQ11" s="632">
        <v>408378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9807</v>
      </c>
      <c r="S12" s="624"/>
      <c r="T12" s="624"/>
      <c r="U12" s="624"/>
      <c r="V12" s="624"/>
      <c r="W12" s="624"/>
      <c r="X12" s="624"/>
      <c r="Y12" s="625"/>
      <c r="Z12" s="626">
        <v>0</v>
      </c>
      <c r="AA12" s="626"/>
      <c r="AB12" s="626"/>
      <c r="AC12" s="626"/>
      <c r="AD12" s="627">
        <v>9807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7692714</v>
      </c>
      <c r="BH12" s="624"/>
      <c r="BI12" s="624"/>
      <c r="BJ12" s="624"/>
      <c r="BK12" s="624"/>
      <c r="BL12" s="624"/>
      <c r="BM12" s="624"/>
      <c r="BN12" s="625"/>
      <c r="BO12" s="626">
        <v>52.7</v>
      </c>
      <c r="BP12" s="626"/>
      <c r="BQ12" s="626"/>
      <c r="BR12" s="626"/>
      <c r="BS12" s="627">
        <v>947623</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2110771</v>
      </c>
      <c r="CS12" s="624"/>
      <c r="CT12" s="624"/>
      <c r="CU12" s="624"/>
      <c r="CV12" s="624"/>
      <c r="CW12" s="624"/>
      <c r="CX12" s="624"/>
      <c r="CY12" s="625"/>
      <c r="CZ12" s="626">
        <v>3.2</v>
      </c>
      <c r="DA12" s="626"/>
      <c r="DB12" s="626"/>
      <c r="DC12" s="626"/>
      <c r="DD12" s="632">
        <v>773935</v>
      </c>
      <c r="DE12" s="624"/>
      <c r="DF12" s="624"/>
      <c r="DG12" s="624"/>
      <c r="DH12" s="624"/>
      <c r="DI12" s="624"/>
      <c r="DJ12" s="624"/>
      <c r="DK12" s="624"/>
      <c r="DL12" s="624"/>
      <c r="DM12" s="624"/>
      <c r="DN12" s="624"/>
      <c r="DO12" s="624"/>
      <c r="DP12" s="625"/>
      <c r="DQ12" s="632">
        <v>1008266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7639780</v>
      </c>
      <c r="BH13" s="624"/>
      <c r="BI13" s="624"/>
      <c r="BJ13" s="624"/>
      <c r="BK13" s="624"/>
      <c r="BL13" s="624"/>
      <c r="BM13" s="624"/>
      <c r="BN13" s="625"/>
      <c r="BO13" s="626">
        <v>52.3</v>
      </c>
      <c r="BP13" s="626"/>
      <c r="BQ13" s="626"/>
      <c r="BR13" s="626"/>
      <c r="BS13" s="627">
        <v>947623</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3984928</v>
      </c>
      <c r="CS13" s="624"/>
      <c r="CT13" s="624"/>
      <c r="CU13" s="624"/>
      <c r="CV13" s="624"/>
      <c r="CW13" s="624"/>
      <c r="CX13" s="624"/>
      <c r="CY13" s="625"/>
      <c r="CZ13" s="626">
        <v>6.1</v>
      </c>
      <c r="DA13" s="626"/>
      <c r="DB13" s="626"/>
      <c r="DC13" s="626"/>
      <c r="DD13" s="632">
        <v>949679</v>
      </c>
      <c r="DE13" s="624"/>
      <c r="DF13" s="624"/>
      <c r="DG13" s="624"/>
      <c r="DH13" s="624"/>
      <c r="DI13" s="624"/>
      <c r="DJ13" s="624"/>
      <c r="DK13" s="624"/>
      <c r="DL13" s="624"/>
      <c r="DM13" s="624"/>
      <c r="DN13" s="624"/>
      <c r="DO13" s="624"/>
      <c r="DP13" s="625"/>
      <c r="DQ13" s="632">
        <v>2843548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2940</v>
      </c>
      <c r="S14" s="624"/>
      <c r="T14" s="624"/>
      <c r="U14" s="624"/>
      <c r="V14" s="624"/>
      <c r="W14" s="624"/>
      <c r="X14" s="624"/>
      <c r="Y14" s="625"/>
      <c r="Z14" s="626">
        <v>0</v>
      </c>
      <c r="AA14" s="626"/>
      <c r="AB14" s="626"/>
      <c r="AC14" s="626"/>
      <c r="AD14" s="627">
        <v>2940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372132</v>
      </c>
      <c r="BH14" s="624"/>
      <c r="BI14" s="624"/>
      <c r="BJ14" s="624"/>
      <c r="BK14" s="624"/>
      <c r="BL14" s="624"/>
      <c r="BM14" s="624"/>
      <c r="BN14" s="625"/>
      <c r="BO14" s="626">
        <v>2.5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1461268</v>
      </c>
      <c r="CS14" s="624"/>
      <c r="CT14" s="624"/>
      <c r="CU14" s="624"/>
      <c r="CV14" s="624"/>
      <c r="CW14" s="624"/>
      <c r="CX14" s="624"/>
      <c r="CY14" s="625"/>
      <c r="CZ14" s="626">
        <v>2.2000000000000002</v>
      </c>
      <c r="DA14" s="626"/>
      <c r="DB14" s="626"/>
      <c r="DC14" s="626"/>
      <c r="DD14" s="632">
        <v>86662</v>
      </c>
      <c r="DE14" s="624"/>
      <c r="DF14" s="624"/>
      <c r="DG14" s="624"/>
      <c r="DH14" s="624"/>
      <c r="DI14" s="624"/>
      <c r="DJ14" s="624"/>
      <c r="DK14" s="624"/>
      <c r="DL14" s="624"/>
      <c r="DM14" s="624"/>
      <c r="DN14" s="624"/>
      <c r="DO14" s="624"/>
      <c r="DP14" s="625"/>
      <c r="DQ14" s="632">
        <v>1252884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920723</v>
      </c>
      <c r="BH15" s="624"/>
      <c r="BI15" s="624"/>
      <c r="BJ15" s="624"/>
      <c r="BK15" s="624"/>
      <c r="BL15" s="624"/>
      <c r="BM15" s="624"/>
      <c r="BN15" s="625"/>
      <c r="BO15" s="626">
        <v>6.3</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10145830</v>
      </c>
      <c r="CS15" s="624"/>
      <c r="CT15" s="624"/>
      <c r="CU15" s="624"/>
      <c r="CV15" s="624"/>
      <c r="CW15" s="624"/>
      <c r="CX15" s="624"/>
      <c r="CY15" s="625"/>
      <c r="CZ15" s="626">
        <v>15.5</v>
      </c>
      <c r="DA15" s="626"/>
      <c r="DB15" s="626"/>
      <c r="DC15" s="626"/>
      <c r="DD15" s="632">
        <v>6522652</v>
      </c>
      <c r="DE15" s="624"/>
      <c r="DF15" s="624"/>
      <c r="DG15" s="624"/>
      <c r="DH15" s="624"/>
      <c r="DI15" s="624"/>
      <c r="DJ15" s="624"/>
      <c r="DK15" s="624"/>
      <c r="DL15" s="624"/>
      <c r="DM15" s="624"/>
      <c r="DN15" s="624"/>
      <c r="DO15" s="624"/>
      <c r="DP15" s="625"/>
      <c r="DQ15" s="632">
        <v>3174162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52357</v>
      </c>
      <c r="S16" s="624"/>
      <c r="T16" s="624"/>
      <c r="U16" s="624"/>
      <c r="V16" s="624"/>
      <c r="W16" s="624"/>
      <c r="X16" s="624"/>
      <c r="Y16" s="625"/>
      <c r="Z16" s="626">
        <v>0.1</v>
      </c>
      <c r="AA16" s="626"/>
      <c r="AB16" s="626"/>
      <c r="AC16" s="626"/>
      <c r="AD16" s="627">
        <v>52357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242961</v>
      </c>
      <c r="CS16" s="624"/>
      <c r="CT16" s="624"/>
      <c r="CU16" s="624"/>
      <c r="CV16" s="624"/>
      <c r="CW16" s="624"/>
      <c r="CX16" s="624"/>
      <c r="CY16" s="625"/>
      <c r="CZ16" s="626">
        <v>0.4</v>
      </c>
      <c r="DA16" s="626"/>
      <c r="DB16" s="626"/>
      <c r="DC16" s="626"/>
      <c r="DD16" s="632" t="s">
        <v>121</v>
      </c>
      <c r="DE16" s="624"/>
      <c r="DF16" s="624"/>
      <c r="DG16" s="624"/>
      <c r="DH16" s="624"/>
      <c r="DI16" s="624"/>
      <c r="DJ16" s="624"/>
      <c r="DK16" s="624"/>
      <c r="DL16" s="624"/>
      <c r="DM16" s="624"/>
      <c r="DN16" s="624"/>
      <c r="DO16" s="624"/>
      <c r="DP16" s="625"/>
      <c r="DQ16" s="632">
        <v>5957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278403</v>
      </c>
      <c r="S17" s="624"/>
      <c r="T17" s="624"/>
      <c r="U17" s="624"/>
      <c r="V17" s="624"/>
      <c r="W17" s="624"/>
      <c r="X17" s="624"/>
      <c r="Y17" s="625"/>
      <c r="Z17" s="626">
        <v>0.4</v>
      </c>
      <c r="AA17" s="626"/>
      <c r="AB17" s="626"/>
      <c r="AC17" s="626"/>
      <c r="AD17" s="627">
        <v>278403</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5172613</v>
      </c>
      <c r="CS17" s="624"/>
      <c r="CT17" s="624"/>
      <c r="CU17" s="624"/>
      <c r="CV17" s="624"/>
      <c r="CW17" s="624"/>
      <c r="CX17" s="624"/>
      <c r="CY17" s="625"/>
      <c r="CZ17" s="626">
        <v>7.9</v>
      </c>
      <c r="DA17" s="626"/>
      <c r="DB17" s="626"/>
      <c r="DC17" s="626"/>
      <c r="DD17" s="632" t="s">
        <v>121</v>
      </c>
      <c r="DE17" s="624"/>
      <c r="DF17" s="624"/>
      <c r="DG17" s="624"/>
      <c r="DH17" s="624"/>
      <c r="DI17" s="624"/>
      <c r="DJ17" s="624"/>
      <c r="DK17" s="624"/>
      <c r="DL17" s="624"/>
      <c r="DM17" s="624"/>
      <c r="DN17" s="624"/>
      <c r="DO17" s="624"/>
      <c r="DP17" s="625"/>
      <c r="DQ17" s="632">
        <v>4684531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85075</v>
      </c>
      <c r="S18" s="624"/>
      <c r="T18" s="624"/>
      <c r="U18" s="624"/>
      <c r="V18" s="624"/>
      <c r="W18" s="624"/>
      <c r="X18" s="624"/>
      <c r="Y18" s="625"/>
      <c r="Z18" s="626">
        <v>0.1</v>
      </c>
      <c r="AA18" s="626"/>
      <c r="AB18" s="626"/>
      <c r="AC18" s="626"/>
      <c r="AD18" s="627">
        <v>85075</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78821</v>
      </c>
      <c r="S19" s="624"/>
      <c r="T19" s="624"/>
      <c r="U19" s="624"/>
      <c r="V19" s="624"/>
      <c r="W19" s="624"/>
      <c r="X19" s="624"/>
      <c r="Y19" s="625"/>
      <c r="Z19" s="626">
        <v>0.1</v>
      </c>
      <c r="AA19" s="626"/>
      <c r="AB19" s="626"/>
      <c r="AC19" s="626"/>
      <c r="AD19" s="627">
        <v>78821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347349</v>
      </c>
      <c r="BH19" s="624"/>
      <c r="BI19" s="624"/>
      <c r="BJ19" s="624"/>
      <c r="BK19" s="624"/>
      <c r="BL19" s="624"/>
      <c r="BM19" s="624"/>
      <c r="BN19" s="625"/>
      <c r="BO19" s="626">
        <v>2.4</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6254</v>
      </c>
      <c r="S20" s="624"/>
      <c r="T20" s="624"/>
      <c r="U20" s="624"/>
      <c r="V20" s="624"/>
      <c r="W20" s="624"/>
      <c r="X20" s="624"/>
      <c r="Y20" s="625"/>
      <c r="Z20" s="626">
        <v>0</v>
      </c>
      <c r="AA20" s="626"/>
      <c r="AB20" s="626"/>
      <c r="AC20" s="626"/>
      <c r="AD20" s="627">
        <v>6254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347349</v>
      </c>
      <c r="BH20" s="624"/>
      <c r="BI20" s="624"/>
      <c r="BJ20" s="624"/>
      <c r="BK20" s="624"/>
      <c r="BL20" s="624"/>
      <c r="BM20" s="624"/>
      <c r="BN20" s="625"/>
      <c r="BO20" s="626">
        <v>2.4</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65354668</v>
      </c>
      <c r="CS20" s="624"/>
      <c r="CT20" s="624"/>
      <c r="CU20" s="624"/>
      <c r="CV20" s="624"/>
      <c r="CW20" s="624"/>
      <c r="CX20" s="624"/>
      <c r="CY20" s="625"/>
      <c r="CZ20" s="626">
        <v>100</v>
      </c>
      <c r="DA20" s="626"/>
      <c r="DB20" s="626"/>
      <c r="DC20" s="626"/>
      <c r="DD20" s="632">
        <v>10297760</v>
      </c>
      <c r="DE20" s="624"/>
      <c r="DF20" s="624"/>
      <c r="DG20" s="624"/>
      <c r="DH20" s="624"/>
      <c r="DI20" s="624"/>
      <c r="DJ20" s="624"/>
      <c r="DK20" s="624"/>
      <c r="DL20" s="624"/>
      <c r="DM20" s="624"/>
      <c r="DN20" s="624"/>
      <c r="DO20" s="624"/>
      <c r="DP20" s="625"/>
      <c r="DQ20" s="632">
        <v>35126829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13144350</v>
      </c>
      <c r="S21" s="624"/>
      <c r="T21" s="624"/>
      <c r="U21" s="624"/>
      <c r="V21" s="624"/>
      <c r="W21" s="624"/>
      <c r="X21" s="624"/>
      <c r="Y21" s="625"/>
      <c r="Z21" s="626">
        <v>20</v>
      </c>
      <c r="AA21" s="626"/>
      <c r="AB21" s="626"/>
      <c r="AC21" s="626"/>
      <c r="AD21" s="627">
        <v>11428124</v>
      </c>
      <c r="AE21" s="627"/>
      <c r="AF21" s="627"/>
      <c r="AG21" s="627"/>
      <c r="AH21" s="627"/>
      <c r="AI21" s="627"/>
      <c r="AJ21" s="627"/>
      <c r="AK21" s="627"/>
      <c r="AL21" s="628">
        <v>38.700000000000003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1868</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11428124</v>
      </c>
      <c r="S22" s="624"/>
      <c r="T22" s="624"/>
      <c r="U22" s="624"/>
      <c r="V22" s="624"/>
      <c r="W22" s="624"/>
      <c r="X22" s="624"/>
      <c r="Y22" s="625"/>
      <c r="Z22" s="626">
        <v>17.399999999999999</v>
      </c>
      <c r="AA22" s="626"/>
      <c r="AB22" s="626"/>
      <c r="AC22" s="626"/>
      <c r="AD22" s="627">
        <v>11428124</v>
      </c>
      <c r="AE22" s="627"/>
      <c r="AF22" s="627"/>
      <c r="AG22" s="627"/>
      <c r="AH22" s="627"/>
      <c r="AI22" s="627"/>
      <c r="AJ22" s="627"/>
      <c r="AK22" s="627"/>
      <c r="AL22" s="628">
        <v>38.700000000000003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1716226</v>
      </c>
      <c r="S23" s="624"/>
      <c r="T23" s="624"/>
      <c r="U23" s="624"/>
      <c r="V23" s="624"/>
      <c r="W23" s="624"/>
      <c r="X23" s="624"/>
      <c r="Y23" s="625"/>
      <c r="Z23" s="626">
        <v>2.6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345481</v>
      </c>
      <c r="BH23" s="624"/>
      <c r="BI23" s="624"/>
      <c r="BJ23" s="624"/>
      <c r="BK23" s="624"/>
      <c r="BL23" s="624"/>
      <c r="BM23" s="624"/>
      <c r="BN23" s="625"/>
      <c r="BO23" s="626">
        <v>2.4</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34209838</v>
      </c>
      <c r="CS24" s="613"/>
      <c r="CT24" s="613"/>
      <c r="CU24" s="613"/>
      <c r="CV24" s="613"/>
      <c r="CW24" s="613"/>
      <c r="CX24" s="613"/>
      <c r="CY24" s="614"/>
      <c r="CZ24" s="617">
        <v>52.3</v>
      </c>
      <c r="DA24" s="618"/>
      <c r="DB24" s="618"/>
      <c r="DC24" s="634"/>
      <c r="DD24" s="658">
        <v>19275433</v>
      </c>
      <c r="DE24" s="613"/>
      <c r="DF24" s="613"/>
      <c r="DG24" s="613"/>
      <c r="DH24" s="613"/>
      <c r="DI24" s="613"/>
      <c r="DJ24" s="613"/>
      <c r="DK24" s="614"/>
      <c r="DL24" s="658">
        <v>16686489</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31343129</v>
      </c>
      <c r="S25" s="624"/>
      <c r="T25" s="624"/>
      <c r="U25" s="624"/>
      <c r="V25" s="624"/>
      <c r="W25" s="624"/>
      <c r="X25" s="624"/>
      <c r="Y25" s="625"/>
      <c r="Z25" s="626">
        <v>47.6</v>
      </c>
      <c r="AA25" s="626"/>
      <c r="AB25" s="626"/>
      <c r="AC25" s="626"/>
      <c r="AD25" s="627">
        <v>29281422</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8501951</v>
      </c>
      <c r="CS25" s="655"/>
      <c r="CT25" s="655"/>
      <c r="CU25" s="655"/>
      <c r="CV25" s="655"/>
      <c r="CW25" s="655"/>
      <c r="CX25" s="655"/>
      <c r="CY25" s="656"/>
      <c r="CZ25" s="628">
        <v>13</v>
      </c>
      <c r="DA25" s="653"/>
      <c r="DB25" s="653"/>
      <c r="DC25" s="657"/>
      <c r="DD25" s="632">
        <v>8010161</v>
      </c>
      <c r="DE25" s="655"/>
      <c r="DF25" s="655"/>
      <c r="DG25" s="655"/>
      <c r="DH25" s="655"/>
      <c r="DI25" s="655"/>
      <c r="DJ25" s="655"/>
      <c r="DK25" s="656"/>
      <c r="DL25" s="632">
        <v>7413086</v>
      </c>
      <c r="DM25" s="655"/>
      <c r="DN25" s="655"/>
      <c r="DO25" s="655"/>
      <c r="DP25" s="655"/>
      <c r="DQ25" s="655"/>
      <c r="DR25" s="655"/>
      <c r="DS25" s="655"/>
      <c r="DT25" s="655"/>
      <c r="DU25" s="655"/>
      <c r="DV25" s="656"/>
      <c r="DW25" s="628">
        <v>25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15339</v>
      </c>
      <c r="S26" s="624"/>
      <c r="T26" s="624"/>
      <c r="U26" s="624"/>
      <c r="V26" s="624"/>
      <c r="W26" s="624"/>
      <c r="X26" s="624"/>
      <c r="Y26" s="625"/>
      <c r="Z26" s="626">
        <v>0</v>
      </c>
      <c r="AA26" s="626"/>
      <c r="AB26" s="626"/>
      <c r="AC26" s="626"/>
      <c r="AD26" s="627">
        <v>15339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5156893</v>
      </c>
      <c r="CS26" s="624"/>
      <c r="CT26" s="624"/>
      <c r="CU26" s="624"/>
      <c r="CV26" s="624"/>
      <c r="CW26" s="624"/>
      <c r="CX26" s="624"/>
      <c r="CY26" s="625"/>
      <c r="CZ26" s="628">
        <v>7.9</v>
      </c>
      <c r="DA26" s="653"/>
      <c r="DB26" s="653"/>
      <c r="DC26" s="657"/>
      <c r="DD26" s="632">
        <v>4871826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293881</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14607508</v>
      </c>
      <c r="BH27" s="624"/>
      <c r="BI27" s="624"/>
      <c r="BJ27" s="624"/>
      <c r="BK27" s="624"/>
      <c r="BL27" s="624"/>
      <c r="BM27" s="624"/>
      <c r="BN27" s="625"/>
      <c r="BO27" s="626">
        <v>100</v>
      </c>
      <c r="BP27" s="626"/>
      <c r="BQ27" s="626"/>
      <c r="BR27" s="626"/>
      <c r="BS27" s="627">
        <v>1142306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20535274</v>
      </c>
      <c r="CS27" s="655"/>
      <c r="CT27" s="655"/>
      <c r="CU27" s="655"/>
      <c r="CV27" s="655"/>
      <c r="CW27" s="655"/>
      <c r="CX27" s="655"/>
      <c r="CY27" s="656"/>
      <c r="CZ27" s="628">
        <v>31.4</v>
      </c>
      <c r="DA27" s="653"/>
      <c r="DB27" s="653"/>
      <c r="DC27" s="657"/>
      <c r="DD27" s="632">
        <v>6580741</v>
      </c>
      <c r="DE27" s="655"/>
      <c r="DF27" s="655"/>
      <c r="DG27" s="655"/>
      <c r="DH27" s="655"/>
      <c r="DI27" s="655"/>
      <c r="DJ27" s="655"/>
      <c r="DK27" s="656"/>
      <c r="DL27" s="632">
        <v>4588872</v>
      </c>
      <c r="DM27" s="655"/>
      <c r="DN27" s="655"/>
      <c r="DO27" s="655"/>
      <c r="DP27" s="655"/>
      <c r="DQ27" s="655"/>
      <c r="DR27" s="655"/>
      <c r="DS27" s="655"/>
      <c r="DT27" s="655"/>
      <c r="DU27" s="655"/>
      <c r="DV27" s="656"/>
      <c r="DW27" s="628">
        <v>15.5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677277</v>
      </c>
      <c r="S28" s="624"/>
      <c r="T28" s="624"/>
      <c r="U28" s="624"/>
      <c r="V28" s="624"/>
      <c r="W28" s="624"/>
      <c r="X28" s="624"/>
      <c r="Y28" s="625"/>
      <c r="Z28" s="626">
        <v>1</v>
      </c>
      <c r="AA28" s="626"/>
      <c r="AB28" s="626"/>
      <c r="AC28" s="626"/>
      <c r="AD28" s="627">
        <v>175473</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5172613</v>
      </c>
      <c r="CS28" s="624"/>
      <c r="CT28" s="624"/>
      <c r="CU28" s="624"/>
      <c r="CV28" s="624"/>
      <c r="CW28" s="624"/>
      <c r="CX28" s="624"/>
      <c r="CY28" s="625"/>
      <c r="CZ28" s="628">
        <v>7.9</v>
      </c>
      <c r="DA28" s="653"/>
      <c r="DB28" s="653"/>
      <c r="DC28" s="657"/>
      <c r="DD28" s="632">
        <v>4684531</v>
      </c>
      <c r="DE28" s="624"/>
      <c r="DF28" s="624"/>
      <c r="DG28" s="624"/>
      <c r="DH28" s="624"/>
      <c r="DI28" s="624"/>
      <c r="DJ28" s="624"/>
      <c r="DK28" s="625"/>
      <c r="DL28" s="632">
        <v>4684531</v>
      </c>
      <c r="DM28" s="624"/>
      <c r="DN28" s="624"/>
      <c r="DO28" s="624"/>
      <c r="DP28" s="624"/>
      <c r="DQ28" s="624"/>
      <c r="DR28" s="624"/>
      <c r="DS28" s="624"/>
      <c r="DT28" s="624"/>
      <c r="DU28" s="624"/>
      <c r="DV28" s="625"/>
      <c r="DW28" s="628">
        <v>15.8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899511</v>
      </c>
      <c r="S29" s="624"/>
      <c r="T29" s="624"/>
      <c r="U29" s="624"/>
      <c r="V29" s="624"/>
      <c r="W29" s="624"/>
      <c r="X29" s="624"/>
      <c r="Y29" s="625"/>
      <c r="Z29" s="626">
        <v>1.4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5172613</v>
      </c>
      <c r="CS29" s="655"/>
      <c r="CT29" s="655"/>
      <c r="CU29" s="655"/>
      <c r="CV29" s="655"/>
      <c r="CW29" s="655"/>
      <c r="CX29" s="655"/>
      <c r="CY29" s="656"/>
      <c r="CZ29" s="628">
        <v>7.9</v>
      </c>
      <c r="DA29" s="653"/>
      <c r="DB29" s="653"/>
      <c r="DC29" s="657"/>
      <c r="DD29" s="632">
        <v>4684531</v>
      </c>
      <c r="DE29" s="655"/>
      <c r="DF29" s="655"/>
      <c r="DG29" s="655"/>
      <c r="DH29" s="655"/>
      <c r="DI29" s="655"/>
      <c r="DJ29" s="655"/>
      <c r="DK29" s="656"/>
      <c r="DL29" s="632">
        <v>4684531</v>
      </c>
      <c r="DM29" s="655"/>
      <c r="DN29" s="655"/>
      <c r="DO29" s="655"/>
      <c r="DP29" s="655"/>
      <c r="DQ29" s="655"/>
      <c r="DR29" s="655"/>
      <c r="DS29" s="655"/>
      <c r="DT29" s="655"/>
      <c r="DU29" s="655"/>
      <c r="DV29" s="656"/>
      <c r="DW29" s="628">
        <v>15.8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17587929</v>
      </c>
      <c r="S30" s="624"/>
      <c r="T30" s="624"/>
      <c r="U30" s="624"/>
      <c r="V30" s="624"/>
      <c r="W30" s="624"/>
      <c r="X30" s="624"/>
      <c r="Y30" s="625"/>
      <c r="Z30" s="626">
        <v>26.7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5011223</v>
      </c>
      <c r="CS30" s="624"/>
      <c r="CT30" s="624"/>
      <c r="CU30" s="624"/>
      <c r="CV30" s="624"/>
      <c r="CW30" s="624"/>
      <c r="CX30" s="624"/>
      <c r="CY30" s="625"/>
      <c r="CZ30" s="628">
        <v>7.7</v>
      </c>
      <c r="DA30" s="653"/>
      <c r="DB30" s="653"/>
      <c r="DC30" s="657"/>
      <c r="DD30" s="632">
        <v>4523526</v>
      </c>
      <c r="DE30" s="624"/>
      <c r="DF30" s="624"/>
      <c r="DG30" s="624"/>
      <c r="DH30" s="624"/>
      <c r="DI30" s="624"/>
      <c r="DJ30" s="624"/>
      <c r="DK30" s="625"/>
      <c r="DL30" s="632">
        <v>4523526</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96.3</v>
      </c>
      <c r="BN31" s="667"/>
      <c r="BO31" s="667"/>
      <c r="BP31" s="667"/>
      <c r="BQ31" s="668"/>
      <c r="BR31" s="679">
        <v>99.2</v>
      </c>
      <c r="BS31" s="667"/>
      <c r="BT31" s="667"/>
      <c r="BU31" s="667"/>
      <c r="BV31" s="667"/>
      <c r="BW31" s="667"/>
      <c r="BX31" s="618">
        <v>96.1</v>
      </c>
      <c r="BY31" s="667"/>
      <c r="BZ31" s="667"/>
      <c r="CA31" s="667"/>
      <c r="CB31" s="668"/>
      <c r="CD31" s="661"/>
      <c r="CE31" s="662"/>
      <c r="CF31" s="620" t="s">
        <v>300</v>
      </c>
      <c r="CG31" s="621"/>
      <c r="CH31" s="621"/>
      <c r="CI31" s="621"/>
      <c r="CJ31" s="621"/>
      <c r="CK31" s="621"/>
      <c r="CL31" s="621"/>
      <c r="CM31" s="621"/>
      <c r="CN31" s="621"/>
      <c r="CO31" s="621"/>
      <c r="CP31" s="621"/>
      <c r="CQ31" s="622"/>
      <c r="CR31" s="623">
        <v>161390</v>
      </c>
      <c r="CS31" s="655"/>
      <c r="CT31" s="655"/>
      <c r="CU31" s="655"/>
      <c r="CV31" s="655"/>
      <c r="CW31" s="655"/>
      <c r="CX31" s="655"/>
      <c r="CY31" s="656"/>
      <c r="CZ31" s="628">
        <v>0.2</v>
      </c>
      <c r="DA31" s="653"/>
      <c r="DB31" s="653"/>
      <c r="DC31" s="657"/>
      <c r="DD31" s="632">
        <v>161005</v>
      </c>
      <c r="DE31" s="655"/>
      <c r="DF31" s="655"/>
      <c r="DG31" s="655"/>
      <c r="DH31" s="655"/>
      <c r="DI31" s="655"/>
      <c r="DJ31" s="655"/>
      <c r="DK31" s="656"/>
      <c r="DL31" s="632">
        <v>161005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4265314</v>
      </c>
      <c r="S32" s="624"/>
      <c r="T32" s="624"/>
      <c r="U32" s="624"/>
      <c r="V32" s="624"/>
      <c r="W32" s="624"/>
      <c r="X32" s="624"/>
      <c r="Y32" s="625"/>
      <c r="Z32" s="626">
        <v>6.5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95.7</v>
      </c>
      <c r="BN32" s="655"/>
      <c r="BO32" s="655"/>
      <c r="BP32" s="655"/>
      <c r="BQ32" s="678"/>
      <c r="BR32" s="680">
        <v>98.9</v>
      </c>
      <c r="BS32" s="655"/>
      <c r="BT32" s="655"/>
      <c r="BU32" s="655"/>
      <c r="BV32" s="655"/>
      <c r="BW32" s="655"/>
      <c r="BX32" s="629">
        <v>95.8</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132491</v>
      </c>
      <c r="S33" s="624"/>
      <c r="T33" s="624"/>
      <c r="U33" s="624"/>
      <c r="V33" s="624"/>
      <c r="W33" s="624"/>
      <c r="X33" s="624"/>
      <c r="Y33" s="625"/>
      <c r="Z33" s="626">
        <v>0.2</v>
      </c>
      <c r="AA33" s="626"/>
      <c r="AB33" s="626"/>
      <c r="AC33" s="626"/>
      <c r="AD33" s="627">
        <v>16157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96.4</v>
      </c>
      <c r="BN33" s="682"/>
      <c r="BO33" s="682"/>
      <c r="BP33" s="682"/>
      <c r="BQ33" s="684"/>
      <c r="BR33" s="681">
        <v>99.3</v>
      </c>
      <c r="BS33" s="682"/>
      <c r="BT33" s="682"/>
      <c r="BU33" s="682"/>
      <c r="BV33" s="682"/>
      <c r="BW33" s="682"/>
      <c r="BX33" s="683">
        <v>96</v>
      </c>
      <c r="BY33" s="682"/>
      <c r="BZ33" s="682"/>
      <c r="CA33" s="682"/>
      <c r="CB33" s="684"/>
      <c r="CD33" s="620" t="s">
        <v>307</v>
      </c>
      <c r="CE33" s="621"/>
      <c r="CF33" s="621"/>
      <c r="CG33" s="621"/>
      <c r="CH33" s="621"/>
      <c r="CI33" s="621"/>
      <c r="CJ33" s="621"/>
      <c r="CK33" s="621"/>
      <c r="CL33" s="621"/>
      <c r="CM33" s="621"/>
      <c r="CN33" s="621"/>
      <c r="CO33" s="621"/>
      <c r="CP33" s="621"/>
      <c r="CQ33" s="622"/>
      <c r="CR33" s="623">
        <v>20604109</v>
      </c>
      <c r="CS33" s="655"/>
      <c r="CT33" s="655"/>
      <c r="CU33" s="655"/>
      <c r="CV33" s="655"/>
      <c r="CW33" s="655"/>
      <c r="CX33" s="655"/>
      <c r="CY33" s="656"/>
      <c r="CZ33" s="628">
        <v>31.5</v>
      </c>
      <c r="DA33" s="653"/>
      <c r="DB33" s="653"/>
      <c r="DC33" s="657"/>
      <c r="DD33" s="632">
        <v>14964577</v>
      </c>
      <c r="DE33" s="655"/>
      <c r="DF33" s="655"/>
      <c r="DG33" s="655"/>
      <c r="DH33" s="655"/>
      <c r="DI33" s="655"/>
      <c r="DJ33" s="655"/>
      <c r="DK33" s="656"/>
      <c r="DL33" s="632">
        <v>11756717</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350328</v>
      </c>
      <c r="S34" s="624"/>
      <c r="T34" s="624"/>
      <c r="U34" s="624"/>
      <c r="V34" s="624"/>
      <c r="W34" s="624"/>
      <c r="X34" s="624"/>
      <c r="Y34" s="625"/>
      <c r="Z34" s="626">
        <v>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6859673</v>
      </c>
      <c r="CS34" s="624"/>
      <c r="CT34" s="624"/>
      <c r="CU34" s="624"/>
      <c r="CV34" s="624"/>
      <c r="CW34" s="624"/>
      <c r="CX34" s="624"/>
      <c r="CY34" s="625"/>
      <c r="CZ34" s="628">
        <v>10.5</v>
      </c>
      <c r="DA34" s="653"/>
      <c r="DB34" s="653"/>
      <c r="DC34" s="657"/>
      <c r="DD34" s="632">
        <v>4886732</v>
      </c>
      <c r="DE34" s="624"/>
      <c r="DF34" s="624"/>
      <c r="DG34" s="624"/>
      <c r="DH34" s="624"/>
      <c r="DI34" s="624"/>
      <c r="DJ34" s="624"/>
      <c r="DK34" s="625"/>
      <c r="DL34" s="632">
        <v>3977001</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640556</v>
      </c>
      <c r="S35" s="624"/>
      <c r="T35" s="624"/>
      <c r="U35" s="624"/>
      <c r="V35" s="624"/>
      <c r="W35" s="624"/>
      <c r="X35" s="624"/>
      <c r="Y35" s="625"/>
      <c r="Z35" s="626">
        <v>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401979</v>
      </c>
      <c r="CS35" s="655"/>
      <c r="CT35" s="655"/>
      <c r="CU35" s="655"/>
      <c r="CV35" s="655"/>
      <c r="CW35" s="655"/>
      <c r="CX35" s="655"/>
      <c r="CY35" s="656"/>
      <c r="CZ35" s="628">
        <v>0.6</v>
      </c>
      <c r="DA35" s="653"/>
      <c r="DB35" s="653"/>
      <c r="DC35" s="657"/>
      <c r="DD35" s="632">
        <v>353351</v>
      </c>
      <c r="DE35" s="655"/>
      <c r="DF35" s="655"/>
      <c r="DG35" s="655"/>
      <c r="DH35" s="655"/>
      <c r="DI35" s="655"/>
      <c r="DJ35" s="655"/>
      <c r="DK35" s="656"/>
      <c r="DL35" s="632">
        <v>353276</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808678</v>
      </c>
      <c r="S36" s="624"/>
      <c r="T36" s="624"/>
      <c r="U36" s="624"/>
      <c r="V36" s="624"/>
      <c r="W36" s="624"/>
      <c r="X36" s="624"/>
      <c r="Y36" s="625"/>
      <c r="Z36" s="626">
        <v>1.2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7985508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707189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6123984</v>
      </c>
      <c r="CS36" s="624"/>
      <c r="CT36" s="624"/>
      <c r="CU36" s="624"/>
      <c r="CV36" s="624"/>
      <c r="CW36" s="624"/>
      <c r="CX36" s="624"/>
      <c r="CY36" s="625"/>
      <c r="CZ36" s="628">
        <v>9.4</v>
      </c>
      <c r="DA36" s="653"/>
      <c r="DB36" s="653"/>
      <c r="DC36" s="657"/>
      <c r="DD36" s="632">
        <v>4723180</v>
      </c>
      <c r="DE36" s="624"/>
      <c r="DF36" s="624"/>
      <c r="DG36" s="624"/>
      <c r="DH36" s="624"/>
      <c r="DI36" s="624"/>
      <c r="DJ36" s="624"/>
      <c r="DK36" s="625"/>
      <c r="DL36" s="632">
        <v>2721966</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2051135</v>
      </c>
      <c r="S37" s="624"/>
      <c r="T37" s="624"/>
      <c r="U37" s="624"/>
      <c r="V37" s="624"/>
      <c r="W37" s="624"/>
      <c r="X37" s="624"/>
      <c r="Y37" s="625"/>
      <c r="Z37" s="626">
        <v>3.1</v>
      </c>
      <c r="AA37" s="626"/>
      <c r="AB37" s="626"/>
      <c r="AC37" s="626"/>
      <c r="AD37" s="627">
        <v>59506</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1701838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473732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856141</v>
      </c>
      <c r="CS37" s="655"/>
      <c r="CT37" s="655"/>
      <c r="CU37" s="655"/>
      <c r="CV37" s="655"/>
      <c r="CW37" s="655"/>
      <c r="CX37" s="655"/>
      <c r="CY37" s="656"/>
      <c r="CZ37" s="628">
        <v>1.3</v>
      </c>
      <c r="DA37" s="653"/>
      <c r="DB37" s="653"/>
      <c r="DC37" s="657"/>
      <c r="DD37" s="632">
        <v>601933</v>
      </c>
      <c r="DE37" s="655"/>
      <c r="DF37" s="655"/>
      <c r="DG37" s="655"/>
      <c r="DH37" s="655"/>
      <c r="DI37" s="655"/>
      <c r="DJ37" s="655"/>
      <c r="DK37" s="656"/>
      <c r="DL37" s="632">
        <v>534850</v>
      </c>
      <c r="DM37" s="655"/>
      <c r="DN37" s="655"/>
      <c r="DO37" s="655"/>
      <c r="DP37" s="655"/>
      <c r="DQ37" s="655"/>
      <c r="DR37" s="655"/>
      <c r="DS37" s="655"/>
      <c r="DT37" s="655"/>
      <c r="DU37" s="655"/>
      <c r="DV37" s="656"/>
      <c r="DW37" s="628">
        <v>1.8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6719264</v>
      </c>
      <c r="S38" s="624"/>
      <c r="T38" s="624"/>
      <c r="U38" s="624"/>
      <c r="V38" s="624"/>
      <c r="W38" s="624"/>
      <c r="X38" s="624"/>
      <c r="Y38" s="625"/>
      <c r="Z38" s="626">
        <v>10.199999999999999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196431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15104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6087239</v>
      </c>
      <c r="CS38" s="624"/>
      <c r="CT38" s="624"/>
      <c r="CU38" s="624"/>
      <c r="CV38" s="624"/>
      <c r="CW38" s="624"/>
      <c r="CX38" s="624"/>
      <c r="CY38" s="625"/>
      <c r="CZ38" s="628">
        <v>9.3000000000000007</v>
      </c>
      <c r="DA38" s="653"/>
      <c r="DB38" s="653"/>
      <c r="DC38" s="657"/>
      <c r="DD38" s="632">
        <v>4957623</v>
      </c>
      <c r="DE38" s="624"/>
      <c r="DF38" s="624"/>
      <c r="DG38" s="624"/>
      <c r="DH38" s="624"/>
      <c r="DI38" s="624"/>
      <c r="DJ38" s="624"/>
      <c r="DK38" s="625"/>
      <c r="DL38" s="632">
        <v>4704474</v>
      </c>
      <c r="DM38" s="624"/>
      <c r="DN38" s="624"/>
      <c r="DO38" s="624"/>
      <c r="DP38" s="624"/>
      <c r="DQ38" s="624"/>
      <c r="DR38" s="624"/>
      <c r="DS38" s="624"/>
      <c r="DT38" s="624"/>
      <c r="DU38" s="624"/>
      <c r="DV38" s="625"/>
      <c r="DW38" s="628">
        <v>15.9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21793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353377</v>
      </c>
      <c r="CS39" s="655"/>
      <c r="CT39" s="655"/>
      <c r="CU39" s="655"/>
      <c r="CV39" s="655"/>
      <c r="CW39" s="655"/>
      <c r="CX39" s="655"/>
      <c r="CY39" s="656"/>
      <c r="CZ39" s="628">
        <v>0.5</v>
      </c>
      <c r="DA39" s="653"/>
      <c r="DB39" s="653"/>
      <c r="DC39" s="657"/>
      <c r="DD39" s="632">
        <v>15734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83764</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777857</v>
      </c>
      <c r="CS40" s="624"/>
      <c r="CT40" s="624"/>
      <c r="CU40" s="624"/>
      <c r="CV40" s="624"/>
      <c r="CW40" s="624"/>
      <c r="CX40" s="624"/>
      <c r="CY40" s="625"/>
      <c r="CZ40" s="628">
        <v>1.2</v>
      </c>
      <c r="DA40" s="653"/>
      <c r="DB40" s="653"/>
      <c r="DC40" s="657"/>
      <c r="DD40" s="632">
        <v>27957</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65784832</v>
      </c>
      <c r="S41" s="696"/>
      <c r="T41" s="696"/>
      <c r="U41" s="696"/>
      <c r="V41" s="696"/>
      <c r="W41" s="696"/>
      <c r="X41" s="696"/>
      <c r="Y41" s="700"/>
      <c r="Z41" s="701">
        <v>100</v>
      </c>
      <c r="AA41" s="701"/>
      <c r="AB41" s="701"/>
      <c r="AC41" s="701"/>
      <c r="AD41" s="702">
        <v>29547897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1181973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4905266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472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10540721</v>
      </c>
      <c r="CS42" s="655"/>
      <c r="CT42" s="655"/>
      <c r="CU42" s="655"/>
      <c r="CV42" s="655"/>
      <c r="CW42" s="655"/>
      <c r="CX42" s="655"/>
      <c r="CY42" s="656"/>
      <c r="CZ42" s="628">
        <v>16.100000000000001</v>
      </c>
      <c r="DA42" s="653"/>
      <c r="DB42" s="653"/>
      <c r="DC42" s="657"/>
      <c r="DD42" s="632">
        <v>886819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155142</v>
      </c>
      <c r="CS43" s="655"/>
      <c r="CT43" s="655"/>
      <c r="CU43" s="655"/>
      <c r="CV43" s="655"/>
      <c r="CW43" s="655"/>
      <c r="CX43" s="655"/>
      <c r="CY43" s="656"/>
      <c r="CZ43" s="628">
        <v>0.2</v>
      </c>
      <c r="DA43" s="653"/>
      <c r="DB43" s="653"/>
      <c r="DC43" s="657"/>
      <c r="DD43" s="632">
        <v>10930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10297760</v>
      </c>
      <c r="CS44" s="624"/>
      <c r="CT44" s="624"/>
      <c r="CU44" s="624"/>
      <c r="CV44" s="624"/>
      <c r="CW44" s="624"/>
      <c r="CX44" s="624"/>
      <c r="CY44" s="625"/>
      <c r="CZ44" s="628">
        <v>15.8</v>
      </c>
      <c r="DA44" s="629"/>
      <c r="DB44" s="629"/>
      <c r="DC44" s="635"/>
      <c r="DD44" s="632">
        <v>880862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6708937</v>
      </c>
      <c r="CS45" s="655"/>
      <c r="CT45" s="655"/>
      <c r="CU45" s="655"/>
      <c r="CV45" s="655"/>
      <c r="CW45" s="655"/>
      <c r="CX45" s="655"/>
      <c r="CY45" s="656"/>
      <c r="CZ45" s="628">
        <v>10.3</v>
      </c>
      <c r="DA45" s="653"/>
      <c r="DB45" s="653"/>
      <c r="DC45" s="657"/>
      <c r="DD45" s="632">
        <v>208947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3502253</v>
      </c>
      <c r="CS46" s="624"/>
      <c r="CT46" s="624"/>
      <c r="CU46" s="624"/>
      <c r="CV46" s="624"/>
      <c r="CW46" s="624"/>
      <c r="CX46" s="624"/>
      <c r="CY46" s="625"/>
      <c r="CZ46" s="628">
        <v>5.4</v>
      </c>
      <c r="DA46" s="629"/>
      <c r="DB46" s="629"/>
      <c r="DC46" s="635"/>
      <c r="DD46" s="632">
        <v>667945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242961</v>
      </c>
      <c r="CS47" s="655"/>
      <c r="CT47" s="655"/>
      <c r="CU47" s="655"/>
      <c r="CV47" s="655"/>
      <c r="CW47" s="655"/>
      <c r="CX47" s="655"/>
      <c r="CY47" s="656"/>
      <c r="CZ47" s="628">
        <v>0.4</v>
      </c>
      <c r="DA47" s="653"/>
      <c r="DB47" s="653"/>
      <c r="DC47" s="657"/>
      <c r="DD47" s="632">
        <v>5957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65354668</v>
      </c>
      <c r="CS49" s="682"/>
      <c r="CT49" s="682"/>
      <c r="CU49" s="682"/>
      <c r="CV49" s="682"/>
      <c r="CW49" s="682"/>
      <c r="CX49" s="682"/>
      <c r="CY49" s="711"/>
      <c r="CZ49" s="703">
        <v>100</v>
      </c>
      <c r="DA49" s="712"/>
      <c r="DB49" s="712"/>
      <c r="DC49" s="713"/>
      <c r="DD49" s="714">
        <v>35126829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v7VI7fk5EPtgA0SV3MdFxAyUG36n96z1r+h7MsVqlBFKV8osbOgdVCGdr17kVtibwFwK+inVO6ZrCFhklXdrA==" saltValue="J0VYvP86zy3gS/PTJi9Z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65252</v>
      </c>
      <c r="R7" s="753"/>
      <c r="S7" s="753"/>
      <c r="T7" s="753"/>
      <c r="U7" s="753"/>
      <c r="V7" s="753">
        <v>64822</v>
      </c>
      <c r="W7" s="753"/>
      <c r="X7" s="753"/>
      <c r="Y7" s="753"/>
      <c r="Z7" s="753"/>
      <c r="AA7" s="753">
        <f>Q7-V7</f>
        <v>430</v>
      </c>
      <c r="AB7" s="753"/>
      <c r="AC7" s="753"/>
      <c r="AD7" s="753"/>
      <c r="AE7" s="754"/>
      <c r="AF7" s="755">
        <v>216</v>
      </c>
      <c r="AG7" s="756"/>
      <c r="AH7" s="756"/>
      <c r="AI7" s="756"/>
      <c r="AJ7" s="757"/>
      <c r="AK7" s="758">
        <v>641</v>
      </c>
      <c r="AL7" s="759"/>
      <c r="AM7" s="759"/>
      <c r="AN7" s="759"/>
      <c r="AO7" s="759"/>
      <c r="AP7" s="759">
        <v>46500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10</v>
      </c>
      <c r="CI7" s="744"/>
      <c r="CJ7" s="744"/>
      <c r="CK7" s="744"/>
      <c r="CL7" s="745"/>
      <c r="CM7" s="743">
        <v>141</v>
      </c>
      <c r="CN7" s="744"/>
      <c r="CO7" s="744"/>
      <c r="CP7" s="744"/>
      <c r="CQ7" s="745"/>
      <c r="CR7" s="743">
        <v>3</v>
      </c>
      <c r="CS7" s="744"/>
      <c r="CT7" s="744"/>
      <c r="CU7" s="744"/>
      <c r="CV7" s="745"/>
      <c r="CW7" s="743" t="s">
        <v>567</v>
      </c>
      <c r="CX7" s="744"/>
      <c r="CY7" s="744"/>
      <c r="CZ7" s="744"/>
      <c r="DA7" s="745"/>
      <c r="DB7" s="743" t="s">
        <v>502</v>
      </c>
      <c r="DC7" s="744"/>
      <c r="DD7" s="744"/>
      <c r="DE7" s="744"/>
      <c r="DF7" s="745"/>
      <c r="DG7" s="743" t="s">
        <v>502</v>
      </c>
      <c r="DH7" s="744"/>
      <c r="DI7" s="744"/>
      <c r="DJ7" s="744"/>
      <c r="DK7" s="745"/>
      <c r="DL7" s="743" t="s">
        <v>502</v>
      </c>
      <c r="DM7" s="744"/>
      <c r="DN7" s="744"/>
      <c r="DO7" s="744"/>
      <c r="DP7" s="745"/>
      <c r="DQ7" s="743" t="s">
        <v>502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1166</v>
      </c>
      <c r="R8" s="784"/>
      <c r="S8" s="784"/>
      <c r="T8" s="784"/>
      <c r="U8" s="784"/>
      <c r="V8" s="784">
        <v>1166</v>
      </c>
      <c r="W8" s="784"/>
      <c r="X8" s="784"/>
      <c r="Y8" s="784"/>
      <c r="Z8" s="784"/>
      <c r="AA8" s="784">
        <v>0</v>
      </c>
      <c r="AB8" s="784"/>
      <c r="AC8" s="784"/>
      <c r="AD8" s="784"/>
      <c r="AE8" s="785"/>
      <c r="AF8" s="786" t="s">
        <v>121</v>
      </c>
      <c r="AG8" s="787"/>
      <c r="AH8" s="787"/>
      <c r="AI8" s="787"/>
      <c r="AJ8" s="788"/>
      <c r="AK8" s="769">
        <v>0</v>
      </c>
      <c r="AL8" s="770"/>
      <c r="AM8" s="770"/>
      <c r="AN8" s="770"/>
      <c r="AO8" s="770"/>
      <c r="AP8" s="770">
        <v>208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-13</v>
      </c>
      <c r="CI8" s="777"/>
      <c r="CJ8" s="777"/>
      <c r="CK8" s="777"/>
      <c r="CL8" s="778"/>
      <c r="CM8" s="776">
        <v>76</v>
      </c>
      <c r="CN8" s="777"/>
      <c r="CO8" s="777"/>
      <c r="CP8" s="777"/>
      <c r="CQ8" s="778"/>
      <c r="CR8" s="776">
        <v>10</v>
      </c>
      <c r="CS8" s="777"/>
      <c r="CT8" s="777"/>
      <c r="CU8" s="777"/>
      <c r="CV8" s="778"/>
      <c r="CW8" s="776" t="s">
        <v>567</v>
      </c>
      <c r="CX8" s="777"/>
      <c r="CY8" s="777"/>
      <c r="CZ8" s="777"/>
      <c r="DA8" s="778"/>
      <c r="DB8" s="776" t="s">
        <v>502</v>
      </c>
      <c r="DC8" s="777"/>
      <c r="DD8" s="777"/>
      <c r="DE8" s="777"/>
      <c r="DF8" s="778"/>
      <c r="DG8" s="776" t="s">
        <v>502</v>
      </c>
      <c r="DH8" s="777"/>
      <c r="DI8" s="777"/>
      <c r="DJ8" s="777"/>
      <c r="DK8" s="778"/>
      <c r="DL8" s="776" t="s">
        <v>502</v>
      </c>
      <c r="DM8" s="777"/>
      <c r="DN8" s="777"/>
      <c r="DO8" s="777"/>
      <c r="DP8" s="778"/>
      <c r="DQ8" s="776" t="s">
        <v>502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0</v>
      </c>
      <c r="CI9" s="777"/>
      <c r="CJ9" s="777"/>
      <c r="CK9" s="777"/>
      <c r="CL9" s="778"/>
      <c r="CM9" s="776">
        <v>41</v>
      </c>
      <c r="CN9" s="777"/>
      <c r="CO9" s="777"/>
      <c r="CP9" s="777"/>
      <c r="CQ9" s="778"/>
      <c r="CR9" s="776">
        <v>38</v>
      </c>
      <c r="CS9" s="777"/>
      <c r="CT9" s="777"/>
      <c r="CU9" s="777"/>
      <c r="CV9" s="778"/>
      <c r="CW9" s="776">
        <v>18</v>
      </c>
      <c r="CX9" s="777"/>
      <c r="CY9" s="777"/>
      <c r="CZ9" s="777"/>
      <c r="DA9" s="778"/>
      <c r="DB9" s="776" t="s">
        <v>502</v>
      </c>
      <c r="DC9" s="777"/>
      <c r="DD9" s="777"/>
      <c r="DE9" s="777"/>
      <c r="DF9" s="778"/>
      <c r="DG9" s="776" t="s">
        <v>502</v>
      </c>
      <c r="DH9" s="777"/>
      <c r="DI9" s="777"/>
      <c r="DJ9" s="777"/>
      <c r="DK9" s="778"/>
      <c r="DL9" s="776" t="s">
        <v>502</v>
      </c>
      <c r="DM9" s="777"/>
      <c r="DN9" s="777"/>
      <c r="DO9" s="777"/>
      <c r="DP9" s="778"/>
      <c r="DQ9" s="776" t="s">
        <v>502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566</v>
      </c>
      <c r="BS10" s="773" t="s">
        <v>559</v>
      </c>
      <c r="BT10" s="774"/>
      <c r="BU10" s="774"/>
      <c r="BV10" s="774"/>
      <c r="BW10" s="774"/>
      <c r="BX10" s="774"/>
      <c r="BY10" s="774"/>
      <c r="BZ10" s="774"/>
      <c r="CA10" s="774"/>
      <c r="CB10" s="774"/>
      <c r="CC10" s="774"/>
      <c r="CD10" s="774"/>
      <c r="CE10" s="774"/>
      <c r="CF10" s="774"/>
      <c r="CG10" s="775"/>
      <c r="CH10" s="776">
        <v>5</v>
      </c>
      <c r="CI10" s="777"/>
      <c r="CJ10" s="777"/>
      <c r="CK10" s="777"/>
      <c r="CL10" s="778"/>
      <c r="CM10" s="776">
        <v>393</v>
      </c>
      <c r="CN10" s="777"/>
      <c r="CO10" s="777"/>
      <c r="CP10" s="777"/>
      <c r="CQ10" s="778"/>
      <c r="CR10" s="776">
        <v>5</v>
      </c>
      <c r="CS10" s="777"/>
      <c r="CT10" s="777"/>
      <c r="CU10" s="777"/>
      <c r="CV10" s="778"/>
      <c r="CW10" s="776" t="s">
        <v>502</v>
      </c>
      <c r="CX10" s="777"/>
      <c r="CY10" s="777"/>
      <c r="CZ10" s="777"/>
      <c r="DA10" s="778"/>
      <c r="DB10" s="776" t="s">
        <v>502</v>
      </c>
      <c r="DC10" s="777"/>
      <c r="DD10" s="777"/>
      <c r="DE10" s="777"/>
      <c r="DF10" s="778"/>
      <c r="DG10" s="776" t="s">
        <v>502</v>
      </c>
      <c r="DH10" s="777"/>
      <c r="DI10" s="777"/>
      <c r="DJ10" s="777"/>
      <c r="DK10" s="778"/>
      <c r="DL10" s="776" t="s">
        <v>502</v>
      </c>
      <c r="DM10" s="777"/>
      <c r="DN10" s="777"/>
      <c r="DO10" s="777"/>
      <c r="DP10" s="778"/>
      <c r="DQ10" s="776" t="s">
        <v>502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566</v>
      </c>
      <c r="BS11" s="773" t="s">
        <v>560</v>
      </c>
      <c r="BT11" s="774"/>
      <c r="BU11" s="774"/>
      <c r="BV11" s="774"/>
      <c r="BW11" s="774"/>
      <c r="BX11" s="774"/>
      <c r="BY11" s="774"/>
      <c r="BZ11" s="774"/>
      <c r="CA11" s="774"/>
      <c r="CB11" s="774"/>
      <c r="CC11" s="774"/>
      <c r="CD11" s="774"/>
      <c r="CE11" s="774"/>
      <c r="CF11" s="774"/>
      <c r="CG11" s="775"/>
      <c r="CH11" s="776">
        <v>171</v>
      </c>
      <c r="CI11" s="777"/>
      <c r="CJ11" s="777"/>
      <c r="CK11" s="777"/>
      <c r="CL11" s="778"/>
      <c r="CM11" s="776">
        <v>5784</v>
      </c>
      <c r="CN11" s="777"/>
      <c r="CO11" s="777"/>
      <c r="CP11" s="777"/>
      <c r="CQ11" s="778"/>
      <c r="CR11" s="776">
        <v>100</v>
      </c>
      <c r="CS11" s="777"/>
      <c r="CT11" s="777"/>
      <c r="CU11" s="777"/>
      <c r="CV11" s="778"/>
      <c r="CW11" s="776" t="s">
        <v>502</v>
      </c>
      <c r="CX11" s="777"/>
      <c r="CY11" s="777"/>
      <c r="CZ11" s="777"/>
      <c r="DA11" s="778"/>
      <c r="DB11" s="776">
        <v>837</v>
      </c>
      <c r="DC11" s="777"/>
      <c r="DD11" s="777"/>
      <c r="DE11" s="777"/>
      <c r="DF11" s="778"/>
      <c r="DG11" s="776" t="s">
        <v>502</v>
      </c>
      <c r="DH11" s="777"/>
      <c r="DI11" s="777"/>
      <c r="DJ11" s="777"/>
      <c r="DK11" s="778"/>
      <c r="DL11" s="776" t="s">
        <v>502</v>
      </c>
      <c r="DM11" s="777"/>
      <c r="DN11" s="777"/>
      <c r="DO11" s="777"/>
      <c r="DP11" s="778"/>
      <c r="DQ11" s="776" t="s">
        <v>502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SUM(Q7:U22)+1</f>
        <v>66419</v>
      </c>
      <c r="R23" s="793"/>
      <c r="S23" s="793"/>
      <c r="T23" s="793"/>
      <c r="U23" s="793"/>
      <c r="V23" s="793">
        <f t="shared" ref="V23" si="0">SUM(V7:Z22)</f>
        <v>65988</v>
      </c>
      <c r="W23" s="793"/>
      <c r="X23" s="793"/>
      <c r="Y23" s="793"/>
      <c r="Z23" s="793"/>
      <c r="AA23" s="793">
        <f t="shared" ref="AA23" si="1">SUM(AA7:AE22)</f>
        <v>430</v>
      </c>
      <c r="AB23" s="793"/>
      <c r="AC23" s="793"/>
      <c r="AD23" s="793"/>
      <c r="AE23" s="794"/>
      <c r="AF23" s="795">
        <v>216</v>
      </c>
      <c r="AG23" s="793"/>
      <c r="AH23" s="793"/>
      <c r="AI23" s="793"/>
      <c r="AJ23" s="796"/>
      <c r="AK23" s="797"/>
      <c r="AL23" s="798"/>
      <c r="AM23" s="798"/>
      <c r="AN23" s="798"/>
      <c r="AO23" s="798"/>
      <c r="AP23" s="793">
        <f>SUM(AP7:AT22)</f>
        <v>46708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14513</v>
      </c>
      <c r="R28" s="823"/>
      <c r="S28" s="823"/>
      <c r="T28" s="823"/>
      <c r="U28" s="823"/>
      <c r="V28" s="823">
        <v>13806</v>
      </c>
      <c r="W28" s="823"/>
      <c r="X28" s="823"/>
      <c r="Y28" s="823"/>
      <c r="Z28" s="823"/>
      <c r="AA28" s="823">
        <f>Q28-V28</f>
        <v>707</v>
      </c>
      <c r="AB28" s="823"/>
      <c r="AC28" s="823"/>
      <c r="AD28" s="823"/>
      <c r="AE28" s="824"/>
      <c r="AF28" s="825">
        <v>707</v>
      </c>
      <c r="AG28" s="823"/>
      <c r="AH28" s="823"/>
      <c r="AI28" s="823"/>
      <c r="AJ28" s="826"/>
      <c r="AK28" s="827">
        <v>1182</v>
      </c>
      <c r="AL28" s="828"/>
      <c r="AM28" s="828"/>
      <c r="AN28" s="828"/>
      <c r="AO28" s="828"/>
      <c r="AP28" s="828" t="s">
        <v>502</v>
      </c>
      <c r="AQ28" s="828"/>
      <c r="AR28" s="828"/>
      <c r="AS28" s="828"/>
      <c r="AT28" s="828"/>
      <c r="AU28" s="828" t="s">
        <v>502</v>
      </c>
      <c r="AV28" s="828"/>
      <c r="AW28" s="828"/>
      <c r="AX28" s="828"/>
      <c r="AY28" s="828"/>
      <c r="AZ28" s="829" t="s">
        <v>502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13490</v>
      </c>
      <c r="R29" s="784"/>
      <c r="S29" s="784"/>
      <c r="T29" s="784"/>
      <c r="U29" s="784"/>
      <c r="V29" s="784">
        <v>13166</v>
      </c>
      <c r="W29" s="784"/>
      <c r="X29" s="784"/>
      <c r="Y29" s="784"/>
      <c r="Z29" s="784"/>
      <c r="AA29" s="784">
        <f t="shared" ref="AA29:AA30" si="2">Q29-V29</f>
        <v>324</v>
      </c>
      <c r="AB29" s="784"/>
      <c r="AC29" s="784"/>
      <c r="AD29" s="784"/>
      <c r="AE29" s="785"/>
      <c r="AF29" s="786">
        <v>324</v>
      </c>
      <c r="AG29" s="787"/>
      <c r="AH29" s="787"/>
      <c r="AI29" s="787"/>
      <c r="AJ29" s="788"/>
      <c r="AK29" s="834">
        <v>1999</v>
      </c>
      <c r="AL29" s="830"/>
      <c r="AM29" s="830"/>
      <c r="AN29" s="830"/>
      <c r="AO29" s="830"/>
      <c r="AP29" s="830" t="s">
        <v>502</v>
      </c>
      <c r="AQ29" s="830"/>
      <c r="AR29" s="830"/>
      <c r="AS29" s="830"/>
      <c r="AT29" s="830"/>
      <c r="AU29" s="830" t="s">
        <v>502</v>
      </c>
      <c r="AV29" s="830"/>
      <c r="AW29" s="830"/>
      <c r="AX29" s="830"/>
      <c r="AY29" s="830"/>
      <c r="AZ29" s="831" t="s">
        <v>502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2133</v>
      </c>
      <c r="R30" s="784"/>
      <c r="S30" s="784"/>
      <c r="T30" s="784"/>
      <c r="U30" s="784"/>
      <c r="V30" s="784">
        <v>2083</v>
      </c>
      <c r="W30" s="784"/>
      <c r="X30" s="784"/>
      <c r="Y30" s="784"/>
      <c r="Z30" s="784"/>
      <c r="AA30" s="784">
        <f t="shared" si="2"/>
        <v>50</v>
      </c>
      <c r="AB30" s="784"/>
      <c r="AC30" s="784"/>
      <c r="AD30" s="784"/>
      <c r="AE30" s="785"/>
      <c r="AF30" s="786">
        <v>50</v>
      </c>
      <c r="AG30" s="787"/>
      <c r="AH30" s="787"/>
      <c r="AI30" s="787"/>
      <c r="AJ30" s="788"/>
      <c r="AK30" s="834">
        <v>674</v>
      </c>
      <c r="AL30" s="830"/>
      <c r="AM30" s="830"/>
      <c r="AN30" s="830"/>
      <c r="AO30" s="830"/>
      <c r="AP30" s="830" t="s">
        <v>502</v>
      </c>
      <c r="AQ30" s="830"/>
      <c r="AR30" s="830"/>
      <c r="AS30" s="830"/>
      <c r="AT30" s="830"/>
      <c r="AU30" s="830" t="s">
        <v>502</v>
      </c>
      <c r="AV30" s="830"/>
      <c r="AW30" s="830"/>
      <c r="AX30" s="830"/>
      <c r="AY30" s="830"/>
      <c r="AZ30" s="831" t="s">
        <v>502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2550</v>
      </c>
      <c r="R31" s="784"/>
      <c r="S31" s="784"/>
      <c r="T31" s="784"/>
      <c r="U31" s="784"/>
      <c r="V31" s="784">
        <v>2280</v>
      </c>
      <c r="W31" s="784"/>
      <c r="X31" s="784"/>
      <c r="Y31" s="784"/>
      <c r="Z31" s="784"/>
      <c r="AA31" s="784">
        <f t="shared" ref="AA31" si="3">Q31-V31</f>
        <v>270</v>
      </c>
      <c r="AB31" s="784"/>
      <c r="AC31" s="784"/>
      <c r="AD31" s="784"/>
      <c r="AE31" s="785"/>
      <c r="AF31" s="786">
        <v>3428</v>
      </c>
      <c r="AG31" s="787"/>
      <c r="AH31" s="787"/>
      <c r="AI31" s="787"/>
      <c r="AJ31" s="788"/>
      <c r="AK31" s="834">
        <v>148</v>
      </c>
      <c r="AL31" s="830"/>
      <c r="AM31" s="830"/>
      <c r="AN31" s="830"/>
      <c r="AO31" s="830"/>
      <c r="AP31" s="830">
        <v>7892</v>
      </c>
      <c r="AQ31" s="830"/>
      <c r="AR31" s="830"/>
      <c r="AS31" s="830"/>
      <c r="AT31" s="830"/>
      <c r="AU31" s="830">
        <v>600</v>
      </c>
      <c r="AV31" s="830"/>
      <c r="AW31" s="830"/>
      <c r="AX31" s="830"/>
      <c r="AY31" s="830"/>
      <c r="AZ31" s="831" t="s">
        <v>502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3965</v>
      </c>
      <c r="R32" s="784"/>
      <c r="S32" s="784"/>
      <c r="T32" s="784"/>
      <c r="U32" s="784"/>
      <c r="V32" s="784">
        <v>3421</v>
      </c>
      <c r="W32" s="784"/>
      <c r="X32" s="784"/>
      <c r="Y32" s="784"/>
      <c r="Z32" s="784"/>
      <c r="AA32" s="784">
        <v>543</v>
      </c>
      <c r="AB32" s="784"/>
      <c r="AC32" s="784"/>
      <c r="AD32" s="784"/>
      <c r="AE32" s="785"/>
      <c r="AF32" s="786">
        <v>1424</v>
      </c>
      <c r="AG32" s="787"/>
      <c r="AH32" s="787"/>
      <c r="AI32" s="787"/>
      <c r="AJ32" s="788"/>
      <c r="AK32" s="834">
        <v>1702</v>
      </c>
      <c r="AL32" s="830"/>
      <c r="AM32" s="830"/>
      <c r="AN32" s="830"/>
      <c r="AO32" s="830"/>
      <c r="AP32" s="830">
        <v>22343</v>
      </c>
      <c r="AQ32" s="830"/>
      <c r="AR32" s="830"/>
      <c r="AS32" s="830"/>
      <c r="AT32" s="830"/>
      <c r="AU32" s="830">
        <v>11864</v>
      </c>
      <c r="AV32" s="830"/>
      <c r="AW32" s="830"/>
      <c r="AX32" s="830"/>
      <c r="AY32" s="830"/>
      <c r="AZ32" s="831" t="s">
        <v>502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5933</v>
      </c>
      <c r="AG63" s="844"/>
      <c r="AH63" s="844"/>
      <c r="AI63" s="844"/>
      <c r="AJ63" s="845"/>
      <c r="AK63" s="846"/>
      <c r="AL63" s="841"/>
      <c r="AM63" s="841"/>
      <c r="AN63" s="841"/>
      <c r="AO63" s="841"/>
      <c r="AP63" s="844">
        <f>SUM(AP28:AT62)</f>
        <v>30235</v>
      </c>
      <c r="AQ63" s="844"/>
      <c r="AR63" s="844"/>
      <c r="AS63" s="844"/>
      <c r="AT63" s="844"/>
      <c r="AU63" s="844">
        <f>SUM(AU28:AY62)</f>
        <v>12464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4634</v>
      </c>
      <c r="R68" s="873"/>
      <c r="S68" s="873"/>
      <c r="T68" s="873"/>
      <c r="U68" s="873"/>
      <c r="V68" s="873">
        <v>3949</v>
      </c>
      <c r="W68" s="873"/>
      <c r="X68" s="873"/>
      <c r="Y68" s="873"/>
      <c r="Z68" s="873"/>
      <c r="AA68" s="873">
        <v>685</v>
      </c>
      <c r="AB68" s="873"/>
      <c r="AC68" s="873"/>
      <c r="AD68" s="873"/>
      <c r="AE68" s="873"/>
      <c r="AF68" s="866">
        <v>2102</v>
      </c>
      <c r="AG68" s="866"/>
      <c r="AH68" s="866"/>
      <c r="AI68" s="866"/>
      <c r="AJ68" s="866"/>
      <c r="AK68" s="874">
        <v>420</v>
      </c>
      <c r="AL68" s="874"/>
      <c r="AM68" s="874"/>
      <c r="AN68" s="874"/>
      <c r="AO68" s="874"/>
      <c r="AP68" s="866">
        <v>6187</v>
      </c>
      <c r="AQ68" s="866"/>
      <c r="AR68" s="866"/>
      <c r="AS68" s="866"/>
      <c r="AT68" s="866"/>
      <c r="AU68" s="866" t="s">
        <v>567</v>
      </c>
      <c r="AV68" s="866"/>
      <c r="AW68" s="866"/>
      <c r="AX68" s="866"/>
      <c r="AY68" s="866"/>
      <c r="AZ68" s="867" t="s">
        <v>555</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5" t="s">
        <v>550</v>
      </c>
      <c r="C69" s="876"/>
      <c r="D69" s="876"/>
      <c r="E69" s="876"/>
      <c r="F69" s="876"/>
      <c r="G69" s="876"/>
      <c r="H69" s="876"/>
      <c r="I69" s="876"/>
      <c r="J69" s="876"/>
      <c r="K69" s="876"/>
      <c r="L69" s="876"/>
      <c r="M69" s="876"/>
      <c r="N69" s="876"/>
      <c r="O69" s="876"/>
      <c r="P69" s="877"/>
      <c r="Q69" s="872">
        <v>211</v>
      </c>
      <c r="R69" s="873"/>
      <c r="S69" s="873"/>
      <c r="T69" s="873"/>
      <c r="U69" s="873"/>
      <c r="V69" s="873">
        <v>206</v>
      </c>
      <c r="W69" s="873"/>
      <c r="X69" s="873"/>
      <c r="Y69" s="873"/>
      <c r="Z69" s="873"/>
      <c r="AA69" s="873">
        <v>5</v>
      </c>
      <c r="AB69" s="873"/>
      <c r="AC69" s="873"/>
      <c r="AD69" s="873"/>
      <c r="AE69" s="873"/>
      <c r="AF69" s="830">
        <v>5</v>
      </c>
      <c r="AG69" s="830"/>
      <c r="AH69" s="830"/>
      <c r="AI69" s="830"/>
      <c r="AJ69" s="830"/>
      <c r="AK69" s="873">
        <v>15</v>
      </c>
      <c r="AL69" s="873"/>
      <c r="AM69" s="873"/>
      <c r="AN69" s="873"/>
      <c r="AO69" s="873"/>
      <c r="AP69" s="830">
        <v>0</v>
      </c>
      <c r="AQ69" s="830"/>
      <c r="AR69" s="830"/>
      <c r="AS69" s="830"/>
      <c r="AT69" s="830"/>
      <c r="AU69" s="830" t="s">
        <v>567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5" t="s">
        <v>551</v>
      </c>
      <c r="C70" s="876"/>
      <c r="D70" s="876"/>
      <c r="E70" s="876"/>
      <c r="F70" s="876"/>
      <c r="G70" s="876"/>
      <c r="H70" s="876"/>
      <c r="I70" s="876"/>
      <c r="J70" s="876"/>
      <c r="K70" s="876"/>
      <c r="L70" s="876"/>
      <c r="M70" s="876"/>
      <c r="N70" s="876"/>
      <c r="O70" s="876"/>
      <c r="P70" s="877"/>
      <c r="Q70" s="872">
        <v>70</v>
      </c>
      <c r="R70" s="873"/>
      <c r="S70" s="873"/>
      <c r="T70" s="873"/>
      <c r="U70" s="873"/>
      <c r="V70" s="873">
        <v>70</v>
      </c>
      <c r="W70" s="873"/>
      <c r="X70" s="873"/>
      <c r="Y70" s="873"/>
      <c r="Z70" s="873"/>
      <c r="AA70" s="873">
        <v>0</v>
      </c>
      <c r="AB70" s="873"/>
      <c r="AC70" s="873"/>
      <c r="AD70" s="873"/>
      <c r="AE70" s="873"/>
      <c r="AF70" s="830">
        <v>0</v>
      </c>
      <c r="AG70" s="830"/>
      <c r="AH70" s="830"/>
      <c r="AI70" s="830"/>
      <c r="AJ70" s="830"/>
      <c r="AK70" s="873">
        <v>0</v>
      </c>
      <c r="AL70" s="873"/>
      <c r="AM70" s="873"/>
      <c r="AN70" s="873"/>
      <c r="AO70" s="873"/>
      <c r="AP70" s="830">
        <v>0</v>
      </c>
      <c r="AQ70" s="830"/>
      <c r="AR70" s="830"/>
      <c r="AS70" s="830"/>
      <c r="AT70" s="830"/>
      <c r="AU70" s="830" t="s">
        <v>567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5" t="s">
        <v>552</v>
      </c>
      <c r="C71" s="876"/>
      <c r="D71" s="876"/>
      <c r="E71" s="876"/>
      <c r="F71" s="876"/>
      <c r="G71" s="876"/>
      <c r="H71" s="876"/>
      <c r="I71" s="876"/>
      <c r="J71" s="876"/>
      <c r="K71" s="876"/>
      <c r="L71" s="876"/>
      <c r="M71" s="876"/>
      <c r="N71" s="876"/>
      <c r="O71" s="876"/>
      <c r="P71" s="877"/>
      <c r="Q71" s="872">
        <v>1743</v>
      </c>
      <c r="R71" s="873"/>
      <c r="S71" s="873"/>
      <c r="T71" s="873"/>
      <c r="U71" s="873"/>
      <c r="V71" s="873">
        <v>1721</v>
      </c>
      <c r="W71" s="873"/>
      <c r="X71" s="873"/>
      <c r="Y71" s="873"/>
      <c r="Z71" s="873"/>
      <c r="AA71" s="873">
        <v>22</v>
      </c>
      <c r="AB71" s="873"/>
      <c r="AC71" s="873"/>
      <c r="AD71" s="873"/>
      <c r="AE71" s="873"/>
      <c r="AF71" s="830">
        <v>22</v>
      </c>
      <c r="AG71" s="830"/>
      <c r="AH71" s="830"/>
      <c r="AI71" s="830"/>
      <c r="AJ71" s="830"/>
      <c r="AK71" s="873">
        <v>0</v>
      </c>
      <c r="AL71" s="873"/>
      <c r="AM71" s="873"/>
      <c r="AN71" s="873"/>
      <c r="AO71" s="873"/>
      <c r="AP71" s="830">
        <v>306</v>
      </c>
      <c r="AQ71" s="830"/>
      <c r="AR71" s="830"/>
      <c r="AS71" s="830"/>
      <c r="AT71" s="830"/>
      <c r="AU71" s="830">
        <v>207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5" t="s">
        <v>553</v>
      </c>
      <c r="C72" s="876"/>
      <c r="D72" s="876"/>
      <c r="E72" s="876"/>
      <c r="F72" s="876"/>
      <c r="G72" s="876"/>
      <c r="H72" s="876"/>
      <c r="I72" s="876"/>
      <c r="J72" s="876"/>
      <c r="K72" s="876"/>
      <c r="L72" s="876"/>
      <c r="M72" s="876"/>
      <c r="N72" s="876"/>
      <c r="O72" s="876"/>
      <c r="P72" s="877"/>
      <c r="Q72" s="872">
        <v>204</v>
      </c>
      <c r="R72" s="873"/>
      <c r="S72" s="873"/>
      <c r="T72" s="873"/>
      <c r="U72" s="873"/>
      <c r="V72" s="873">
        <v>176</v>
      </c>
      <c r="W72" s="873"/>
      <c r="X72" s="873"/>
      <c r="Y72" s="873"/>
      <c r="Z72" s="873"/>
      <c r="AA72" s="873">
        <v>28</v>
      </c>
      <c r="AB72" s="873"/>
      <c r="AC72" s="873"/>
      <c r="AD72" s="873"/>
      <c r="AE72" s="873"/>
      <c r="AF72" s="830">
        <v>28</v>
      </c>
      <c r="AG72" s="830"/>
      <c r="AH72" s="830"/>
      <c r="AI72" s="830"/>
      <c r="AJ72" s="830"/>
      <c r="AK72" s="873">
        <v>0</v>
      </c>
      <c r="AL72" s="873"/>
      <c r="AM72" s="873"/>
      <c r="AN72" s="873"/>
      <c r="AO72" s="873"/>
      <c r="AP72" s="830">
        <v>0</v>
      </c>
      <c r="AQ72" s="830"/>
      <c r="AR72" s="830"/>
      <c r="AS72" s="830"/>
      <c r="AT72" s="830"/>
      <c r="AU72" s="830" t="s">
        <v>567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5" t="s">
        <v>554</v>
      </c>
      <c r="C73" s="876"/>
      <c r="D73" s="876"/>
      <c r="E73" s="876"/>
      <c r="F73" s="876"/>
      <c r="G73" s="876"/>
      <c r="H73" s="876"/>
      <c r="I73" s="876"/>
      <c r="J73" s="876"/>
      <c r="K73" s="876"/>
      <c r="L73" s="876"/>
      <c r="M73" s="876"/>
      <c r="N73" s="876"/>
      <c r="O73" s="876"/>
      <c r="P73" s="877"/>
      <c r="Q73" s="872">
        <v>854731</v>
      </c>
      <c r="R73" s="873"/>
      <c r="S73" s="873"/>
      <c r="T73" s="873"/>
      <c r="U73" s="873"/>
      <c r="V73" s="873">
        <v>844450</v>
      </c>
      <c r="W73" s="873"/>
      <c r="X73" s="873"/>
      <c r="Y73" s="873"/>
      <c r="Z73" s="873"/>
      <c r="AA73" s="873">
        <v>10282</v>
      </c>
      <c r="AB73" s="873"/>
      <c r="AC73" s="873"/>
      <c r="AD73" s="873"/>
      <c r="AE73" s="873"/>
      <c r="AF73" s="830">
        <v>10056</v>
      </c>
      <c r="AG73" s="830"/>
      <c r="AH73" s="830"/>
      <c r="AI73" s="830"/>
      <c r="AJ73" s="830"/>
      <c r="AK73" s="873">
        <v>0</v>
      </c>
      <c r="AL73" s="873"/>
      <c r="AM73" s="873"/>
      <c r="AN73" s="873"/>
      <c r="AO73" s="873"/>
      <c r="AP73" s="830">
        <v>0</v>
      </c>
      <c r="AQ73" s="830"/>
      <c r="AR73" s="830"/>
      <c r="AS73" s="830"/>
      <c r="AT73" s="830"/>
      <c r="AU73" s="830" t="s">
        <v>567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12213</v>
      </c>
      <c r="AG88" s="844"/>
      <c r="AH88" s="844"/>
      <c r="AI88" s="844"/>
      <c r="AJ88" s="844"/>
      <c r="AK88" s="841"/>
      <c r="AL88" s="841"/>
      <c r="AM88" s="841"/>
      <c r="AN88" s="841"/>
      <c r="AO88" s="841"/>
      <c r="AP88" s="844">
        <f>SUM(AP68:AT87)</f>
        <v>6493</v>
      </c>
      <c r="AQ88" s="844"/>
      <c r="AR88" s="844"/>
      <c r="AS88" s="844"/>
      <c r="AT88" s="844"/>
      <c r="AU88" s="844">
        <v>207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f>SUM(CR7:CV88)</f>
        <v>156</v>
      </c>
      <c r="CS102" s="852"/>
      <c r="CT102" s="852"/>
      <c r="CU102" s="852"/>
      <c r="CV102" s="893"/>
      <c r="CW102" s="892">
        <f t="shared" ref="CW102" si="4">SUM(CW7:DA88)</f>
        <v>18</v>
      </c>
      <c r="CX102" s="852"/>
      <c r="CY102" s="852"/>
      <c r="CZ102" s="852"/>
      <c r="DA102" s="893"/>
      <c r="DB102" s="892">
        <f t="shared" ref="DB102" si="5">SUM(DB7:DF88)</f>
        <v>837</v>
      </c>
      <c r="DC102" s="852"/>
      <c r="DD102" s="852"/>
      <c r="DE102" s="852"/>
      <c r="DF102" s="893"/>
      <c r="DG102" s="892" t="s">
        <v>567</v>
      </c>
      <c r="DH102" s="852"/>
      <c r="DI102" s="852"/>
      <c r="DJ102" s="852"/>
      <c r="DK102" s="893"/>
      <c r="DL102" s="892" t="s">
        <v>567</v>
      </c>
      <c r="DM102" s="852"/>
      <c r="DN102" s="852"/>
      <c r="DO102" s="852"/>
      <c r="DP102" s="893"/>
      <c r="DQ102" s="892" t="s">
        <v>567</v>
      </c>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294</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294</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294</v>
      </c>
      <c r="DR109" s="895"/>
      <c r="DS109" s="895"/>
      <c r="DT109" s="895"/>
      <c r="DU109" s="896"/>
      <c r="DV109" s="894" t="s">
        <v>411</v>
      </c>
      <c r="DW109" s="895"/>
      <c r="DX109" s="895"/>
      <c r="DY109" s="895"/>
      <c r="DZ109" s="897"/>
    </row>
    <row r="110" spans="1:131" s="230"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5684520</v>
      </c>
      <c r="AB110" s="902"/>
      <c r="AC110" s="902"/>
      <c r="AD110" s="902"/>
      <c r="AE110" s="903"/>
      <c r="AF110" s="904">
        <v>5725774</v>
      </c>
      <c r="AG110" s="902"/>
      <c r="AH110" s="902"/>
      <c r="AI110" s="902"/>
      <c r="AJ110" s="903"/>
      <c r="AK110" s="904">
        <v>5813847</v>
      </c>
      <c r="AL110" s="902"/>
      <c r="AM110" s="902"/>
      <c r="AN110" s="902"/>
      <c r="AO110" s="903"/>
      <c r="AP110" s="905">
        <v>24.1</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47611213</v>
      </c>
      <c r="BR110" s="933"/>
      <c r="BS110" s="933"/>
      <c r="BT110" s="933"/>
      <c r="BU110" s="933"/>
      <c r="BV110" s="933">
        <v>45610887</v>
      </c>
      <c r="BW110" s="933"/>
      <c r="BX110" s="933"/>
      <c r="BY110" s="933"/>
      <c r="BZ110" s="933"/>
      <c r="CA110" s="933">
        <v>46707903</v>
      </c>
      <c r="CB110" s="933"/>
      <c r="CC110" s="933"/>
      <c r="CD110" s="933"/>
      <c r="CE110" s="933"/>
      <c r="CF110" s="946">
        <v>193.4</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121</v>
      </c>
      <c r="DH110" s="933"/>
      <c r="DI110" s="933"/>
      <c r="DJ110" s="933"/>
      <c r="DK110" s="933"/>
      <c r="DL110" s="933" t="s">
        <v>121</v>
      </c>
      <c r="DM110" s="933"/>
      <c r="DN110" s="933"/>
      <c r="DO110" s="933"/>
      <c r="DP110" s="933"/>
      <c r="DQ110" s="933" t="s">
        <v>121</v>
      </c>
      <c r="DR110" s="933"/>
      <c r="DS110" s="933"/>
      <c r="DT110" s="933"/>
      <c r="DU110" s="933"/>
      <c r="DV110" s="934" t="s">
        <v>121</v>
      </c>
      <c r="DW110" s="934"/>
      <c r="DX110" s="934"/>
      <c r="DY110" s="934"/>
      <c r="DZ110" s="935"/>
    </row>
    <row r="111" spans="1:131" s="230" customFormat="1" ht="26.25" customHeight="1" x14ac:dyDescent="0.15">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121</v>
      </c>
      <c r="AB111" s="940"/>
      <c r="AC111" s="940"/>
      <c r="AD111" s="940"/>
      <c r="AE111" s="941"/>
      <c r="AF111" s="942" t="s">
        <v>121</v>
      </c>
      <c r="AG111" s="940"/>
      <c r="AH111" s="940"/>
      <c r="AI111" s="940"/>
      <c r="AJ111" s="941"/>
      <c r="AK111" s="942" t="s">
        <v>121</v>
      </c>
      <c r="AL111" s="940"/>
      <c r="AM111" s="940"/>
      <c r="AN111" s="940"/>
      <c r="AO111" s="941"/>
      <c r="AP111" s="943" t="s">
        <v>121</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v>22684</v>
      </c>
      <c r="BR111" s="928"/>
      <c r="BS111" s="928"/>
      <c r="BT111" s="928"/>
      <c r="BU111" s="928"/>
      <c r="BV111" s="928">
        <v>19146</v>
      </c>
      <c r="BW111" s="928"/>
      <c r="BX111" s="928"/>
      <c r="BY111" s="928"/>
      <c r="BZ111" s="928"/>
      <c r="CA111" s="928">
        <v>19146</v>
      </c>
      <c r="CB111" s="928"/>
      <c r="CC111" s="928"/>
      <c r="CD111" s="928"/>
      <c r="CE111" s="928"/>
      <c r="CF111" s="922">
        <v>0.1</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121</v>
      </c>
      <c r="DH111" s="928"/>
      <c r="DI111" s="928"/>
      <c r="DJ111" s="928"/>
      <c r="DK111" s="928"/>
      <c r="DL111" s="928" t="s">
        <v>121</v>
      </c>
      <c r="DM111" s="928"/>
      <c r="DN111" s="928"/>
      <c r="DO111" s="928"/>
      <c r="DP111" s="928"/>
      <c r="DQ111" s="928" t="s">
        <v>121</v>
      </c>
      <c r="DR111" s="928"/>
      <c r="DS111" s="928"/>
      <c r="DT111" s="928"/>
      <c r="DU111" s="928"/>
      <c r="DV111" s="929" t="s">
        <v>121</v>
      </c>
      <c r="DW111" s="929"/>
      <c r="DX111" s="929"/>
      <c r="DY111" s="929"/>
      <c r="DZ111" s="930"/>
    </row>
    <row r="112" spans="1:131" s="230" customFormat="1" ht="26.25" customHeight="1" x14ac:dyDescent="0.15">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121</v>
      </c>
      <c r="AB112" s="961"/>
      <c r="AC112" s="961"/>
      <c r="AD112" s="961"/>
      <c r="AE112" s="962"/>
      <c r="AF112" s="963" t="s">
        <v>121</v>
      </c>
      <c r="AG112" s="961"/>
      <c r="AH112" s="961"/>
      <c r="AI112" s="961"/>
      <c r="AJ112" s="962"/>
      <c r="AK112" s="963" t="s">
        <v>121</v>
      </c>
      <c r="AL112" s="961"/>
      <c r="AM112" s="961"/>
      <c r="AN112" s="961"/>
      <c r="AO112" s="962"/>
      <c r="AP112" s="964" t="s">
        <v>121</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13050435</v>
      </c>
      <c r="BR112" s="928"/>
      <c r="BS112" s="928"/>
      <c r="BT112" s="928"/>
      <c r="BU112" s="928"/>
      <c r="BV112" s="928">
        <v>12902853</v>
      </c>
      <c r="BW112" s="928"/>
      <c r="BX112" s="928"/>
      <c r="BY112" s="928"/>
      <c r="BZ112" s="928"/>
      <c r="CA112" s="928">
        <v>12463852</v>
      </c>
      <c r="CB112" s="928"/>
      <c r="CC112" s="928"/>
      <c r="CD112" s="928"/>
      <c r="CE112" s="928"/>
      <c r="CF112" s="922">
        <v>51.6</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121</v>
      </c>
      <c r="DH112" s="928"/>
      <c r="DI112" s="928"/>
      <c r="DJ112" s="928"/>
      <c r="DK112" s="928"/>
      <c r="DL112" s="928" t="s">
        <v>121</v>
      </c>
      <c r="DM112" s="928"/>
      <c r="DN112" s="928"/>
      <c r="DO112" s="928"/>
      <c r="DP112" s="928"/>
      <c r="DQ112" s="928" t="s">
        <v>121</v>
      </c>
      <c r="DR112" s="928"/>
      <c r="DS112" s="928"/>
      <c r="DT112" s="928"/>
      <c r="DU112" s="928"/>
      <c r="DV112" s="929" t="s">
        <v>121</v>
      </c>
      <c r="DW112" s="929"/>
      <c r="DX112" s="929"/>
      <c r="DY112" s="929"/>
      <c r="DZ112" s="930"/>
    </row>
    <row r="113" spans="1:130" s="230" customFormat="1" ht="26.25" customHeight="1" x14ac:dyDescent="0.15">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950346</v>
      </c>
      <c r="AB113" s="940"/>
      <c r="AC113" s="940"/>
      <c r="AD113" s="940"/>
      <c r="AE113" s="941"/>
      <c r="AF113" s="942">
        <v>1018187</v>
      </c>
      <c r="AG113" s="940"/>
      <c r="AH113" s="940"/>
      <c r="AI113" s="940"/>
      <c r="AJ113" s="941"/>
      <c r="AK113" s="942">
        <v>986029</v>
      </c>
      <c r="AL113" s="940"/>
      <c r="AM113" s="940"/>
      <c r="AN113" s="940"/>
      <c r="AO113" s="941"/>
      <c r="AP113" s="943">
        <v>4.0999999999999996</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t="s">
        <v>121</v>
      </c>
      <c r="BR113" s="928"/>
      <c r="BS113" s="928"/>
      <c r="BT113" s="928"/>
      <c r="BU113" s="928"/>
      <c r="BV113" s="928" t="s">
        <v>121</v>
      </c>
      <c r="BW113" s="928"/>
      <c r="BX113" s="928"/>
      <c r="BY113" s="928"/>
      <c r="BZ113" s="928"/>
      <c r="CA113" s="928">
        <v>206630</v>
      </c>
      <c r="CB113" s="928"/>
      <c r="CC113" s="928"/>
      <c r="CD113" s="928"/>
      <c r="CE113" s="928"/>
      <c r="CF113" s="922">
        <v>0.9</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121</v>
      </c>
      <c r="DH113" s="961"/>
      <c r="DI113" s="961"/>
      <c r="DJ113" s="961"/>
      <c r="DK113" s="962"/>
      <c r="DL113" s="963" t="s">
        <v>121</v>
      </c>
      <c r="DM113" s="961"/>
      <c r="DN113" s="961"/>
      <c r="DO113" s="961"/>
      <c r="DP113" s="962"/>
      <c r="DQ113" s="963" t="s">
        <v>121</v>
      </c>
      <c r="DR113" s="961"/>
      <c r="DS113" s="961"/>
      <c r="DT113" s="961"/>
      <c r="DU113" s="962"/>
      <c r="DV113" s="964" t="s">
        <v>121</v>
      </c>
      <c r="DW113" s="965"/>
      <c r="DX113" s="965"/>
      <c r="DY113" s="965"/>
      <c r="DZ113" s="966"/>
    </row>
    <row r="114" spans="1:130" s="230" customFormat="1" ht="26.25" customHeight="1" x14ac:dyDescent="0.15">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121</v>
      </c>
      <c r="AB114" s="961"/>
      <c r="AC114" s="961"/>
      <c r="AD114" s="961"/>
      <c r="AE114" s="962"/>
      <c r="AF114" s="963" t="s">
        <v>121</v>
      </c>
      <c r="AG114" s="961"/>
      <c r="AH114" s="961"/>
      <c r="AI114" s="961"/>
      <c r="AJ114" s="962"/>
      <c r="AK114" s="963">
        <v>190</v>
      </c>
      <c r="AL114" s="961"/>
      <c r="AM114" s="961"/>
      <c r="AN114" s="961"/>
      <c r="AO114" s="962"/>
      <c r="AP114" s="964">
        <v>0</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7616025</v>
      </c>
      <c r="BR114" s="928"/>
      <c r="BS114" s="928"/>
      <c r="BT114" s="928"/>
      <c r="BU114" s="928"/>
      <c r="BV114" s="928">
        <v>7294222</v>
      </c>
      <c r="BW114" s="928"/>
      <c r="BX114" s="928"/>
      <c r="BY114" s="928"/>
      <c r="BZ114" s="928"/>
      <c r="CA114" s="928">
        <v>7234454</v>
      </c>
      <c r="CB114" s="928"/>
      <c r="CC114" s="928"/>
      <c r="CD114" s="928"/>
      <c r="CE114" s="928"/>
      <c r="CF114" s="922">
        <v>30</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121</v>
      </c>
      <c r="DH114" s="961"/>
      <c r="DI114" s="961"/>
      <c r="DJ114" s="961"/>
      <c r="DK114" s="962"/>
      <c r="DL114" s="963" t="s">
        <v>121</v>
      </c>
      <c r="DM114" s="961"/>
      <c r="DN114" s="961"/>
      <c r="DO114" s="961"/>
      <c r="DP114" s="962"/>
      <c r="DQ114" s="963" t="s">
        <v>121</v>
      </c>
      <c r="DR114" s="961"/>
      <c r="DS114" s="961"/>
      <c r="DT114" s="961"/>
      <c r="DU114" s="962"/>
      <c r="DV114" s="964" t="s">
        <v>121</v>
      </c>
      <c r="DW114" s="965"/>
      <c r="DX114" s="965"/>
      <c r="DY114" s="965"/>
      <c r="DZ114" s="966"/>
    </row>
    <row r="115" spans="1:130" s="230" customFormat="1" ht="26.25" customHeight="1" x14ac:dyDescent="0.15">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202</v>
      </c>
      <c r="AB115" s="940"/>
      <c r="AC115" s="940"/>
      <c r="AD115" s="940"/>
      <c r="AE115" s="941"/>
      <c r="AF115" s="942">
        <v>134</v>
      </c>
      <c r="AG115" s="940"/>
      <c r="AH115" s="940"/>
      <c r="AI115" s="940"/>
      <c r="AJ115" s="941"/>
      <c r="AK115" s="942">
        <v>122</v>
      </c>
      <c r="AL115" s="940"/>
      <c r="AM115" s="940"/>
      <c r="AN115" s="940"/>
      <c r="AO115" s="941"/>
      <c r="AP115" s="943">
        <v>0</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121</v>
      </c>
      <c r="BR115" s="928"/>
      <c r="BS115" s="928"/>
      <c r="BT115" s="928"/>
      <c r="BU115" s="928"/>
      <c r="BV115" s="928">
        <v>3230</v>
      </c>
      <c r="BW115" s="928"/>
      <c r="BX115" s="928"/>
      <c r="BY115" s="928"/>
      <c r="BZ115" s="928"/>
      <c r="CA115" s="928" t="s">
        <v>121</v>
      </c>
      <c r="CB115" s="928"/>
      <c r="CC115" s="928"/>
      <c r="CD115" s="928"/>
      <c r="CE115" s="928"/>
      <c r="CF115" s="922" t="s">
        <v>121</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22684</v>
      </c>
      <c r="DH115" s="961"/>
      <c r="DI115" s="961"/>
      <c r="DJ115" s="961"/>
      <c r="DK115" s="962"/>
      <c r="DL115" s="963">
        <v>19146</v>
      </c>
      <c r="DM115" s="961"/>
      <c r="DN115" s="961"/>
      <c r="DO115" s="961"/>
      <c r="DP115" s="962"/>
      <c r="DQ115" s="963">
        <v>19146</v>
      </c>
      <c r="DR115" s="961"/>
      <c r="DS115" s="961"/>
      <c r="DT115" s="961"/>
      <c r="DU115" s="962"/>
      <c r="DV115" s="964">
        <v>0.1</v>
      </c>
      <c r="DW115" s="965"/>
      <c r="DX115" s="965"/>
      <c r="DY115" s="965"/>
      <c r="DZ115" s="966"/>
    </row>
    <row r="116" spans="1:130" s="230" customFormat="1" ht="26.25" customHeight="1" x14ac:dyDescent="0.15">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121</v>
      </c>
      <c r="AB116" s="961"/>
      <c r="AC116" s="961"/>
      <c r="AD116" s="961"/>
      <c r="AE116" s="962"/>
      <c r="AF116" s="963" t="s">
        <v>121</v>
      </c>
      <c r="AG116" s="961"/>
      <c r="AH116" s="961"/>
      <c r="AI116" s="961"/>
      <c r="AJ116" s="962"/>
      <c r="AK116" s="963" t="s">
        <v>121</v>
      </c>
      <c r="AL116" s="961"/>
      <c r="AM116" s="961"/>
      <c r="AN116" s="961"/>
      <c r="AO116" s="962"/>
      <c r="AP116" s="964" t="s">
        <v>121</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121</v>
      </c>
      <c r="BR116" s="928"/>
      <c r="BS116" s="928"/>
      <c r="BT116" s="928"/>
      <c r="BU116" s="928"/>
      <c r="BV116" s="928" t="s">
        <v>121</v>
      </c>
      <c r="BW116" s="928"/>
      <c r="BX116" s="928"/>
      <c r="BY116" s="928"/>
      <c r="BZ116" s="928"/>
      <c r="CA116" s="928" t="s">
        <v>121</v>
      </c>
      <c r="CB116" s="928"/>
      <c r="CC116" s="928"/>
      <c r="CD116" s="928"/>
      <c r="CE116" s="928"/>
      <c r="CF116" s="922" t="s">
        <v>121</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121</v>
      </c>
      <c r="DH116" s="961"/>
      <c r="DI116" s="961"/>
      <c r="DJ116" s="961"/>
      <c r="DK116" s="962"/>
      <c r="DL116" s="963" t="s">
        <v>121</v>
      </c>
      <c r="DM116" s="961"/>
      <c r="DN116" s="961"/>
      <c r="DO116" s="961"/>
      <c r="DP116" s="962"/>
      <c r="DQ116" s="963" t="s">
        <v>121</v>
      </c>
      <c r="DR116" s="961"/>
      <c r="DS116" s="961"/>
      <c r="DT116" s="961"/>
      <c r="DU116" s="962"/>
      <c r="DV116" s="964" t="s">
        <v>121</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6635068</v>
      </c>
      <c r="AB117" s="981"/>
      <c r="AC117" s="981"/>
      <c r="AD117" s="981"/>
      <c r="AE117" s="982"/>
      <c r="AF117" s="983">
        <v>6744095</v>
      </c>
      <c r="AG117" s="981"/>
      <c r="AH117" s="981"/>
      <c r="AI117" s="981"/>
      <c r="AJ117" s="982"/>
      <c r="AK117" s="983">
        <v>6800188</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121</v>
      </c>
      <c r="BR117" s="928"/>
      <c r="BS117" s="928"/>
      <c r="BT117" s="928"/>
      <c r="BU117" s="928"/>
      <c r="BV117" s="928" t="s">
        <v>121</v>
      </c>
      <c r="BW117" s="928"/>
      <c r="BX117" s="928"/>
      <c r="BY117" s="928"/>
      <c r="BZ117" s="928"/>
      <c r="CA117" s="928" t="s">
        <v>121</v>
      </c>
      <c r="CB117" s="928"/>
      <c r="CC117" s="928"/>
      <c r="CD117" s="928"/>
      <c r="CE117" s="928"/>
      <c r="CF117" s="922" t="s">
        <v>121</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121</v>
      </c>
      <c r="DH117" s="961"/>
      <c r="DI117" s="961"/>
      <c r="DJ117" s="961"/>
      <c r="DK117" s="962"/>
      <c r="DL117" s="963" t="s">
        <v>121</v>
      </c>
      <c r="DM117" s="961"/>
      <c r="DN117" s="961"/>
      <c r="DO117" s="961"/>
      <c r="DP117" s="962"/>
      <c r="DQ117" s="963" t="s">
        <v>121</v>
      </c>
      <c r="DR117" s="961"/>
      <c r="DS117" s="961"/>
      <c r="DT117" s="961"/>
      <c r="DU117" s="962"/>
      <c r="DV117" s="964" t="s">
        <v>121</v>
      </c>
      <c r="DW117" s="965"/>
      <c r="DX117" s="965"/>
      <c r="DY117" s="965"/>
      <c r="DZ117" s="966"/>
    </row>
    <row r="118" spans="1:130" s="230"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294</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121</v>
      </c>
      <c r="BR118" s="1002"/>
      <c r="BS118" s="1002"/>
      <c r="BT118" s="1002"/>
      <c r="BU118" s="1002"/>
      <c r="BV118" s="1002" t="s">
        <v>121</v>
      </c>
      <c r="BW118" s="1002"/>
      <c r="BX118" s="1002"/>
      <c r="BY118" s="1002"/>
      <c r="BZ118" s="1002"/>
      <c r="CA118" s="1002" t="s">
        <v>121</v>
      </c>
      <c r="CB118" s="1002"/>
      <c r="CC118" s="1002"/>
      <c r="CD118" s="1002"/>
      <c r="CE118" s="1002"/>
      <c r="CF118" s="922" t="s">
        <v>121</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121</v>
      </c>
      <c r="DH118" s="961"/>
      <c r="DI118" s="961"/>
      <c r="DJ118" s="961"/>
      <c r="DK118" s="962"/>
      <c r="DL118" s="963" t="s">
        <v>121</v>
      </c>
      <c r="DM118" s="961"/>
      <c r="DN118" s="961"/>
      <c r="DO118" s="961"/>
      <c r="DP118" s="962"/>
      <c r="DQ118" s="963" t="s">
        <v>121</v>
      </c>
      <c r="DR118" s="961"/>
      <c r="DS118" s="961"/>
      <c r="DT118" s="961"/>
      <c r="DU118" s="962"/>
      <c r="DV118" s="964" t="s">
        <v>121</v>
      </c>
      <c r="DW118" s="965"/>
      <c r="DX118" s="965"/>
      <c r="DY118" s="965"/>
      <c r="DZ118" s="966"/>
    </row>
    <row r="119" spans="1:130" s="230" customFormat="1" ht="26.25" customHeight="1" x14ac:dyDescent="0.15">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121</v>
      </c>
      <c r="AB119" s="902"/>
      <c r="AC119" s="902"/>
      <c r="AD119" s="902"/>
      <c r="AE119" s="903"/>
      <c r="AF119" s="904" t="s">
        <v>121</v>
      </c>
      <c r="AG119" s="902"/>
      <c r="AH119" s="902"/>
      <c r="AI119" s="902"/>
      <c r="AJ119" s="903"/>
      <c r="AK119" s="904" t="s">
        <v>121</v>
      </c>
      <c r="AL119" s="902"/>
      <c r="AM119" s="902"/>
      <c r="AN119" s="902"/>
      <c r="AO119" s="903"/>
      <c r="AP119" s="905" t="s">
        <v>121</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441</v>
      </c>
      <c r="BP119" s="1007"/>
      <c r="BQ119" s="1001">
        <v>68300357</v>
      </c>
      <c r="BR119" s="1002"/>
      <c r="BS119" s="1002"/>
      <c r="BT119" s="1002"/>
      <c r="BU119" s="1002"/>
      <c r="BV119" s="1002">
        <v>65830338</v>
      </c>
      <c r="BW119" s="1002"/>
      <c r="BX119" s="1002"/>
      <c r="BY119" s="1002"/>
      <c r="BZ119" s="1002"/>
      <c r="CA119" s="1002">
        <v>66631985</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121</v>
      </c>
      <c r="DH119" s="988"/>
      <c r="DI119" s="988"/>
      <c r="DJ119" s="988"/>
      <c r="DK119" s="989"/>
      <c r="DL119" s="987" t="s">
        <v>121</v>
      </c>
      <c r="DM119" s="988"/>
      <c r="DN119" s="988"/>
      <c r="DO119" s="988"/>
      <c r="DP119" s="989"/>
      <c r="DQ119" s="987" t="s">
        <v>121</v>
      </c>
      <c r="DR119" s="988"/>
      <c r="DS119" s="988"/>
      <c r="DT119" s="988"/>
      <c r="DU119" s="989"/>
      <c r="DV119" s="990" t="s">
        <v>121</v>
      </c>
      <c r="DW119" s="991"/>
      <c r="DX119" s="991"/>
      <c r="DY119" s="991"/>
      <c r="DZ119" s="992"/>
    </row>
    <row r="120" spans="1:130" s="230" customFormat="1" ht="26.25" customHeight="1" x14ac:dyDescent="0.15">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121</v>
      </c>
      <c r="AB120" s="961"/>
      <c r="AC120" s="961"/>
      <c r="AD120" s="961"/>
      <c r="AE120" s="962"/>
      <c r="AF120" s="963" t="s">
        <v>121</v>
      </c>
      <c r="AG120" s="961"/>
      <c r="AH120" s="961"/>
      <c r="AI120" s="961"/>
      <c r="AJ120" s="962"/>
      <c r="AK120" s="963" t="s">
        <v>121</v>
      </c>
      <c r="AL120" s="961"/>
      <c r="AM120" s="961"/>
      <c r="AN120" s="961"/>
      <c r="AO120" s="962"/>
      <c r="AP120" s="964" t="s">
        <v>121</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10903887</v>
      </c>
      <c r="BR120" s="933"/>
      <c r="BS120" s="933"/>
      <c r="BT120" s="933"/>
      <c r="BU120" s="933"/>
      <c r="BV120" s="933">
        <v>11395960</v>
      </c>
      <c r="BW120" s="933"/>
      <c r="BX120" s="933"/>
      <c r="BY120" s="933"/>
      <c r="BZ120" s="933"/>
      <c r="CA120" s="933">
        <v>11444307</v>
      </c>
      <c r="CB120" s="933"/>
      <c r="CC120" s="933"/>
      <c r="CD120" s="933"/>
      <c r="CE120" s="933"/>
      <c r="CF120" s="946">
        <v>47.4</v>
      </c>
      <c r="CG120" s="947"/>
      <c r="CH120" s="947"/>
      <c r="CI120" s="947"/>
      <c r="CJ120" s="947"/>
      <c r="CK120" s="1008" t="s">
        <v>445</v>
      </c>
      <c r="CL120" s="1009"/>
      <c r="CM120" s="1009"/>
      <c r="CN120" s="1009"/>
      <c r="CO120" s="1010"/>
      <c r="CP120" s="1016" t="s">
        <v>446</v>
      </c>
      <c r="CQ120" s="1017"/>
      <c r="CR120" s="1017"/>
      <c r="CS120" s="1017"/>
      <c r="CT120" s="1017"/>
      <c r="CU120" s="1017"/>
      <c r="CV120" s="1017"/>
      <c r="CW120" s="1017"/>
      <c r="CX120" s="1017"/>
      <c r="CY120" s="1017"/>
      <c r="CZ120" s="1017"/>
      <c r="DA120" s="1017"/>
      <c r="DB120" s="1017"/>
      <c r="DC120" s="1017"/>
      <c r="DD120" s="1017"/>
      <c r="DE120" s="1017"/>
      <c r="DF120" s="1018"/>
      <c r="DG120" s="932">
        <v>12477890</v>
      </c>
      <c r="DH120" s="933"/>
      <c r="DI120" s="933"/>
      <c r="DJ120" s="933"/>
      <c r="DK120" s="933"/>
      <c r="DL120" s="933">
        <v>12303863</v>
      </c>
      <c r="DM120" s="933"/>
      <c r="DN120" s="933"/>
      <c r="DO120" s="933"/>
      <c r="DP120" s="933"/>
      <c r="DQ120" s="933">
        <v>11864091</v>
      </c>
      <c r="DR120" s="933"/>
      <c r="DS120" s="933"/>
      <c r="DT120" s="933"/>
      <c r="DU120" s="933"/>
      <c r="DV120" s="934">
        <v>49.1</v>
      </c>
      <c r="DW120" s="934"/>
      <c r="DX120" s="934"/>
      <c r="DY120" s="934"/>
      <c r="DZ120" s="935"/>
    </row>
    <row r="121" spans="1:130" s="230"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121</v>
      </c>
      <c r="AB121" s="961"/>
      <c r="AC121" s="961"/>
      <c r="AD121" s="961"/>
      <c r="AE121" s="962"/>
      <c r="AF121" s="963" t="s">
        <v>121</v>
      </c>
      <c r="AG121" s="961"/>
      <c r="AH121" s="961"/>
      <c r="AI121" s="961"/>
      <c r="AJ121" s="962"/>
      <c r="AK121" s="963" t="s">
        <v>121</v>
      </c>
      <c r="AL121" s="961"/>
      <c r="AM121" s="961"/>
      <c r="AN121" s="961"/>
      <c r="AO121" s="962"/>
      <c r="AP121" s="964" t="s">
        <v>121</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7209224</v>
      </c>
      <c r="BR121" s="928"/>
      <c r="BS121" s="928"/>
      <c r="BT121" s="928"/>
      <c r="BU121" s="928"/>
      <c r="BV121" s="928">
        <v>6389335</v>
      </c>
      <c r="BW121" s="928"/>
      <c r="BX121" s="928"/>
      <c r="BY121" s="928"/>
      <c r="BZ121" s="928"/>
      <c r="CA121" s="928">
        <v>5705708</v>
      </c>
      <c r="CB121" s="928"/>
      <c r="CC121" s="928"/>
      <c r="CD121" s="928"/>
      <c r="CE121" s="928"/>
      <c r="CF121" s="922">
        <v>23.6</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572545</v>
      </c>
      <c r="DH121" s="928"/>
      <c r="DI121" s="928"/>
      <c r="DJ121" s="928"/>
      <c r="DK121" s="928"/>
      <c r="DL121" s="928">
        <v>598990</v>
      </c>
      <c r="DM121" s="928"/>
      <c r="DN121" s="928"/>
      <c r="DO121" s="928"/>
      <c r="DP121" s="928"/>
      <c r="DQ121" s="928">
        <v>599761</v>
      </c>
      <c r="DR121" s="928"/>
      <c r="DS121" s="928"/>
      <c r="DT121" s="928"/>
      <c r="DU121" s="928"/>
      <c r="DV121" s="929">
        <v>2.5</v>
      </c>
      <c r="DW121" s="929"/>
      <c r="DX121" s="929"/>
      <c r="DY121" s="929"/>
      <c r="DZ121" s="930"/>
    </row>
    <row r="122" spans="1:130" s="230" customFormat="1" ht="26.25" customHeight="1" x14ac:dyDescent="0.15">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121</v>
      </c>
      <c r="AB122" s="961"/>
      <c r="AC122" s="961"/>
      <c r="AD122" s="961"/>
      <c r="AE122" s="962"/>
      <c r="AF122" s="963" t="s">
        <v>121</v>
      </c>
      <c r="AG122" s="961"/>
      <c r="AH122" s="961"/>
      <c r="AI122" s="961"/>
      <c r="AJ122" s="962"/>
      <c r="AK122" s="963" t="s">
        <v>121</v>
      </c>
      <c r="AL122" s="961"/>
      <c r="AM122" s="961"/>
      <c r="AN122" s="961"/>
      <c r="AO122" s="962"/>
      <c r="AP122" s="964" t="s">
        <v>121</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45550188</v>
      </c>
      <c r="BR122" s="1002"/>
      <c r="BS122" s="1002"/>
      <c r="BT122" s="1002"/>
      <c r="BU122" s="1002"/>
      <c r="BV122" s="1002">
        <v>45154509</v>
      </c>
      <c r="BW122" s="1002"/>
      <c r="BX122" s="1002"/>
      <c r="BY122" s="1002"/>
      <c r="BZ122" s="1002"/>
      <c r="CA122" s="1002">
        <v>46450914</v>
      </c>
      <c r="CB122" s="1002"/>
      <c r="CC122" s="1002"/>
      <c r="CD122" s="1002"/>
      <c r="CE122" s="1002"/>
      <c r="CF122" s="1019">
        <v>192.3</v>
      </c>
      <c r="CG122" s="1020"/>
      <c r="CH122" s="1020"/>
      <c r="CI122" s="1020"/>
      <c r="CJ122" s="1020"/>
      <c r="CK122" s="1011"/>
      <c r="CL122" s="1012"/>
      <c r="CM122" s="1012"/>
      <c r="CN122" s="1012"/>
      <c r="CO122" s="1013"/>
      <c r="CP122" s="1021"/>
      <c r="CQ122" s="1022"/>
      <c r="CR122" s="1022"/>
      <c r="CS122" s="1022"/>
      <c r="CT122" s="1022"/>
      <c r="CU122" s="1022"/>
      <c r="CV122" s="1022"/>
      <c r="CW122" s="1022"/>
      <c r="CX122" s="1022"/>
      <c r="CY122" s="1022"/>
      <c r="CZ122" s="1022"/>
      <c r="DA122" s="1022"/>
      <c r="DB122" s="1022"/>
      <c r="DC122" s="1022"/>
      <c r="DD122" s="1022"/>
      <c r="DE122" s="1022"/>
      <c r="DF122" s="1023"/>
      <c r="DG122" s="927"/>
      <c r="DH122" s="928"/>
      <c r="DI122" s="928"/>
      <c r="DJ122" s="928"/>
      <c r="DK122" s="928"/>
      <c r="DL122" s="928"/>
      <c r="DM122" s="928"/>
      <c r="DN122" s="928"/>
      <c r="DO122" s="928"/>
      <c r="DP122" s="928"/>
      <c r="DQ122" s="928"/>
      <c r="DR122" s="928"/>
      <c r="DS122" s="928"/>
      <c r="DT122" s="928"/>
      <c r="DU122" s="928"/>
      <c r="DV122" s="929"/>
      <c r="DW122" s="929"/>
      <c r="DX122" s="929"/>
      <c r="DY122" s="929"/>
      <c r="DZ122" s="930"/>
    </row>
    <row r="123" spans="1:130" s="230" customFormat="1" ht="26.25" customHeight="1" x14ac:dyDescent="0.15">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121</v>
      </c>
      <c r="AB123" s="961"/>
      <c r="AC123" s="961"/>
      <c r="AD123" s="961"/>
      <c r="AE123" s="962"/>
      <c r="AF123" s="963" t="s">
        <v>121</v>
      </c>
      <c r="AG123" s="961"/>
      <c r="AH123" s="961"/>
      <c r="AI123" s="961"/>
      <c r="AJ123" s="962"/>
      <c r="AK123" s="963" t="s">
        <v>121</v>
      </c>
      <c r="AL123" s="961"/>
      <c r="AM123" s="961"/>
      <c r="AN123" s="961"/>
      <c r="AO123" s="962"/>
      <c r="AP123" s="964" t="s">
        <v>121</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450</v>
      </c>
      <c r="BP123" s="1007"/>
      <c r="BQ123" s="1065">
        <v>63663299</v>
      </c>
      <c r="BR123" s="1066"/>
      <c r="BS123" s="1066"/>
      <c r="BT123" s="1066"/>
      <c r="BU123" s="1066"/>
      <c r="BV123" s="1066">
        <v>62939804</v>
      </c>
      <c r="BW123" s="1066"/>
      <c r="BX123" s="1066"/>
      <c r="BY123" s="1066"/>
      <c r="BZ123" s="1066"/>
      <c r="CA123" s="1066">
        <v>63600929</v>
      </c>
      <c r="CB123" s="1066"/>
      <c r="CC123" s="1066"/>
      <c r="CD123" s="1066"/>
      <c r="CE123" s="1066"/>
      <c r="CF123" s="1003"/>
      <c r="CG123" s="1004"/>
      <c r="CH123" s="1004"/>
      <c r="CI123" s="1004"/>
      <c r="CJ123" s="1005"/>
      <c r="CK123" s="1011"/>
      <c r="CL123" s="1012"/>
      <c r="CM123" s="1012"/>
      <c r="CN123" s="1012"/>
      <c r="CO123" s="1013"/>
      <c r="CP123" s="1021"/>
      <c r="CQ123" s="1022"/>
      <c r="CR123" s="1022"/>
      <c r="CS123" s="1022"/>
      <c r="CT123" s="1022"/>
      <c r="CU123" s="1022"/>
      <c r="CV123" s="1022"/>
      <c r="CW123" s="1022"/>
      <c r="CX123" s="1022"/>
      <c r="CY123" s="1022"/>
      <c r="CZ123" s="1022"/>
      <c r="DA123" s="1022"/>
      <c r="DB123" s="1022"/>
      <c r="DC123" s="1022"/>
      <c r="DD123" s="1022"/>
      <c r="DE123" s="1022"/>
      <c r="DF123" s="1023"/>
      <c r="DG123" s="960"/>
      <c r="DH123" s="961"/>
      <c r="DI123" s="961"/>
      <c r="DJ123" s="961"/>
      <c r="DK123" s="962"/>
      <c r="DL123" s="963"/>
      <c r="DM123" s="961"/>
      <c r="DN123" s="961"/>
      <c r="DO123" s="961"/>
      <c r="DP123" s="962"/>
      <c r="DQ123" s="963"/>
      <c r="DR123" s="961"/>
      <c r="DS123" s="961"/>
      <c r="DT123" s="961"/>
      <c r="DU123" s="962"/>
      <c r="DV123" s="964"/>
      <c r="DW123" s="965"/>
      <c r="DX123" s="965"/>
      <c r="DY123" s="965"/>
      <c r="DZ123" s="966"/>
    </row>
    <row r="124" spans="1:130" s="230" customFormat="1" ht="26.25" customHeight="1" thickBot="1" x14ac:dyDescent="0.2">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121</v>
      </c>
      <c r="AB124" s="961"/>
      <c r="AC124" s="961"/>
      <c r="AD124" s="961"/>
      <c r="AE124" s="962"/>
      <c r="AF124" s="963" t="s">
        <v>121</v>
      </c>
      <c r="AG124" s="961"/>
      <c r="AH124" s="961"/>
      <c r="AI124" s="961"/>
      <c r="AJ124" s="962"/>
      <c r="AK124" s="963" t="s">
        <v>121</v>
      </c>
      <c r="AL124" s="961"/>
      <c r="AM124" s="961"/>
      <c r="AN124" s="961"/>
      <c r="AO124" s="962"/>
      <c r="AP124" s="964" t="s">
        <v>121</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18.899999999999999</v>
      </c>
      <c r="BR124" s="1029"/>
      <c r="BS124" s="1029"/>
      <c r="BT124" s="1029"/>
      <c r="BU124" s="1029"/>
      <c r="BV124" s="1029">
        <v>12.1</v>
      </c>
      <c r="BW124" s="1029"/>
      <c r="BX124" s="1029"/>
      <c r="BY124" s="1029"/>
      <c r="BZ124" s="1029"/>
      <c r="CA124" s="1029">
        <v>12.5</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121</v>
      </c>
      <c r="DH124" s="988"/>
      <c r="DI124" s="988"/>
      <c r="DJ124" s="988"/>
      <c r="DK124" s="989"/>
      <c r="DL124" s="987" t="s">
        <v>121</v>
      </c>
      <c r="DM124" s="988"/>
      <c r="DN124" s="988"/>
      <c r="DO124" s="988"/>
      <c r="DP124" s="989"/>
      <c r="DQ124" s="987" t="s">
        <v>121</v>
      </c>
      <c r="DR124" s="988"/>
      <c r="DS124" s="988"/>
      <c r="DT124" s="988"/>
      <c r="DU124" s="989"/>
      <c r="DV124" s="990" t="s">
        <v>121</v>
      </c>
      <c r="DW124" s="991"/>
      <c r="DX124" s="991"/>
      <c r="DY124" s="991"/>
      <c r="DZ124" s="992"/>
    </row>
    <row r="125" spans="1:130" s="230" customFormat="1" ht="26.25" customHeight="1" x14ac:dyDescent="0.15">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121</v>
      </c>
      <c r="AB125" s="961"/>
      <c r="AC125" s="961"/>
      <c r="AD125" s="961"/>
      <c r="AE125" s="962"/>
      <c r="AF125" s="963" t="s">
        <v>121</v>
      </c>
      <c r="AG125" s="961"/>
      <c r="AH125" s="961"/>
      <c r="AI125" s="961"/>
      <c r="AJ125" s="962"/>
      <c r="AK125" s="963" t="s">
        <v>121</v>
      </c>
      <c r="AL125" s="961"/>
      <c r="AM125" s="961"/>
      <c r="AN125" s="961"/>
      <c r="AO125" s="962"/>
      <c r="AP125" s="964" t="s">
        <v>121</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121</v>
      </c>
      <c r="DH125" s="933"/>
      <c r="DI125" s="933"/>
      <c r="DJ125" s="933"/>
      <c r="DK125" s="933"/>
      <c r="DL125" s="933" t="s">
        <v>121</v>
      </c>
      <c r="DM125" s="933"/>
      <c r="DN125" s="933"/>
      <c r="DO125" s="933"/>
      <c r="DP125" s="933"/>
      <c r="DQ125" s="933" t="s">
        <v>121</v>
      </c>
      <c r="DR125" s="933"/>
      <c r="DS125" s="933"/>
      <c r="DT125" s="933"/>
      <c r="DU125" s="933"/>
      <c r="DV125" s="934" t="s">
        <v>121</v>
      </c>
      <c r="DW125" s="934"/>
      <c r="DX125" s="934"/>
      <c r="DY125" s="934"/>
      <c r="DZ125" s="935"/>
    </row>
    <row r="126" spans="1:130" s="230" customFormat="1" ht="26.25" customHeight="1" thickBot="1" x14ac:dyDescent="0.2">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121</v>
      </c>
      <c r="AB126" s="961"/>
      <c r="AC126" s="961"/>
      <c r="AD126" s="961"/>
      <c r="AE126" s="962"/>
      <c r="AF126" s="963" t="s">
        <v>121</v>
      </c>
      <c r="AG126" s="961"/>
      <c r="AH126" s="961"/>
      <c r="AI126" s="961"/>
      <c r="AJ126" s="962"/>
      <c r="AK126" s="963" t="s">
        <v>121</v>
      </c>
      <c r="AL126" s="961"/>
      <c r="AM126" s="961"/>
      <c r="AN126" s="961"/>
      <c r="AO126" s="962"/>
      <c r="AP126" s="964" t="s">
        <v>121</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121</v>
      </c>
      <c r="DH126" s="928"/>
      <c r="DI126" s="928"/>
      <c r="DJ126" s="928"/>
      <c r="DK126" s="928"/>
      <c r="DL126" s="928" t="s">
        <v>121</v>
      </c>
      <c r="DM126" s="928"/>
      <c r="DN126" s="928"/>
      <c r="DO126" s="928"/>
      <c r="DP126" s="928"/>
      <c r="DQ126" s="928" t="s">
        <v>121</v>
      </c>
      <c r="DR126" s="928"/>
      <c r="DS126" s="928"/>
      <c r="DT126" s="928"/>
      <c r="DU126" s="928"/>
      <c r="DV126" s="929" t="s">
        <v>121</v>
      </c>
      <c r="DW126" s="929"/>
      <c r="DX126" s="929"/>
      <c r="DY126" s="929"/>
      <c r="DZ126" s="930"/>
    </row>
    <row r="127" spans="1:130" s="230"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202</v>
      </c>
      <c r="AB127" s="961"/>
      <c r="AC127" s="961"/>
      <c r="AD127" s="961"/>
      <c r="AE127" s="962"/>
      <c r="AF127" s="963">
        <v>134</v>
      </c>
      <c r="AG127" s="961"/>
      <c r="AH127" s="961"/>
      <c r="AI127" s="961"/>
      <c r="AJ127" s="962"/>
      <c r="AK127" s="963">
        <v>122</v>
      </c>
      <c r="AL127" s="961"/>
      <c r="AM127" s="961"/>
      <c r="AN127" s="961"/>
      <c r="AO127" s="962"/>
      <c r="AP127" s="964">
        <v>0</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121</v>
      </c>
      <c r="DH127" s="928"/>
      <c r="DI127" s="928"/>
      <c r="DJ127" s="928"/>
      <c r="DK127" s="928"/>
      <c r="DL127" s="928" t="s">
        <v>121</v>
      </c>
      <c r="DM127" s="928"/>
      <c r="DN127" s="928"/>
      <c r="DO127" s="928"/>
      <c r="DP127" s="928"/>
      <c r="DQ127" s="928" t="s">
        <v>121</v>
      </c>
      <c r="DR127" s="928"/>
      <c r="DS127" s="928"/>
      <c r="DT127" s="928"/>
      <c r="DU127" s="928"/>
      <c r="DV127" s="929" t="s">
        <v>121</v>
      </c>
      <c r="DW127" s="929"/>
      <c r="DX127" s="929"/>
      <c r="DY127" s="929"/>
      <c r="DZ127" s="930"/>
    </row>
    <row r="128" spans="1:130" s="230"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892956</v>
      </c>
      <c r="AB128" s="1048"/>
      <c r="AC128" s="1048"/>
      <c r="AD128" s="1048"/>
      <c r="AE128" s="1049"/>
      <c r="AF128" s="1050">
        <v>913656</v>
      </c>
      <c r="AG128" s="1048"/>
      <c r="AH128" s="1048"/>
      <c r="AI128" s="1048"/>
      <c r="AJ128" s="1049"/>
      <c r="AK128" s="1050">
        <v>877470</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121</v>
      </c>
      <c r="BG128" s="1055"/>
      <c r="BH128" s="1055"/>
      <c r="BI128" s="1055"/>
      <c r="BJ128" s="1055"/>
      <c r="BK128" s="1055"/>
      <c r="BL128" s="1056"/>
      <c r="BM128" s="1054">
        <v>11.88</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6"/>
      <c r="CR128" s="726"/>
      <c r="CS128" s="726"/>
      <c r="CT128" s="726"/>
      <c r="CU128" s="726"/>
      <c r="CV128" s="726"/>
      <c r="CW128" s="726"/>
      <c r="CX128" s="726"/>
      <c r="CY128" s="726"/>
      <c r="CZ128" s="726"/>
      <c r="DA128" s="726"/>
      <c r="DB128" s="726"/>
      <c r="DC128" s="726"/>
      <c r="DD128" s="726"/>
      <c r="DE128" s="726"/>
      <c r="DF128" s="1038"/>
      <c r="DG128" s="1039" t="s">
        <v>121</v>
      </c>
      <c r="DH128" s="1040"/>
      <c r="DI128" s="1040"/>
      <c r="DJ128" s="1040"/>
      <c r="DK128" s="1040"/>
      <c r="DL128" s="1040">
        <v>3230</v>
      </c>
      <c r="DM128" s="1040"/>
      <c r="DN128" s="1040"/>
      <c r="DO128" s="1040"/>
      <c r="DP128" s="1040"/>
      <c r="DQ128" s="1040" t="s">
        <v>121</v>
      </c>
      <c r="DR128" s="1040"/>
      <c r="DS128" s="1040"/>
      <c r="DT128" s="1040"/>
      <c r="DU128" s="1040"/>
      <c r="DV128" s="1041" t="s">
        <v>121</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28741163</v>
      </c>
      <c r="AB129" s="961"/>
      <c r="AC129" s="961"/>
      <c r="AD129" s="961"/>
      <c r="AE129" s="962"/>
      <c r="AF129" s="963">
        <v>28117517</v>
      </c>
      <c r="AG129" s="961"/>
      <c r="AH129" s="961"/>
      <c r="AI129" s="961"/>
      <c r="AJ129" s="962"/>
      <c r="AK129" s="963">
        <v>28529825</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121</v>
      </c>
      <c r="BG129" s="1069"/>
      <c r="BH129" s="1069"/>
      <c r="BI129" s="1069"/>
      <c r="BJ129" s="1069"/>
      <c r="BK129" s="1069"/>
      <c r="BL129" s="1070"/>
      <c r="BM129" s="1068">
        <v>16.88</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4248840</v>
      </c>
      <c r="AB130" s="961"/>
      <c r="AC130" s="961"/>
      <c r="AD130" s="961"/>
      <c r="AE130" s="962"/>
      <c r="AF130" s="963">
        <v>4248007</v>
      </c>
      <c r="AG130" s="961"/>
      <c r="AH130" s="961"/>
      <c r="AI130" s="961"/>
      <c r="AJ130" s="962"/>
      <c r="AK130" s="963">
        <v>4376624</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6.3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24492323</v>
      </c>
      <c r="AB131" s="988"/>
      <c r="AC131" s="988"/>
      <c r="AD131" s="988"/>
      <c r="AE131" s="989"/>
      <c r="AF131" s="987">
        <v>23869510</v>
      </c>
      <c r="AG131" s="988"/>
      <c r="AH131" s="988"/>
      <c r="AI131" s="988"/>
      <c r="AJ131" s="989"/>
      <c r="AK131" s="987">
        <v>24153201</v>
      </c>
      <c r="AL131" s="988"/>
      <c r="AM131" s="988"/>
      <c r="AN131" s="988"/>
      <c r="AO131" s="989"/>
      <c r="AP131" s="1112"/>
      <c r="AQ131" s="1113"/>
      <c r="AR131" s="1113"/>
      <c r="AS131" s="1113"/>
      <c r="AT131" s="1114"/>
      <c r="AU131" s="233"/>
      <c r="AV131" s="233"/>
      <c r="AW131" s="233"/>
      <c r="AX131" s="1085" t="s">
        <v>472</v>
      </c>
      <c r="AY131" s="726"/>
      <c r="AZ131" s="726"/>
      <c r="BA131" s="726"/>
      <c r="BB131" s="726"/>
      <c r="BC131" s="726"/>
      <c r="BD131" s="726"/>
      <c r="BE131" s="1038"/>
      <c r="BF131" s="1086">
        <v>12.5</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6.096898199</v>
      </c>
      <c r="AB132" s="1099"/>
      <c r="AC132" s="1099"/>
      <c r="AD132" s="1099"/>
      <c r="AE132" s="1100"/>
      <c r="AF132" s="1101">
        <v>6.6295118750000004</v>
      </c>
      <c r="AG132" s="1099"/>
      <c r="AH132" s="1099"/>
      <c r="AI132" s="1099"/>
      <c r="AJ132" s="1100"/>
      <c r="AK132" s="1101">
        <v>6.4011970920000003</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6.7</v>
      </c>
      <c r="AB133" s="1082"/>
      <c r="AC133" s="1082"/>
      <c r="AD133" s="1082"/>
      <c r="AE133" s="1083"/>
      <c r="AF133" s="1081">
        <v>6.6</v>
      </c>
      <c r="AG133" s="1082"/>
      <c r="AH133" s="1082"/>
      <c r="AI133" s="1082"/>
      <c r="AJ133" s="1083"/>
      <c r="AK133" s="1081">
        <v>6.3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7Fe+0SRgSYiy0UtIN/6ZWMMdv4BEdyFzuyMAPxKR1d9+dQWZuEuz6Y9ey2St6KbabU7L/o/JK97JYxvlZgOrg==" saltValue="UJtamBbOQKdvaqsgfkP0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Tm0TJ/uSMwQzUc9CMyPwZXYcxwjncbiUSq5jldM0TAlVlg23qPvEX4T5P7GrknvF7KM3H+dm3T3S4LPmQPXAg==" saltValue="5psXBz0nRXST/uWY84Jq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Hm47c/7Y+7LU9K4ZV/wp/2W1YOyayM2iJ9PVgAQT+37DEGit+3tKb257jx4pKvMcQsTj+qiv8vUHkJE1qBZZA==" saltValue="qeuygm0+UbQqwSfDOcNi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8501951</v>
      </c>
      <c r="AP9" s="281">
        <v>79758</v>
      </c>
      <c r="AQ9" s="282">
        <v>63160</v>
      </c>
      <c r="AR9" s="283">
        <v>26.3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6535</v>
      </c>
      <c r="AP10" s="284">
        <v>61</v>
      </c>
      <c r="AQ10" s="285">
        <v>4257</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v>99561</v>
      </c>
      <c r="AP11" s="284">
        <v>934</v>
      </c>
      <c r="AQ11" s="285">
        <v>595</v>
      </c>
      <c r="AR11" s="286">
        <v>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v>412</v>
      </c>
      <c r="AP12" s="284">
        <v>4</v>
      </c>
      <c r="AQ12" s="285">
        <v>9</v>
      </c>
      <c r="AR12" s="286">
        <v>-55.6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488</v>
      </c>
      <c r="AL13" s="1119"/>
      <c r="AM13" s="1119"/>
      <c r="AN13" s="1120"/>
      <c r="AO13" s="284">
        <v>357811</v>
      </c>
      <c r="AP13" s="284">
        <v>3357</v>
      </c>
      <c r="AQ13" s="285">
        <v>2608</v>
      </c>
      <c r="AR13" s="286">
        <v>28.7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489</v>
      </c>
      <c r="AL14" s="1119"/>
      <c r="AM14" s="1119"/>
      <c r="AN14" s="1120"/>
      <c r="AO14" s="284">
        <v>155142</v>
      </c>
      <c r="AP14" s="284">
        <v>1455</v>
      </c>
      <c r="AQ14" s="285">
        <v>1202</v>
      </c>
      <c r="AR14" s="286">
        <v>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490</v>
      </c>
      <c r="AL15" s="1122"/>
      <c r="AM15" s="1122"/>
      <c r="AN15" s="1123"/>
      <c r="AO15" s="284">
        <v>-578614</v>
      </c>
      <c r="AP15" s="284">
        <v>-5428</v>
      </c>
      <c r="AQ15" s="285">
        <v>-3084</v>
      </c>
      <c r="AR15" s="286">
        <v>76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8542798</v>
      </c>
      <c r="AP16" s="284">
        <v>80141</v>
      </c>
      <c r="AQ16" s="285">
        <v>68747</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495</v>
      </c>
      <c r="AL21" s="1125"/>
      <c r="AM21" s="1125"/>
      <c r="AN21" s="1126"/>
      <c r="AO21" s="297">
        <v>7.19</v>
      </c>
      <c r="AP21" s="298">
        <v>6.22</v>
      </c>
      <c r="AQ21" s="299">
        <v>0.97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496</v>
      </c>
      <c r="AL22" s="1125"/>
      <c r="AM22" s="1125"/>
      <c r="AN22" s="1126"/>
      <c r="AO22" s="302">
        <v>98.6</v>
      </c>
      <c r="AP22" s="303">
        <v>98.7</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500</v>
      </c>
      <c r="AL32" s="1133"/>
      <c r="AM32" s="1133"/>
      <c r="AN32" s="1134"/>
      <c r="AO32" s="312">
        <v>5813847</v>
      </c>
      <c r="AP32" s="312">
        <v>54540</v>
      </c>
      <c r="AQ32" s="313">
        <v>33476</v>
      </c>
      <c r="AR32" s="314">
        <v>62.9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501</v>
      </c>
      <c r="AL33" s="1133"/>
      <c r="AM33" s="1133"/>
      <c r="AN33" s="1134"/>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502</v>
      </c>
      <c r="AP34" s="312" t="s">
        <v>502</v>
      </c>
      <c r="AQ34" s="313">
        <v>23</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986029</v>
      </c>
      <c r="AP35" s="312">
        <v>9250</v>
      </c>
      <c r="AQ35" s="313">
        <v>5696</v>
      </c>
      <c r="AR35" s="314">
        <v>62.4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v>190</v>
      </c>
      <c r="AP36" s="312">
        <v>2</v>
      </c>
      <c r="AQ36" s="313">
        <v>1273</v>
      </c>
      <c r="AR36" s="314">
        <v>-99.8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v>122</v>
      </c>
      <c r="AP37" s="312">
        <v>1</v>
      </c>
      <c r="AQ37" s="313">
        <v>486</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t="s">
        <v>502</v>
      </c>
      <c r="AP38" s="315" t="s">
        <v>502</v>
      </c>
      <c r="AQ38" s="316">
        <v>0</v>
      </c>
      <c r="AR38" s="304" t="s">
        <v>502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v>-877470</v>
      </c>
      <c r="AP39" s="312">
        <v>-8232</v>
      </c>
      <c r="AQ39" s="313">
        <v>-6136</v>
      </c>
      <c r="AR39" s="314">
        <v>34.200000000000003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-4376624</v>
      </c>
      <c r="AP40" s="312">
        <v>-41058</v>
      </c>
      <c r="AQ40" s="313">
        <v>-25079</v>
      </c>
      <c r="AR40" s="314">
        <v>63.7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1546094</v>
      </c>
      <c r="AP41" s="312">
        <v>14504</v>
      </c>
      <c r="AQ41" s="313">
        <v>9740</v>
      </c>
      <c r="AR41" s="314">
        <v>48.9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3610324</v>
      </c>
      <c r="AN51" s="334">
        <v>31785</v>
      </c>
      <c r="AO51" s="335">
        <v>8.6</v>
      </c>
      <c r="AP51" s="336">
        <v>42836</v>
      </c>
      <c r="AQ51" s="337">
        <v>-0.9</v>
      </c>
      <c r="AR51" s="338">
        <v>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1319788</v>
      </c>
      <c r="AN52" s="342">
        <v>11619</v>
      </c>
      <c r="AO52" s="343">
        <v>-9.3000000000000007</v>
      </c>
      <c r="AP52" s="344">
        <v>22936</v>
      </c>
      <c r="AQ52" s="345">
        <v>1.4</v>
      </c>
      <c r="AR52" s="346">
        <v>-10.7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3493162</v>
      </c>
      <c r="AN53" s="334">
        <v>31198</v>
      </c>
      <c r="AO53" s="335">
        <v>-1.8</v>
      </c>
      <c r="AP53" s="336">
        <v>44161</v>
      </c>
      <c r="AQ53" s="337">
        <v>3.1</v>
      </c>
      <c r="AR53" s="338">
        <v>-4.9000000000000004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1396484</v>
      </c>
      <c r="AN54" s="342">
        <v>12472</v>
      </c>
      <c r="AO54" s="343">
        <v>7.3</v>
      </c>
      <c r="AP54" s="344">
        <v>23644</v>
      </c>
      <c r="AQ54" s="345">
        <v>3.1</v>
      </c>
      <c r="AR54" s="346">
        <v>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5087051</v>
      </c>
      <c r="AN55" s="334">
        <v>46134</v>
      </c>
      <c r="AO55" s="335">
        <v>47.9</v>
      </c>
      <c r="AP55" s="336">
        <v>43955</v>
      </c>
      <c r="AQ55" s="337">
        <v>-0.5</v>
      </c>
      <c r="AR55" s="338">
        <v>48.4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3370233</v>
      </c>
      <c r="AN56" s="342">
        <v>30565</v>
      </c>
      <c r="AO56" s="343">
        <v>145.1</v>
      </c>
      <c r="AP56" s="344">
        <v>21318</v>
      </c>
      <c r="AQ56" s="345">
        <v>-9.8000000000000007</v>
      </c>
      <c r="AR56" s="346">
        <v>154.9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6153061</v>
      </c>
      <c r="AN57" s="334">
        <v>56752</v>
      </c>
      <c r="AO57" s="335">
        <v>23</v>
      </c>
      <c r="AP57" s="336">
        <v>41921</v>
      </c>
      <c r="AQ57" s="337">
        <v>-4.5999999999999996</v>
      </c>
      <c r="AR57" s="338">
        <v>27.6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2093250</v>
      </c>
      <c r="AN58" s="342">
        <v>19307</v>
      </c>
      <c r="AO58" s="343">
        <v>-36.799999999999997</v>
      </c>
      <c r="AP58" s="344">
        <v>21655</v>
      </c>
      <c r="AQ58" s="345">
        <v>1.6</v>
      </c>
      <c r="AR58" s="346">
        <v>-38.4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10297760</v>
      </c>
      <c r="AN59" s="334">
        <v>96605</v>
      </c>
      <c r="AO59" s="335">
        <v>70.2</v>
      </c>
      <c r="AP59" s="336">
        <v>44585</v>
      </c>
      <c r="AQ59" s="337">
        <v>6.4</v>
      </c>
      <c r="AR59" s="338">
        <v>63.8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3502253</v>
      </c>
      <c r="AN60" s="342">
        <v>32855</v>
      </c>
      <c r="AO60" s="343">
        <v>70.2</v>
      </c>
      <c r="AP60" s="344">
        <v>23077</v>
      </c>
      <c r="AQ60" s="345">
        <v>6.6</v>
      </c>
      <c r="AR60" s="346">
        <v>63.6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5728272</v>
      </c>
      <c r="AN61" s="349">
        <v>52495</v>
      </c>
      <c r="AO61" s="350">
        <v>29.6</v>
      </c>
      <c r="AP61" s="351">
        <v>43492</v>
      </c>
      <c r="AQ61" s="352">
        <v>0.7</v>
      </c>
      <c r="AR61" s="338">
        <v>28.9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2336402</v>
      </c>
      <c r="AN62" s="342">
        <v>21364</v>
      </c>
      <c r="AO62" s="343">
        <v>35.299999999999997</v>
      </c>
      <c r="AP62" s="344">
        <v>22526</v>
      </c>
      <c r="AQ62" s="345">
        <v>0.6</v>
      </c>
      <c r="AR62" s="346">
        <v>34.700000000000003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r6Z0jRsYNG4Wb+HEDn1YJIzmZ8xzKg7dQ9FROJ5Wk8u3w4JdY18fTq7UIqb31IvFrDrMcOPJ2RmgqZxW/b5ew==" saltValue="IUl8/ESCnt1bTUfdiD8g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D9p7jCjwIyuZfEEEmk/BesSf3e0Fa02K3QIu+BLAq9rzcYdlv3ZWujpwL0xX5KQUSygJoZ/4nqIVJPYx+1m8PQ==" saltValue="VGn77qBCHvOlS6kyZ+AG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N3ZnKZf89NmB0fHt839+e8Zrgmu5mP7R9gJgkh2otDdxEgBjBlxS6aK0E96QEfZiMDGHe0qb7wImEcm07n+Eug==" saltValue="1TD0atjPUghTJ5xEJiC6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9.0399999999999991</v>
      </c>
      <c r="G47" s="12">
        <v>8.42</v>
      </c>
      <c r="H47" s="12">
        <v>10.1</v>
      </c>
      <c r="I47" s="12">
        <v>9.52</v>
      </c>
      <c r="J47" s="13">
        <v>9.3800000000000008</v>
      </c>
    </row>
    <row r="48" spans="2:10" ht="57.75" customHeight="1" x14ac:dyDescent="0.15">
      <c r="B48" s="14"/>
      <c r="C48" s="1143" t="s">
        <v>4</v>
      </c>
      <c r="D48" s="1143"/>
      <c r="E48" s="1144"/>
      <c r="F48" s="15">
        <v>0.26</v>
      </c>
      <c r="G48" s="16">
        <v>0.21</v>
      </c>
      <c r="H48" s="16">
        <v>1.91</v>
      </c>
      <c r="I48" s="16">
        <v>2.34</v>
      </c>
      <c r="J48" s="17">
        <v>0.76</v>
      </c>
    </row>
    <row r="49" spans="2:10" ht="57.75" customHeight="1" thickBot="1" x14ac:dyDescent="0.2">
      <c r="B49" s="18"/>
      <c r="C49" s="1145" t="s">
        <v>5</v>
      </c>
      <c r="D49" s="1145"/>
      <c r="E49" s="1146"/>
      <c r="F49" s="19" t="s">
        <v>531</v>
      </c>
      <c r="G49" s="20" t="s">
        <v>532</v>
      </c>
      <c r="H49" s="20">
        <v>3.66</v>
      </c>
      <c r="I49" s="20" t="s">
        <v>533</v>
      </c>
      <c r="J49" s="21" t="s">
        <v>534</v>
      </c>
    </row>
    <row r="50" spans="2:10" x14ac:dyDescent="0.15"/>
  </sheetData>
  <sheetProtection algorithmName="SHA-512" hashValue="6VK8rXiA40mxz4Y+sw4W3OLLvk90Sy4MnZh8aIXPLEqP3O4H9glgB8fUVzwWVZ9Qof71Rdek5Nv5wnJZZPddlQ==" saltValue="4lvPo3QnKDuGhUnqDaM1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535</v>
      </c>
      <c r="D34" s="1153"/>
      <c r="E34" s="1154"/>
      <c r="F34" s="32">
        <v>9.25</v>
      </c>
      <c r="G34" s="33">
        <v>10.220000000000001</v>
      </c>
      <c r="H34" s="33">
        <v>10.29</v>
      </c>
      <c r="I34" s="33">
        <v>11.71</v>
      </c>
      <c r="J34" s="34">
        <v>12.01</v>
      </c>
      <c r="K34" s="22"/>
      <c r="L34" s="22"/>
      <c r="M34" s="22"/>
      <c r="N34" s="22"/>
      <c r="O34" s="22"/>
      <c r="P34" s="22"/>
    </row>
    <row r="35" spans="1:16" ht="39" customHeight="1" x14ac:dyDescent="0.15">
      <c r="A35" s="22"/>
      <c r="B35" s="35"/>
      <c r="C35" s="1147" t="s">
        <v>536</v>
      </c>
      <c r="D35" s="1148"/>
      <c r="E35" s="1149"/>
      <c r="F35" s="36">
        <v>2.91</v>
      </c>
      <c r="G35" s="37">
        <v>3.75</v>
      </c>
      <c r="H35" s="37">
        <v>4.2699999999999996</v>
      </c>
      <c r="I35" s="37">
        <v>4.92</v>
      </c>
      <c r="J35" s="38">
        <v>4.99</v>
      </c>
      <c r="K35" s="22"/>
      <c r="L35" s="22"/>
      <c r="M35" s="22"/>
      <c r="N35" s="22"/>
      <c r="O35" s="22"/>
      <c r="P35" s="22"/>
    </row>
    <row r="36" spans="1:16" ht="39" customHeight="1" x14ac:dyDescent="0.15">
      <c r="A36" s="22"/>
      <c r="B36" s="35"/>
      <c r="C36" s="1147" t="s">
        <v>537</v>
      </c>
      <c r="D36" s="1148"/>
      <c r="E36" s="1149"/>
      <c r="F36" s="36">
        <v>1.1100000000000001</v>
      </c>
      <c r="G36" s="37">
        <v>1.97</v>
      </c>
      <c r="H36" s="37">
        <v>2.46</v>
      </c>
      <c r="I36" s="37">
        <v>2.4700000000000002</v>
      </c>
      <c r="J36" s="38">
        <v>2.4700000000000002</v>
      </c>
      <c r="K36" s="22"/>
      <c r="L36" s="22"/>
      <c r="M36" s="22"/>
      <c r="N36" s="22"/>
      <c r="O36" s="22"/>
      <c r="P36" s="22"/>
    </row>
    <row r="37" spans="1:16" ht="39" customHeight="1" x14ac:dyDescent="0.15">
      <c r="A37" s="22"/>
      <c r="B37" s="35"/>
      <c r="C37" s="1147" t="s">
        <v>538</v>
      </c>
      <c r="D37" s="1148"/>
      <c r="E37" s="1149"/>
      <c r="F37" s="36">
        <v>1.31</v>
      </c>
      <c r="G37" s="37">
        <v>1.65</v>
      </c>
      <c r="H37" s="37">
        <v>1.6</v>
      </c>
      <c r="I37" s="37">
        <v>1.66</v>
      </c>
      <c r="J37" s="38">
        <v>1.1299999999999999</v>
      </c>
      <c r="K37" s="22"/>
      <c r="L37" s="22"/>
      <c r="M37" s="22"/>
      <c r="N37" s="22"/>
      <c r="O37" s="22"/>
      <c r="P37" s="22"/>
    </row>
    <row r="38" spans="1:16" ht="39" customHeight="1" x14ac:dyDescent="0.15">
      <c r="A38" s="22"/>
      <c r="B38" s="35"/>
      <c r="C38" s="1147" t="s">
        <v>539</v>
      </c>
      <c r="D38" s="1148"/>
      <c r="E38" s="1149"/>
      <c r="F38" s="36">
        <v>0.26</v>
      </c>
      <c r="G38" s="37">
        <v>0.2</v>
      </c>
      <c r="H38" s="37">
        <v>1.91</v>
      </c>
      <c r="I38" s="37">
        <v>2.34</v>
      </c>
      <c r="J38" s="38">
        <v>0.75</v>
      </c>
      <c r="K38" s="22"/>
      <c r="L38" s="22"/>
      <c r="M38" s="22"/>
      <c r="N38" s="22"/>
      <c r="O38" s="22"/>
      <c r="P38" s="22"/>
    </row>
    <row r="39" spans="1:16" ht="39" customHeight="1" x14ac:dyDescent="0.15">
      <c r="A39" s="22"/>
      <c r="B39" s="35"/>
      <c r="C39" s="1147" t="s">
        <v>540</v>
      </c>
      <c r="D39" s="1148"/>
      <c r="E39" s="1149"/>
      <c r="F39" s="36">
        <v>0.13</v>
      </c>
      <c r="G39" s="37">
        <v>0.13</v>
      </c>
      <c r="H39" s="37">
        <v>0.13</v>
      </c>
      <c r="I39" s="37">
        <v>0.15</v>
      </c>
      <c r="J39" s="38">
        <v>0.17</v>
      </c>
      <c r="K39" s="22"/>
      <c r="L39" s="22"/>
      <c r="M39" s="22"/>
      <c r="N39" s="22"/>
      <c r="O39" s="22"/>
      <c r="P39" s="22"/>
    </row>
    <row r="40" spans="1:16" ht="39" customHeight="1" x14ac:dyDescent="0.15">
      <c r="A40" s="22"/>
      <c r="B40" s="35"/>
      <c r="C40" s="1147" t="s">
        <v>541</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542</v>
      </c>
      <c r="D42" s="1148"/>
      <c r="E42" s="1149"/>
      <c r="F42" s="36" t="s">
        <v>502</v>
      </c>
      <c r="G42" s="37" t="s">
        <v>502</v>
      </c>
      <c r="H42" s="37" t="s">
        <v>502</v>
      </c>
      <c r="I42" s="37" t="s">
        <v>502</v>
      </c>
      <c r="J42" s="38" t="s">
        <v>502</v>
      </c>
      <c r="K42" s="22"/>
      <c r="L42" s="22"/>
      <c r="M42" s="22"/>
      <c r="N42" s="22"/>
      <c r="O42" s="22"/>
      <c r="P42" s="22"/>
    </row>
    <row r="43" spans="1:16" ht="39" customHeight="1" thickBot="1" x14ac:dyDescent="0.2">
      <c r="A43" s="22"/>
      <c r="B43" s="40"/>
      <c r="C43" s="1150" t="s">
        <v>543</v>
      </c>
      <c r="D43" s="1151"/>
      <c r="E43" s="1152"/>
      <c r="F43" s="41" t="s">
        <v>502</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FQlA/f0D695EiHNCzMtNXyG9qo3sUTIFTasL8Bd5IDlC0gWDcDWLQ8RFJcvqj7AwcISVWhoGCSIuV3a9+qGMQ==" saltValue="cds7kiOju3d6vTUfcyN3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5870</v>
      </c>
      <c r="L45" s="60">
        <v>5908</v>
      </c>
      <c r="M45" s="60">
        <v>5685</v>
      </c>
      <c r="N45" s="60">
        <v>5726</v>
      </c>
      <c r="O45" s="61">
        <v>5814</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502</v>
      </c>
      <c r="L46" s="64" t="s">
        <v>502</v>
      </c>
      <c r="M46" s="64" t="s">
        <v>502</v>
      </c>
      <c r="N46" s="64" t="s">
        <v>502</v>
      </c>
      <c r="O46" s="65" t="s">
        <v>502</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502</v>
      </c>
      <c r="L47" s="64" t="s">
        <v>502</v>
      </c>
      <c r="M47" s="64" t="s">
        <v>502</v>
      </c>
      <c r="N47" s="64" t="s">
        <v>502</v>
      </c>
      <c r="O47" s="65" t="s">
        <v>502</v>
      </c>
      <c r="P47" s="48"/>
      <c r="Q47" s="48"/>
      <c r="R47" s="48"/>
      <c r="S47" s="48"/>
      <c r="T47" s="48"/>
      <c r="U47" s="48"/>
    </row>
    <row r="48" spans="1:21" ht="30.75" customHeight="1" x14ac:dyDescent="0.15">
      <c r="A48" s="48"/>
      <c r="B48" s="1157"/>
      <c r="C48" s="1158"/>
      <c r="D48" s="62"/>
      <c r="E48" s="1163" t="s">
        <v>13</v>
      </c>
      <c r="F48" s="1163"/>
      <c r="G48" s="1163"/>
      <c r="H48" s="1163"/>
      <c r="I48" s="1163"/>
      <c r="J48" s="1164"/>
      <c r="K48" s="63">
        <v>964</v>
      </c>
      <c r="L48" s="64">
        <v>987</v>
      </c>
      <c r="M48" s="64">
        <v>950</v>
      </c>
      <c r="N48" s="64">
        <v>1018</v>
      </c>
      <c r="O48" s="65">
        <v>986</v>
      </c>
      <c r="P48" s="48"/>
      <c r="Q48" s="48"/>
      <c r="R48" s="48"/>
      <c r="S48" s="48"/>
      <c r="T48" s="48"/>
      <c r="U48" s="48"/>
    </row>
    <row r="49" spans="1:21" ht="30.75" customHeight="1" x14ac:dyDescent="0.15">
      <c r="A49" s="48"/>
      <c r="B49" s="1157"/>
      <c r="C49" s="1158"/>
      <c r="D49" s="62"/>
      <c r="E49" s="1163" t="s">
        <v>14</v>
      </c>
      <c r="F49" s="1163"/>
      <c r="G49" s="1163"/>
      <c r="H49" s="1163"/>
      <c r="I49" s="1163"/>
      <c r="J49" s="1164"/>
      <c r="K49" s="63" t="s">
        <v>502</v>
      </c>
      <c r="L49" s="64" t="s">
        <v>502</v>
      </c>
      <c r="M49" s="64" t="s">
        <v>502</v>
      </c>
      <c r="N49" s="64" t="s">
        <v>502</v>
      </c>
      <c r="O49" s="65">
        <v>0</v>
      </c>
      <c r="P49" s="48"/>
      <c r="Q49" s="48"/>
      <c r="R49" s="48"/>
      <c r="S49" s="48"/>
      <c r="T49" s="48"/>
      <c r="U49" s="48"/>
    </row>
    <row r="50" spans="1:21" ht="30.75" customHeight="1" x14ac:dyDescent="0.15">
      <c r="A50" s="48"/>
      <c r="B50" s="1157"/>
      <c r="C50" s="1158"/>
      <c r="D50" s="62"/>
      <c r="E50" s="1163" t="s">
        <v>15</v>
      </c>
      <c r="F50" s="1163"/>
      <c r="G50" s="1163"/>
      <c r="H50" s="1163"/>
      <c r="I50" s="1163"/>
      <c r="J50" s="1164"/>
      <c r="K50" s="63">
        <v>0</v>
      </c>
      <c r="L50" s="64">
        <v>0</v>
      </c>
      <c r="M50" s="64">
        <v>0</v>
      </c>
      <c r="N50" s="64">
        <v>0</v>
      </c>
      <c r="O50" s="65">
        <v>0</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502</v>
      </c>
      <c r="L51" s="64" t="s">
        <v>502</v>
      </c>
      <c r="M51" s="64" t="s">
        <v>502</v>
      </c>
      <c r="N51" s="64" t="s">
        <v>502</v>
      </c>
      <c r="O51" s="65" t="s">
        <v>502</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5186</v>
      </c>
      <c r="L52" s="64">
        <v>5218</v>
      </c>
      <c r="M52" s="64">
        <v>5142</v>
      </c>
      <c r="N52" s="64">
        <v>5162</v>
      </c>
      <c r="O52" s="65">
        <v>5254</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1648</v>
      </c>
      <c r="L53" s="69">
        <v>1677</v>
      </c>
      <c r="M53" s="69">
        <v>1493</v>
      </c>
      <c r="N53" s="69">
        <v>1582</v>
      </c>
      <c r="O53" s="70">
        <v>1546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BmmosvD0HAPRbfNpX1OXc17lSxcpEkX9RXRlhwRvhGlKUG7xdMcFi3Jh7lKtC12KVk8s8f+B7Fx+6UZVtQ9g==" saltValue="axwE99GOBiOAd6pGJYET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5">
        <v>48601</v>
      </c>
      <c r="J41" s="356">
        <v>47394</v>
      </c>
      <c r="K41" s="356">
        <v>47611</v>
      </c>
      <c r="L41" s="356">
        <v>45611</v>
      </c>
      <c r="M41" s="357">
        <v>46708</v>
      </c>
    </row>
    <row r="42" spans="2:13" ht="27.75" customHeight="1" x14ac:dyDescent="0.15">
      <c r="B42" s="1188"/>
      <c r="C42" s="1189"/>
      <c r="D42" s="106"/>
      <c r="E42" s="1194" t="s">
        <v>32</v>
      </c>
      <c r="F42" s="1194"/>
      <c r="G42" s="1194"/>
      <c r="H42" s="1195"/>
      <c r="I42" s="358">
        <v>23</v>
      </c>
      <c r="J42" s="359">
        <v>23</v>
      </c>
      <c r="K42" s="359">
        <v>23</v>
      </c>
      <c r="L42" s="359">
        <v>19</v>
      </c>
      <c r="M42" s="360">
        <v>19</v>
      </c>
    </row>
    <row r="43" spans="2:13" ht="27.75" customHeight="1" x14ac:dyDescent="0.15">
      <c r="B43" s="1188"/>
      <c r="C43" s="1189"/>
      <c r="D43" s="106"/>
      <c r="E43" s="1194" t="s">
        <v>33</v>
      </c>
      <c r="F43" s="1194"/>
      <c r="G43" s="1194"/>
      <c r="H43" s="1195"/>
      <c r="I43" s="358">
        <v>13013</v>
      </c>
      <c r="J43" s="359">
        <v>13049</v>
      </c>
      <c r="K43" s="359">
        <v>13050</v>
      </c>
      <c r="L43" s="359">
        <v>12903</v>
      </c>
      <c r="M43" s="360">
        <v>12464</v>
      </c>
    </row>
    <row r="44" spans="2:13" ht="27.75" customHeight="1" x14ac:dyDescent="0.15">
      <c r="B44" s="1188"/>
      <c r="C44" s="1189"/>
      <c r="D44" s="106"/>
      <c r="E44" s="1194" t="s">
        <v>34</v>
      </c>
      <c r="F44" s="1194"/>
      <c r="G44" s="1194"/>
      <c r="H44" s="1195"/>
      <c r="I44" s="358" t="s">
        <v>502</v>
      </c>
      <c r="J44" s="359" t="s">
        <v>502</v>
      </c>
      <c r="K44" s="359" t="s">
        <v>502</v>
      </c>
      <c r="L44" s="359" t="s">
        <v>502</v>
      </c>
      <c r="M44" s="360">
        <v>207</v>
      </c>
    </row>
    <row r="45" spans="2:13" ht="27.75" customHeight="1" x14ac:dyDescent="0.15">
      <c r="B45" s="1188"/>
      <c r="C45" s="1189"/>
      <c r="D45" s="106"/>
      <c r="E45" s="1194" t="s">
        <v>35</v>
      </c>
      <c r="F45" s="1194"/>
      <c r="G45" s="1194"/>
      <c r="H45" s="1195"/>
      <c r="I45" s="358">
        <v>8269</v>
      </c>
      <c r="J45" s="359">
        <v>7779</v>
      </c>
      <c r="K45" s="359">
        <v>7616</v>
      </c>
      <c r="L45" s="359">
        <v>7294</v>
      </c>
      <c r="M45" s="360">
        <v>7234</v>
      </c>
    </row>
    <row r="46" spans="2:13" ht="27.75" customHeight="1" x14ac:dyDescent="0.15">
      <c r="B46" s="1188"/>
      <c r="C46" s="1189"/>
      <c r="D46" s="107"/>
      <c r="E46" s="1194" t="s">
        <v>36</v>
      </c>
      <c r="F46" s="1194"/>
      <c r="G46" s="1194"/>
      <c r="H46" s="1195"/>
      <c r="I46" s="358" t="s">
        <v>502</v>
      </c>
      <c r="J46" s="359" t="s">
        <v>502</v>
      </c>
      <c r="K46" s="359" t="s">
        <v>502</v>
      </c>
      <c r="L46" s="359">
        <v>3</v>
      </c>
      <c r="M46" s="360" t="s">
        <v>502</v>
      </c>
    </row>
    <row r="47" spans="2:13" ht="27.75" customHeight="1" x14ac:dyDescent="0.15">
      <c r="B47" s="1188"/>
      <c r="C47" s="1189"/>
      <c r="D47" s="108"/>
      <c r="E47" s="1196" t="s">
        <v>37</v>
      </c>
      <c r="F47" s="1197"/>
      <c r="G47" s="1197"/>
      <c r="H47" s="1198"/>
      <c r="I47" s="358" t="s">
        <v>502</v>
      </c>
      <c r="J47" s="359" t="s">
        <v>502</v>
      </c>
      <c r="K47" s="359" t="s">
        <v>502</v>
      </c>
      <c r="L47" s="359" t="s">
        <v>502</v>
      </c>
      <c r="M47" s="360" t="s">
        <v>502</v>
      </c>
    </row>
    <row r="48" spans="2:13" ht="27.75" customHeight="1" x14ac:dyDescent="0.15">
      <c r="B48" s="1188"/>
      <c r="C48" s="1189"/>
      <c r="D48" s="106"/>
      <c r="E48" s="1194" t="s">
        <v>38</v>
      </c>
      <c r="F48" s="1194"/>
      <c r="G48" s="1194"/>
      <c r="H48" s="1195"/>
      <c r="I48" s="358" t="s">
        <v>502</v>
      </c>
      <c r="J48" s="359" t="s">
        <v>502</v>
      </c>
      <c r="K48" s="359" t="s">
        <v>502</v>
      </c>
      <c r="L48" s="359" t="s">
        <v>502</v>
      </c>
      <c r="M48" s="360" t="s">
        <v>502</v>
      </c>
    </row>
    <row r="49" spans="2:13" ht="27.75" customHeight="1" x14ac:dyDescent="0.15">
      <c r="B49" s="1190"/>
      <c r="C49" s="1191"/>
      <c r="D49" s="106"/>
      <c r="E49" s="1194" t="s">
        <v>39</v>
      </c>
      <c r="F49" s="1194"/>
      <c r="G49" s="1194"/>
      <c r="H49" s="1195"/>
      <c r="I49" s="358" t="s">
        <v>502</v>
      </c>
      <c r="J49" s="359" t="s">
        <v>502</v>
      </c>
      <c r="K49" s="359" t="s">
        <v>502</v>
      </c>
      <c r="L49" s="359" t="s">
        <v>502</v>
      </c>
      <c r="M49" s="360" t="s">
        <v>502</v>
      </c>
    </row>
    <row r="50" spans="2:13" ht="27.75" customHeight="1" x14ac:dyDescent="0.15">
      <c r="B50" s="1199" t="s">
        <v>40</v>
      </c>
      <c r="C50" s="1200"/>
      <c r="D50" s="109"/>
      <c r="E50" s="1194" t="s">
        <v>41</v>
      </c>
      <c r="F50" s="1194"/>
      <c r="G50" s="1194"/>
      <c r="H50" s="1195"/>
      <c r="I50" s="358">
        <v>8481</v>
      </c>
      <c r="J50" s="359">
        <v>8592</v>
      </c>
      <c r="K50" s="359">
        <v>10904</v>
      </c>
      <c r="L50" s="359">
        <v>11396</v>
      </c>
      <c r="M50" s="360">
        <v>11444</v>
      </c>
    </row>
    <row r="51" spans="2:13" ht="27.75" customHeight="1" x14ac:dyDescent="0.15">
      <c r="B51" s="1188"/>
      <c r="C51" s="1189"/>
      <c r="D51" s="106"/>
      <c r="E51" s="1194" t="s">
        <v>42</v>
      </c>
      <c r="F51" s="1194"/>
      <c r="G51" s="1194"/>
      <c r="H51" s="1195"/>
      <c r="I51" s="358">
        <v>8125</v>
      </c>
      <c r="J51" s="359">
        <v>7693</v>
      </c>
      <c r="K51" s="359">
        <v>7209</v>
      </c>
      <c r="L51" s="359">
        <v>6389</v>
      </c>
      <c r="M51" s="360">
        <v>5706</v>
      </c>
    </row>
    <row r="52" spans="2:13" ht="27.75" customHeight="1" x14ac:dyDescent="0.15">
      <c r="B52" s="1190"/>
      <c r="C52" s="1191"/>
      <c r="D52" s="106"/>
      <c r="E52" s="1194" t="s">
        <v>43</v>
      </c>
      <c r="F52" s="1194"/>
      <c r="G52" s="1194"/>
      <c r="H52" s="1195"/>
      <c r="I52" s="358">
        <v>44585</v>
      </c>
      <c r="J52" s="359">
        <v>45109</v>
      </c>
      <c r="K52" s="359">
        <v>45550</v>
      </c>
      <c r="L52" s="359">
        <v>45155</v>
      </c>
      <c r="M52" s="360">
        <v>46451</v>
      </c>
    </row>
    <row r="53" spans="2:13" ht="27.75" customHeight="1" thickBot="1" x14ac:dyDescent="0.2">
      <c r="B53" s="1201" t="s">
        <v>19</v>
      </c>
      <c r="C53" s="1202"/>
      <c r="D53" s="110"/>
      <c r="E53" s="1203" t="s">
        <v>44</v>
      </c>
      <c r="F53" s="1203"/>
      <c r="G53" s="1203"/>
      <c r="H53" s="1204"/>
      <c r="I53" s="361">
        <v>8714</v>
      </c>
      <c r="J53" s="362">
        <v>6850</v>
      </c>
      <c r="K53" s="362">
        <v>4637</v>
      </c>
      <c r="L53" s="362">
        <v>2891</v>
      </c>
      <c r="M53" s="363">
        <v>3031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JV7gXYNMzEWOVY5V5IdnWOF4uaqmNaz8b/R5jaXej8FSvTPB+iLTaThUHWp+r8c3tMG+xxwzLGHS8QssZP1Mg==" saltValue="88c82S7TuwS7y9OOqBjC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2902</v>
      </c>
      <c r="G55" s="122">
        <v>2677</v>
      </c>
      <c r="H55" s="123">
        <v>2677</v>
      </c>
    </row>
    <row r="56" spans="2:8" ht="52.5" customHeight="1" x14ac:dyDescent="0.15">
      <c r="B56" s="124"/>
      <c r="C56" s="1215" t="s">
        <v>47</v>
      </c>
      <c r="D56" s="1215"/>
      <c r="E56" s="1216"/>
      <c r="F56" s="125">
        <v>445</v>
      </c>
      <c r="G56" s="125">
        <v>444</v>
      </c>
      <c r="H56" s="126">
        <v>445</v>
      </c>
    </row>
    <row r="57" spans="2:8" ht="53.25" customHeight="1" x14ac:dyDescent="0.15">
      <c r="B57" s="124"/>
      <c r="C57" s="1217" t="s">
        <v>48</v>
      </c>
      <c r="D57" s="1217"/>
      <c r="E57" s="1218"/>
      <c r="F57" s="127">
        <v>6144</v>
      </c>
      <c r="G57" s="127">
        <v>6711</v>
      </c>
      <c r="H57" s="128">
        <v>6607</v>
      </c>
    </row>
    <row r="58" spans="2:8" ht="45.75" customHeight="1" x14ac:dyDescent="0.15">
      <c r="B58" s="129"/>
      <c r="C58" s="1205" t="s">
        <v>561</v>
      </c>
      <c r="D58" s="1206"/>
      <c r="E58" s="1207"/>
      <c r="F58" s="130">
        <v>2592</v>
      </c>
      <c r="G58" s="130">
        <v>2893</v>
      </c>
      <c r="H58" s="131">
        <v>2896</v>
      </c>
    </row>
    <row r="59" spans="2:8" ht="45.75" customHeight="1" x14ac:dyDescent="0.15">
      <c r="B59" s="129"/>
      <c r="C59" s="1205" t="s">
        <v>562</v>
      </c>
      <c r="D59" s="1206"/>
      <c r="E59" s="1207"/>
      <c r="F59" s="130">
        <v>1234</v>
      </c>
      <c r="G59" s="130">
        <v>1222</v>
      </c>
      <c r="H59" s="131">
        <v>1211</v>
      </c>
    </row>
    <row r="60" spans="2:8" ht="45.75" customHeight="1" x14ac:dyDescent="0.15">
      <c r="B60" s="129"/>
      <c r="C60" s="1205" t="s">
        <v>563</v>
      </c>
      <c r="D60" s="1206"/>
      <c r="E60" s="1207"/>
      <c r="F60" s="130">
        <v>700</v>
      </c>
      <c r="G60" s="130">
        <v>1000</v>
      </c>
      <c r="H60" s="131">
        <v>1000</v>
      </c>
    </row>
    <row r="61" spans="2:8" ht="45.75" customHeight="1" x14ac:dyDescent="0.15">
      <c r="B61" s="129"/>
      <c r="C61" s="1205" t="s">
        <v>564</v>
      </c>
      <c r="D61" s="1206"/>
      <c r="E61" s="1207"/>
      <c r="F61" s="130">
        <v>341</v>
      </c>
      <c r="G61" s="130">
        <v>491</v>
      </c>
      <c r="H61" s="131">
        <v>424</v>
      </c>
    </row>
    <row r="62" spans="2:8" ht="45.75" customHeight="1" thickBot="1" x14ac:dyDescent="0.2">
      <c r="B62" s="132"/>
      <c r="C62" s="1208" t="s">
        <v>565</v>
      </c>
      <c r="D62" s="1209"/>
      <c r="E62" s="1210"/>
      <c r="F62" s="133">
        <v>563</v>
      </c>
      <c r="G62" s="133">
        <v>403</v>
      </c>
      <c r="H62" s="134">
        <v>403</v>
      </c>
    </row>
    <row r="63" spans="2:8" ht="52.5" customHeight="1" thickBot="1" x14ac:dyDescent="0.2">
      <c r="B63" s="135"/>
      <c r="C63" s="1211" t="s">
        <v>49</v>
      </c>
      <c r="D63" s="1211"/>
      <c r="E63" s="1212"/>
      <c r="F63" s="136">
        <v>9491</v>
      </c>
      <c r="G63" s="136">
        <v>9832</v>
      </c>
      <c r="H63" s="137">
        <v>9729</v>
      </c>
    </row>
    <row r="64" spans="2:8" x14ac:dyDescent="0.15"/>
  </sheetData>
  <sheetProtection algorithmName="SHA-512" hashValue="HxS2Iw+hW7GHcdiAxwQDvg5K8K0BI6Pa1Xg2nOpuD1zXQeTprsR7BkIwlEssHdDg2xRqdQQU+a7t81EFE3h62g==" saltValue="BxIvcDzZmRIZVl1D5VoA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31785</v>
      </c>
      <c r="E3" s="156"/>
      <c r="F3" s="157">
        <v>42836</v>
      </c>
      <c r="G3" s="158"/>
      <c r="H3" s="159"/>
    </row>
    <row r="4" spans="1:8" x14ac:dyDescent="0.15">
      <c r="A4" s="160"/>
      <c r="B4" s="161"/>
      <c r="C4" s="162"/>
      <c r="D4" s="163">
        <v>11619</v>
      </c>
      <c r="E4" s="164"/>
      <c r="F4" s="165">
        <v>22936</v>
      </c>
      <c r="G4" s="166"/>
      <c r="H4" s="167"/>
    </row>
    <row r="5" spans="1:8" x14ac:dyDescent="0.15">
      <c r="A5" s="148" t="s">
        <v>520</v>
      </c>
      <c r="B5" s="153"/>
      <c r="C5" s="154"/>
      <c r="D5" s="155">
        <v>31198</v>
      </c>
      <c r="E5" s="156"/>
      <c r="F5" s="157">
        <v>44161</v>
      </c>
      <c r="G5" s="158"/>
      <c r="H5" s="159"/>
    </row>
    <row r="6" spans="1:8" x14ac:dyDescent="0.15">
      <c r="A6" s="160"/>
      <c r="B6" s="161"/>
      <c r="C6" s="162"/>
      <c r="D6" s="163">
        <v>12472</v>
      </c>
      <c r="E6" s="164"/>
      <c r="F6" s="165">
        <v>23644</v>
      </c>
      <c r="G6" s="166"/>
      <c r="H6" s="167"/>
    </row>
    <row r="7" spans="1:8" x14ac:dyDescent="0.15">
      <c r="A7" s="148" t="s">
        <v>521</v>
      </c>
      <c r="B7" s="153"/>
      <c r="C7" s="154"/>
      <c r="D7" s="155">
        <v>46134</v>
      </c>
      <c r="E7" s="156"/>
      <c r="F7" s="157">
        <v>43955</v>
      </c>
      <c r="G7" s="158"/>
      <c r="H7" s="159"/>
    </row>
    <row r="8" spans="1:8" x14ac:dyDescent="0.15">
      <c r="A8" s="160"/>
      <c r="B8" s="161"/>
      <c r="C8" s="162"/>
      <c r="D8" s="163">
        <v>30565</v>
      </c>
      <c r="E8" s="164"/>
      <c r="F8" s="165">
        <v>21318</v>
      </c>
      <c r="G8" s="166"/>
      <c r="H8" s="167"/>
    </row>
    <row r="9" spans="1:8" x14ac:dyDescent="0.15">
      <c r="A9" s="148" t="s">
        <v>522</v>
      </c>
      <c r="B9" s="153"/>
      <c r="C9" s="154"/>
      <c r="D9" s="155">
        <v>56752</v>
      </c>
      <c r="E9" s="156"/>
      <c r="F9" s="157">
        <v>41921</v>
      </c>
      <c r="G9" s="158"/>
      <c r="H9" s="159"/>
    </row>
    <row r="10" spans="1:8" x14ac:dyDescent="0.15">
      <c r="A10" s="160"/>
      <c r="B10" s="161"/>
      <c r="C10" s="162"/>
      <c r="D10" s="163">
        <v>19307</v>
      </c>
      <c r="E10" s="164"/>
      <c r="F10" s="165">
        <v>21655</v>
      </c>
      <c r="G10" s="166"/>
      <c r="H10" s="167"/>
    </row>
    <row r="11" spans="1:8" x14ac:dyDescent="0.15">
      <c r="A11" s="148" t="s">
        <v>523</v>
      </c>
      <c r="B11" s="153"/>
      <c r="C11" s="154"/>
      <c r="D11" s="155">
        <v>96605</v>
      </c>
      <c r="E11" s="156"/>
      <c r="F11" s="157">
        <v>44585</v>
      </c>
      <c r="G11" s="158"/>
      <c r="H11" s="159"/>
    </row>
    <row r="12" spans="1:8" x14ac:dyDescent="0.15">
      <c r="A12" s="160"/>
      <c r="B12" s="161"/>
      <c r="C12" s="168"/>
      <c r="D12" s="163">
        <v>32855</v>
      </c>
      <c r="E12" s="164"/>
      <c r="F12" s="165">
        <v>23077</v>
      </c>
      <c r="G12" s="166"/>
      <c r="H12" s="167"/>
    </row>
    <row r="13" spans="1:8" x14ac:dyDescent="0.15">
      <c r="A13" s="148"/>
      <c r="B13" s="153"/>
      <c r="C13" s="169"/>
      <c r="D13" s="170">
        <v>52495</v>
      </c>
      <c r="E13" s="171"/>
      <c r="F13" s="172">
        <v>43492</v>
      </c>
      <c r="G13" s="173"/>
      <c r="H13" s="159"/>
    </row>
    <row r="14" spans="1:8" x14ac:dyDescent="0.15">
      <c r="A14" s="160"/>
      <c r="B14" s="161"/>
      <c r="C14" s="162"/>
      <c r="D14" s="163">
        <v>21364</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0.26</v>
      </c>
      <c r="C19" s="174">
        <f>ROUND(VALUE(SUBSTITUTE(実質収支比率等に係る経年分析!G$48,"▲","-")),2)</f>
        <v>0.21</v>
      </c>
      <c r="D19" s="174">
        <f>ROUND(VALUE(SUBSTITUTE(実質収支比率等に係る経年分析!H$48,"▲","-")),2)</f>
        <v>1.91</v>
      </c>
      <c r="E19" s="174">
        <f>ROUND(VALUE(SUBSTITUTE(実質収支比率等に係る経年分析!I$48,"▲","-")),2)</f>
        <v>2.34</v>
      </c>
      <c r="F19" s="174">
        <f>ROUND(VALUE(SUBSTITUTE(実質収支比率等に係る経年分析!J$48,"▲","-")),2)</f>
        <v>0.76</v>
      </c>
    </row>
    <row r="20" spans="1:11" x14ac:dyDescent="0.15">
      <c r="A20" s="174" t="s">
        <v>53</v>
      </c>
      <c r="B20" s="174">
        <f>ROUND(VALUE(SUBSTITUTE(実質収支比率等に係る経年分析!F$47,"▲","-")),2)</f>
        <v>9.0399999999999991</v>
      </c>
      <c r="C20" s="174">
        <f>ROUND(VALUE(SUBSTITUTE(実質収支比率等に係る経年分析!G$47,"▲","-")),2)</f>
        <v>8.42</v>
      </c>
      <c r="D20" s="174">
        <f>ROUND(VALUE(SUBSTITUTE(実質収支比率等に係る経年分析!H$47,"▲","-")),2)</f>
        <v>10.1</v>
      </c>
      <c r="E20" s="174">
        <f>ROUND(VALUE(SUBSTITUTE(実質収支比率等に係る経年分析!I$47,"▲","-")),2)</f>
        <v>9.52</v>
      </c>
      <c r="F20" s="174">
        <f>ROUND(VALUE(SUBSTITUTE(実質収支比率等に係る経年分析!J$47,"▲","-")),2)</f>
        <v>9.3800000000000008</v>
      </c>
    </row>
    <row r="21" spans="1:11" x14ac:dyDescent="0.15">
      <c r="A21" s="174" t="s">
        <v>54</v>
      </c>
      <c r="B21" s="174">
        <f>IF(ISNUMBER(VALUE(SUBSTITUTE(実質収支比率等に係る経年分析!F$49,"▲","-"))),ROUND(VALUE(SUBSTITUTE(実質収支比率等に係る経年分析!F$49,"▲","-")),2),NA())</f>
        <v>-0.1</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3.66</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-1.55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病院事業債管理特別会計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2.4700000000000002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4.2699999999999996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5186</v>
      </c>
      <c r="E42" s="176"/>
      <c r="F42" s="176"/>
      <c r="G42" s="176">
        <f>'実質公債費比率（分子）の構造'!L$52</f>
        <v>5218</v>
      </c>
      <c r="H42" s="176"/>
      <c r="I42" s="176"/>
      <c r="J42" s="176">
        <f>'実質公債費比率（分子）の構造'!M$52</f>
        <v>5142</v>
      </c>
      <c r="K42" s="176"/>
      <c r="L42" s="176"/>
      <c r="M42" s="176">
        <f>'実質公債費比率（分子）の構造'!N$52</f>
        <v>5162</v>
      </c>
      <c r="N42" s="176"/>
      <c r="O42" s="176"/>
      <c r="P42" s="176">
        <f>'実質公債費比率（分子）の構造'!O$52</f>
        <v>5254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0</v>
      </c>
      <c r="O45" s="176"/>
      <c r="P45" s="176"/>
    </row>
    <row r="46" spans="1:16" x14ac:dyDescent="0.15">
      <c r="A46" s="176" t="s">
        <v>64</v>
      </c>
      <c r="B46" s="176">
        <f>'実質公債費比率（分子）の構造'!K$48</f>
        <v>964</v>
      </c>
      <c r="C46" s="176"/>
      <c r="D46" s="176"/>
      <c r="E46" s="176">
        <f>'実質公債費比率（分子）の構造'!L$48</f>
        <v>987</v>
      </c>
      <c r="F46" s="176"/>
      <c r="G46" s="176"/>
      <c r="H46" s="176">
        <f>'実質公債費比率（分子）の構造'!M$48</f>
        <v>950</v>
      </c>
      <c r="I46" s="176"/>
      <c r="J46" s="176"/>
      <c r="K46" s="176">
        <f>'実質公債費比率（分子）の構造'!N$48</f>
        <v>1018</v>
      </c>
      <c r="L46" s="176"/>
      <c r="M46" s="176"/>
      <c r="N46" s="176">
        <f>'実質公債費比率（分子）の構造'!O$48</f>
        <v>986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5870</v>
      </c>
      <c r="C49" s="176"/>
      <c r="D49" s="176"/>
      <c r="E49" s="176">
        <f>'実質公債費比率（分子）の構造'!L$45</f>
        <v>5908</v>
      </c>
      <c r="F49" s="176"/>
      <c r="G49" s="176"/>
      <c r="H49" s="176">
        <f>'実質公債費比率（分子）の構造'!M$45</f>
        <v>5685</v>
      </c>
      <c r="I49" s="176"/>
      <c r="J49" s="176"/>
      <c r="K49" s="176">
        <f>'実質公債費比率（分子）の構造'!N$45</f>
        <v>5726</v>
      </c>
      <c r="L49" s="176"/>
      <c r="M49" s="176"/>
      <c r="N49" s="176">
        <f>'実質公債費比率（分子）の構造'!O$45</f>
        <v>5814</v>
      </c>
      <c r="O49" s="176"/>
      <c r="P49" s="176"/>
    </row>
    <row r="50" spans="1:16" x14ac:dyDescent="0.15">
      <c r="A50" s="176" t="s">
        <v>67</v>
      </c>
      <c r="B50" s="176" t="e">
        <f>NA()</f>
        <v>#N/A</v>
      </c>
      <c r="C50" s="176">
        <f>IF(ISNUMBER('実質公債費比率（分子）の構造'!K$53),'実質公債費比率（分子）の構造'!K$53,NA())</f>
        <v>1648</v>
      </c>
      <c r="D50" s="176" t="e">
        <f>NA()</f>
        <v>#N/A</v>
      </c>
      <c r="E50" s="176" t="e">
        <f>NA()</f>
        <v>#N/A</v>
      </c>
      <c r="F50" s="176">
        <f>IF(ISNUMBER('実質公債費比率（分子）の構造'!L$53),'実質公債費比率（分子）の構造'!L$53,NA())</f>
        <v>1677</v>
      </c>
      <c r="G50" s="176" t="e">
        <f>NA()</f>
        <v>#N/A</v>
      </c>
      <c r="H50" s="176" t="e">
        <f>NA()</f>
        <v>#N/A</v>
      </c>
      <c r="I50" s="176">
        <f>IF(ISNUMBER('実質公債費比率（分子）の構造'!M$53),'実質公債費比率（分子）の構造'!M$53,NA())</f>
        <v>1493</v>
      </c>
      <c r="J50" s="176" t="e">
        <f>NA()</f>
        <v>#N/A</v>
      </c>
      <c r="K50" s="176" t="e">
        <f>NA()</f>
        <v>#N/A</v>
      </c>
      <c r="L50" s="176">
        <f>IF(ISNUMBER('実質公債費比率（分子）の構造'!N$53),'実質公債費比率（分子）の構造'!N$53,NA())</f>
        <v>1582</v>
      </c>
      <c r="M50" s="176" t="e">
        <f>NA()</f>
        <v>#N/A</v>
      </c>
      <c r="N50" s="176" t="e">
        <f>NA()</f>
        <v>#N/A</v>
      </c>
      <c r="O50" s="176">
        <f>IF(ISNUMBER('実質公債費比率（分子）の構造'!O$53),'実質公債費比率（分子）の構造'!O$53,NA())</f>
        <v>1546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44585</v>
      </c>
      <c r="E56" s="175"/>
      <c r="F56" s="175"/>
      <c r="G56" s="175">
        <f>'将来負担比率（分子）の構造'!J$52</f>
        <v>45109</v>
      </c>
      <c r="H56" s="175"/>
      <c r="I56" s="175"/>
      <c r="J56" s="175">
        <f>'将来負担比率（分子）の構造'!K$52</f>
        <v>45550</v>
      </c>
      <c r="K56" s="175"/>
      <c r="L56" s="175"/>
      <c r="M56" s="175">
        <f>'将来負担比率（分子）の構造'!L$52</f>
        <v>45155</v>
      </c>
      <c r="N56" s="175"/>
      <c r="O56" s="175"/>
      <c r="P56" s="175">
        <f>'将来負担比率（分子）の構造'!M$52</f>
        <v>46451</v>
      </c>
    </row>
    <row r="57" spans="1:16" x14ac:dyDescent="0.15">
      <c r="A57" s="175" t="s">
        <v>42</v>
      </c>
      <c r="B57" s="175"/>
      <c r="C57" s="175"/>
      <c r="D57" s="175">
        <f>'将来負担比率（分子）の構造'!I$51</f>
        <v>8125</v>
      </c>
      <c r="E57" s="175"/>
      <c r="F57" s="175"/>
      <c r="G57" s="175">
        <f>'将来負担比率（分子）の構造'!J$51</f>
        <v>7693</v>
      </c>
      <c r="H57" s="175"/>
      <c r="I57" s="175"/>
      <c r="J57" s="175">
        <f>'将来負担比率（分子）の構造'!K$51</f>
        <v>7209</v>
      </c>
      <c r="K57" s="175"/>
      <c r="L57" s="175"/>
      <c r="M57" s="175">
        <f>'将来負担比率（分子）の構造'!L$51</f>
        <v>6389</v>
      </c>
      <c r="N57" s="175"/>
      <c r="O57" s="175"/>
      <c r="P57" s="175">
        <f>'将来負担比率（分子）の構造'!M$51</f>
        <v>5706</v>
      </c>
    </row>
    <row r="58" spans="1:16" x14ac:dyDescent="0.15">
      <c r="A58" s="175" t="s">
        <v>41</v>
      </c>
      <c r="B58" s="175"/>
      <c r="C58" s="175"/>
      <c r="D58" s="175">
        <f>'将来負担比率（分子）の構造'!I$50</f>
        <v>8481</v>
      </c>
      <c r="E58" s="175"/>
      <c r="F58" s="175"/>
      <c r="G58" s="175">
        <f>'将来負担比率（分子）の構造'!J$50</f>
        <v>8592</v>
      </c>
      <c r="H58" s="175"/>
      <c r="I58" s="175"/>
      <c r="J58" s="175">
        <f>'将来負担比率（分子）の構造'!K$50</f>
        <v>10904</v>
      </c>
      <c r="K58" s="175"/>
      <c r="L58" s="175"/>
      <c r="M58" s="175">
        <f>'将来負担比率（分子）の構造'!L$50</f>
        <v>11396</v>
      </c>
      <c r="N58" s="175"/>
      <c r="O58" s="175"/>
      <c r="P58" s="175">
        <f>'将来負担比率（分子）の構造'!M$50</f>
        <v>11444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3</v>
      </c>
      <c r="L61" s="175"/>
      <c r="M61" s="175"/>
      <c r="N61" s="175" t="str">
        <f>'将来負担比率（分子）の構造'!M$46</f>
        <v>-</v>
      </c>
      <c r="O61" s="175"/>
      <c r="P61" s="175"/>
    </row>
    <row r="62" spans="1:16" x14ac:dyDescent="0.15">
      <c r="A62" s="175" t="s">
        <v>35</v>
      </c>
      <c r="B62" s="175">
        <f>'将来負担比率（分子）の構造'!I$45</f>
        <v>8269</v>
      </c>
      <c r="C62" s="175"/>
      <c r="D62" s="175"/>
      <c r="E62" s="175">
        <f>'将来負担比率（分子）の構造'!J$45</f>
        <v>7779</v>
      </c>
      <c r="F62" s="175"/>
      <c r="G62" s="175"/>
      <c r="H62" s="175">
        <f>'将来負担比率（分子）の構造'!K$45</f>
        <v>7616</v>
      </c>
      <c r="I62" s="175"/>
      <c r="J62" s="175"/>
      <c r="K62" s="175">
        <f>'将来負担比率（分子）の構造'!L$45</f>
        <v>7294</v>
      </c>
      <c r="L62" s="175"/>
      <c r="M62" s="175"/>
      <c r="N62" s="175">
        <f>'将来負担比率（分子）の構造'!M$45</f>
        <v>7234</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f>'将来負担比率（分子）の構造'!M$44</f>
        <v>207</v>
      </c>
      <c r="O63" s="175"/>
      <c r="P63" s="175"/>
    </row>
    <row r="64" spans="1:16" x14ac:dyDescent="0.15">
      <c r="A64" s="175" t="s">
        <v>33</v>
      </c>
      <c r="B64" s="175">
        <f>'将来負担比率（分子）の構造'!I$43</f>
        <v>13013</v>
      </c>
      <c r="C64" s="175"/>
      <c r="D64" s="175"/>
      <c r="E64" s="175">
        <f>'将来負担比率（分子）の構造'!J$43</f>
        <v>13049</v>
      </c>
      <c r="F64" s="175"/>
      <c r="G64" s="175"/>
      <c r="H64" s="175">
        <f>'将来負担比率（分子）の構造'!K$43</f>
        <v>13050</v>
      </c>
      <c r="I64" s="175"/>
      <c r="J64" s="175"/>
      <c r="K64" s="175">
        <f>'将来負担比率（分子）の構造'!L$43</f>
        <v>12903</v>
      </c>
      <c r="L64" s="175"/>
      <c r="M64" s="175"/>
      <c r="N64" s="175">
        <f>'将来負担比率（分子）の構造'!M$43</f>
        <v>12464</v>
      </c>
      <c r="O64" s="175"/>
      <c r="P64" s="175"/>
    </row>
    <row r="65" spans="1:16" x14ac:dyDescent="0.15">
      <c r="A65" s="175" t="s">
        <v>32</v>
      </c>
      <c r="B65" s="175">
        <f>'将来負担比率（分子）の構造'!I$42</f>
        <v>23</v>
      </c>
      <c r="C65" s="175"/>
      <c r="D65" s="175"/>
      <c r="E65" s="175">
        <f>'将来負担比率（分子）の構造'!J$42</f>
        <v>23</v>
      </c>
      <c r="F65" s="175"/>
      <c r="G65" s="175"/>
      <c r="H65" s="175">
        <f>'将来負担比率（分子）の構造'!K$42</f>
        <v>23</v>
      </c>
      <c r="I65" s="175"/>
      <c r="J65" s="175"/>
      <c r="K65" s="175">
        <f>'将来負担比率（分子）の構造'!L$42</f>
        <v>19</v>
      </c>
      <c r="L65" s="175"/>
      <c r="M65" s="175"/>
      <c r="N65" s="175">
        <f>'将来負担比率（分子）の構造'!M$42</f>
        <v>19</v>
      </c>
      <c r="O65" s="175"/>
      <c r="P65" s="175"/>
    </row>
    <row r="66" spans="1:16" x14ac:dyDescent="0.15">
      <c r="A66" s="175" t="s">
        <v>31</v>
      </c>
      <c r="B66" s="175">
        <f>'将来負担比率（分子）の構造'!I$41</f>
        <v>48601</v>
      </c>
      <c r="C66" s="175"/>
      <c r="D66" s="175"/>
      <c r="E66" s="175">
        <f>'将来負担比率（分子）の構造'!J$41</f>
        <v>47394</v>
      </c>
      <c r="F66" s="175"/>
      <c r="G66" s="175"/>
      <c r="H66" s="175">
        <f>'将来負担比率（分子）の構造'!K$41</f>
        <v>47611</v>
      </c>
      <c r="I66" s="175"/>
      <c r="J66" s="175"/>
      <c r="K66" s="175">
        <f>'将来負担比率（分子）の構造'!L$41</f>
        <v>45611</v>
      </c>
      <c r="L66" s="175"/>
      <c r="M66" s="175"/>
      <c r="N66" s="175">
        <f>'将来負担比率（分子）の構造'!M$41</f>
        <v>46708</v>
      </c>
      <c r="O66" s="175"/>
      <c r="P66" s="175"/>
    </row>
    <row r="67" spans="1:16" x14ac:dyDescent="0.15">
      <c r="A67" s="175" t="s">
        <v>71</v>
      </c>
      <c r="B67" s="175" t="e">
        <f>NA()</f>
        <v>#N/A</v>
      </c>
      <c r="C67" s="175">
        <f>IF(ISNUMBER('将来負担比率（分子）の構造'!I$53), IF('将来負担比率（分子）の構造'!I$53 &lt; 0, 0, '将来負担比率（分子）の構造'!I$53), NA())</f>
        <v>8714</v>
      </c>
      <c r="D67" s="175" t="e">
        <f>NA()</f>
        <v>#N/A</v>
      </c>
      <c r="E67" s="175" t="e">
        <f>NA()</f>
        <v>#N/A</v>
      </c>
      <c r="F67" s="175">
        <f>IF(ISNUMBER('将来負担比率（分子）の構造'!J$53), IF('将来負担比率（分子）の構造'!J$53 &lt; 0, 0, '将来負担比率（分子）の構造'!J$53), NA())</f>
        <v>6850</v>
      </c>
      <c r="G67" s="175" t="e">
        <f>NA()</f>
        <v>#N/A</v>
      </c>
      <c r="H67" s="175" t="e">
        <f>NA()</f>
        <v>#N/A</v>
      </c>
      <c r="I67" s="175">
        <f>IF(ISNUMBER('将来負担比率（分子）の構造'!K$53), IF('将来負担比率（分子）の構造'!K$53 &lt; 0, 0, '将来負担比率（分子）の構造'!K$53), NA())</f>
        <v>4637</v>
      </c>
      <c r="J67" s="175" t="e">
        <f>NA()</f>
        <v>#N/A</v>
      </c>
      <c r="K67" s="175" t="e">
        <f>NA()</f>
        <v>#N/A</v>
      </c>
      <c r="L67" s="175">
        <f>IF(ISNUMBER('将来負担比率（分子）の構造'!L$53), IF('将来負担比率（分子）の構造'!L$53 &lt; 0, 0, '将来負担比率（分子）の構造'!L$53), NA())</f>
        <v>2891</v>
      </c>
      <c r="M67" s="175" t="e">
        <f>NA()</f>
        <v>#N/A</v>
      </c>
      <c r="N67" s="175" t="e">
        <f>NA()</f>
        <v>#N/A</v>
      </c>
      <c r="O67" s="175">
        <f>IF(ISNUMBER('将来負担比率（分子）の構造'!M$53), IF('将来負担比率（分子）の構造'!M$53 &lt; 0, 0, '将来負担比率（分子）の構造'!M$53), NA())</f>
        <v>3031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2902</v>
      </c>
      <c r="C72" s="179">
        <f>基金残高に係る経年分析!G55</f>
        <v>2677</v>
      </c>
      <c r="D72" s="179">
        <f>基金残高に係る経年分析!H55</f>
        <v>2677</v>
      </c>
    </row>
    <row r="73" spans="1:16" x14ac:dyDescent="0.15">
      <c r="A73" s="178" t="s">
        <v>74</v>
      </c>
      <c r="B73" s="179">
        <f>基金残高に係る経年分析!F56</f>
        <v>445</v>
      </c>
      <c r="C73" s="179">
        <f>基金残高に係る経年分析!G56</f>
        <v>444</v>
      </c>
      <c r="D73" s="179">
        <f>基金残高に係る経年分析!H56</f>
        <v>445</v>
      </c>
    </row>
    <row r="74" spans="1:16" x14ac:dyDescent="0.15">
      <c r="A74" s="178" t="s">
        <v>75</v>
      </c>
      <c r="B74" s="179">
        <f>基金残高に係る経年分析!F57</f>
        <v>6144</v>
      </c>
      <c r="C74" s="179">
        <f>基金残高に係る経年分析!G57</f>
        <v>6711</v>
      </c>
      <c r="D74" s="179">
        <f>基金残高に係る経年分析!H57</f>
        <v>6607</v>
      </c>
    </row>
  </sheetData>
  <sheetProtection algorithmName="SHA-512" hashValue="scHCHCzJM7WR4xx8kAj2vizvD0e4rtEzvcj/7kRiiXEBzN8UWhSiVLLwPgtvMk8SiBtOD3O92P9YAdCHzAHM+g==" saltValue="G/IqWACLMgVkH5rvHLoq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2025-03-25T00:50:56Z</cp:lastPrinted>
  <dcterms:created xsi:type="dcterms:W3CDTF">2025-02-19T04:46:19Z</dcterms:created>
  <dcterms:modified xsi:type="dcterms:W3CDTF">2025-03-26T04:46:44Z</dcterms:modified>
  <cp:category/>
</cp:coreProperties>
</file>