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040"/>
  </bookViews>
  <sheets>
    <sheet name="総括表" sheetId="20" r:id="rId1"/>
    <sheet name="普通会計の状況" sheetId="11" r:id="rId2"/>
    <sheet name="各会計、関係団体の財政状況及び健全化判断比率" sheetId="18"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20" l="1"/>
  <c r="CQ43" i="20"/>
  <c r="CO43" i="20" s="1"/>
  <c r="BY43" i="20"/>
  <c r="BW43" i="20" s="1"/>
  <c r="BE43" i="20"/>
  <c r="AM43" i="20"/>
  <c r="U43" i="20"/>
  <c r="E43" i="20"/>
  <c r="C43" i="20" s="1"/>
  <c r="DG42" i="20"/>
  <c r="CQ42" i="20"/>
  <c r="CO42" i="20" s="1"/>
  <c r="BY42" i="20"/>
  <c r="BW42" i="20" s="1"/>
  <c r="BE42" i="20"/>
  <c r="AM42" i="20"/>
  <c r="U42" i="20"/>
  <c r="E42" i="20"/>
  <c r="C42" i="20" s="1"/>
  <c r="DG41" i="20"/>
  <c r="CQ41" i="20"/>
  <c r="CO41" i="20" s="1"/>
  <c r="BY41" i="20"/>
  <c r="BW41" i="20"/>
  <c r="BE41" i="20"/>
  <c r="AM41" i="20"/>
  <c r="U41" i="20"/>
  <c r="E41" i="20"/>
  <c r="C41" i="20" s="1"/>
  <c r="DG40" i="20"/>
  <c r="CQ40" i="20"/>
  <c r="CO40" i="20" s="1"/>
  <c r="BY40" i="20"/>
  <c r="BW40" i="20" s="1"/>
  <c r="BE40" i="20"/>
  <c r="AM40" i="20"/>
  <c r="U40" i="20"/>
  <c r="E40" i="20"/>
  <c r="C40" i="20"/>
  <c r="DG39" i="20"/>
  <c r="CQ39" i="20"/>
  <c r="CO39" i="20" s="1"/>
  <c r="BY39" i="20"/>
  <c r="BW39" i="20"/>
  <c r="BE39" i="20"/>
  <c r="AM39" i="20"/>
  <c r="U39" i="20"/>
  <c r="E39" i="20"/>
  <c r="C39" i="20" s="1"/>
  <c r="DG38" i="20"/>
  <c r="CQ38" i="20"/>
  <c r="CO38" i="20" s="1"/>
  <c r="BY38" i="20"/>
  <c r="BW38" i="20" s="1"/>
  <c r="BE38" i="20"/>
  <c r="AM38" i="20"/>
  <c r="U38" i="20"/>
  <c r="E38" i="20"/>
  <c r="C38" i="20" s="1"/>
  <c r="DG37" i="20"/>
  <c r="CQ37" i="20"/>
  <c r="CO37" i="20" s="1"/>
  <c r="BY37" i="20"/>
  <c r="BW37" i="20" s="1"/>
  <c r="BE37" i="20"/>
  <c r="AM37" i="20"/>
  <c r="U37" i="20"/>
  <c r="E37" i="20"/>
  <c r="C37" i="20" s="1"/>
  <c r="DG36" i="20"/>
  <c r="CQ36" i="20"/>
  <c r="CO36" i="20"/>
  <c r="BY36" i="20"/>
  <c r="BW36" i="20" s="1"/>
  <c r="BE36" i="20"/>
  <c r="AM36" i="20"/>
  <c r="W36" i="20"/>
  <c r="E36" i="20"/>
  <c r="C36" i="20" s="1"/>
  <c r="DG35" i="20"/>
  <c r="CQ35" i="20"/>
  <c r="BY35" i="20"/>
  <c r="BW35" i="20" s="1"/>
  <c r="BE35" i="20"/>
  <c r="AO35" i="20"/>
  <c r="W35" i="20"/>
  <c r="E35" i="20"/>
  <c r="DG34" i="20"/>
  <c r="CQ34" i="20"/>
  <c r="BY34" i="20"/>
  <c r="BW34" i="20" s="1"/>
  <c r="BG34" i="20"/>
  <c r="AO34" i="20"/>
  <c r="W34" i="20"/>
  <c r="E34" i="20"/>
  <c r="C34" i="20" s="1"/>
  <c r="C35" i="20" l="1"/>
  <c r="U34" i="20"/>
  <c r="U35" i="20" s="1"/>
  <c r="U36" i="20" s="1"/>
  <c r="AM34" i="20" l="1"/>
  <c r="AM35" i="2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20" l="1"/>
  <c r="CO34" i="20" s="1"/>
  <c r="CO35" i="20" s="1"/>
</calcChain>
</file>

<file path=xl/sharedStrings.xml><?xml version="1.0" encoding="utf-8"?>
<sst xmlns="http://schemas.openxmlformats.org/spreadsheetml/2006/main" count="1089" uniqueCount="573">
  <si>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</si>
  <si>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</si>
  <si>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</si>
  <si>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</si>
  <si>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</si>
  <si>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</si>
  <si>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</si>
  <si>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</si>
  <si>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</si>
  <si>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</si>
  <si>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</si>
  <si>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</si>
  <si>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</si>
  <si>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</si>
  <si>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</si>
  <si>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</si>
  <si>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</si>
  <si>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</si>
  <si>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</si>
  <si>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</si>
  <si>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</si>
  <si>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</si>
  <si>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</si>
  <si>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</si>
  <si>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</si>
  <si>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</si>
  <si>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</si>
  <si>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</si>
  <si>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</si>
  <si>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</si>
  <si>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</si>
  <si>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</si>
  <si>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</si>
  <si>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</si>
  <si>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</si>
  <si>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</si>
  <si>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</si>
  <si>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</si>
  <si>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</si>
  <si>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</si>
  <si>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</si>
  <si>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</si>
  <si>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</si>
  <si>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</si>
  <si>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</si>
  <si>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</si>
  <si>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</si>
  <si>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</si>
  <si>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</si>
  <si>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</si>
  <si>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</si>
  <si>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</si>
  <si>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</si>
  <si>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</si>
  <si>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</si>
  <si>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</si>
  <si>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</si>
  <si>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</si>
  <si>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</si>
  <si>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</si>
  <si>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</si>
  <si>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</si>
  <si>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</si>
  <si>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</si>
  <si>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</si>
  <si>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</si>
  <si>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</si>
  <si>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</si>
  <si>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</si>
  <si>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</si>
  <si>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</si>
  <si>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</si>
  <si>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</si>
  <si>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</si>
  <si>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</si>
  <si>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</si>
  <si>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</si>
  <si>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</si>
  <si>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</si>
  <si>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</si>
  <si>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</si>
  <si>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</si>
  <si>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</si>
  <si>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</si>
  <si>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</si>
  <si>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</si>
  <si>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</si>
  <si>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</si>
  <si>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</si>
  <si>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</si>
  <si>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</si>
  <si>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</si>
  <si>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</si>
  <si>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</si>
  <si>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糸島市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</si>
  <si>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</si>
  <si>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</si>
  <si>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</si>
  <si>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</si>
  <si>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</si>
  <si>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</si>
  <si>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</si>
  <si>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</si>
  <si>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</si>
  <si>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</si>
  <si>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</si>
  <si>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</si>
  <si>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</si>
  <si>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</si>
  <si>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</si>
  <si>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</si>
  <si>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</si>
  <si>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</si>
  <si>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</si>
  <si>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</si>
  <si>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</si>
  <si>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</si>
  <si>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</si>
  <si>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</si>
  <si>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</si>
  <si>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</si>
  <si>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</si>
  <si>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</si>
  <si>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</si>
  <si>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</si>
  <si>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</si>
  <si>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</si>
  <si>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</si>
  <si>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</si>
  <si>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</si>
  <si>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</si>
  <si>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</si>
  <si>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</si>
  <si>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</si>
  <si>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</si>
  <si>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</si>
  <si>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</si>
  <si>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</si>
  <si>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</si>
  <si>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</si>
  <si>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</si>
  <si>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</si>
  <si>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</si>
  <si>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</si>
  <si>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</si>
  <si>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</si>
  <si>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</si>
  <si>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</si>
  <si>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</si>
  <si>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</si>
  <si>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</si>
  <si>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</si>
  <si>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</si>
  <si>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</si>
  <si>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</si>
  <si>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</si>
  <si>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</si>
  <si>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</si>
  <si>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</si>
  <si>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</si>
  <si>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</si>
  <si>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</si>
  <si>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</si>
  <si>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</si>
  <si>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</si>
  <si>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</si>
  <si>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</si>
  <si>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</si>
  <si>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</si>
  <si>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</si>
  <si>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</si>
  <si>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</si>
  <si>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</si>
  <si>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</si>
  <si>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</si>
  <si>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</si>
  <si>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</si>
  <si>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</si>
  <si>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</si>
  <si>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</si>
  <si>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</si>
  <si>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</si>
  <si>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</si>
  <si>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</si>
  <si>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</si>
  <si>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</si>
  <si>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</si>
  <si>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</si>
  <si>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</si>
  <si>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</si>
  <si>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</si>
  <si>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</si>
  <si>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</si>
  <si>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</si>
  <si>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</si>
  <si>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</si>
  <si>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</si>
  <si>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</si>
  <si>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</si>
  <si>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</si>
  <si>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</si>
  <si>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</si>
  <si>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</si>
  <si>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福岡県糸島市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</si>
  <si>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</si>
  <si>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</si>
  <si>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</si>
  <si>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</si>
  <si>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</si>
  <si>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</si>
  <si>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</si>
  <si>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</si>
  <si>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</si>
  <si>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</si>
  <si>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</si>
  <si>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</si>
  <si>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</si>
  <si>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</si>
  <si>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</si>
  <si>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</si>
  <si>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</si>
  <si>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</si>
  <si>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</si>
  <si>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</si>
  <si>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</si>
  <si>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</si>
  <si>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</si>
  <si>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</si>
  <si>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</si>
  <si>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</si>
  <si>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</si>
  <si>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</si>
  <si>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</si>
  <si>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</si>
  <si>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</si>
  <si>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</si>
  <si>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</si>
  <si>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</si>
  <si>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</si>
  <si>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</si>
  <si>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</si>
  <si>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</si>
  <si>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</si>
  <si>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</si>
  <si>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</si>
  <si>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</si>
  <si>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</si>
  <si>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</si>
  <si>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</si>
  <si>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</si>
  <si>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</si>
  <si>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</si>
  <si>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</si>
  <si>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</si>
  <si>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</si>
  <si>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</si>
  <si>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</si>
  <si>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</si>
  <si>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</si>
  <si>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</si>
  <si>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</si>
  <si>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</si>
  <si>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</si>
  <si>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</si>
  <si>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</si>
  <si>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</si>
  <si>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</si>
  <si>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</si>
  <si>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</si>
  <si>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</si>
  <si>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</si>
  <si>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</si>
  <si>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</si>
  <si>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</si>
  <si>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</si>
  <si>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</si>
  <si>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</si>
  <si>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</si>
  <si>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</si>
  <si>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</si>
  <si>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</si>
  <si>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</si>
  <si>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</si>
  <si>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</si>
  <si>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</si>
  <si>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</si>
  <si>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</si>
  <si>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</si>
  <si>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</si>
  <si>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</si>
  <si>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</si>
  <si>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</si>
  <si>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</si>
  <si>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</si>
  <si>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</si>
  <si>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</si>
  <si>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</si>
  <si>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</si>
  <si>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</si>
  <si>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</si>
  <si>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</si>
  <si>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</si>
  <si>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</si>
  <si>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</si>
  <si>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</si>
  <si>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</si>
  <si>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</si>
  <si>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</si>
  <si>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</si>
  <si>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</si>
  <si>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</si>
  <si>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</si>
  <si>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</si>
  <si>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</si>
  <si>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</si>
  <si>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</si>
  <si>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</si>
  <si>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</si>
  <si>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</si>
  <si>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</si>
  <si>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</si>
  <si>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</si>
  <si>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</si>
  <si>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</si>
  <si>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</si>
  <si>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</si>
  <si>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</si>
  <si>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</si>
  <si>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</si>
  <si>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</si>
  <si>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</si>
  <si>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</si>
  <si>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</si>
  <si>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</si>
  <si>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</si>
  <si>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</si>
  <si>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</si>
  <si>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</si>
  <si>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</si>
  <si>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</si>
  <si>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</si>
  <si>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</si>
  <si>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</si>
  <si>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</si>
  <si>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</si>
  <si>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</si>
  <si>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</si>
  <si>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</si>
  <si>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</si>
  <si>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</si>
  <si>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</si>
  <si>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</si>
  <si>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</si>
  <si>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</si>
  <si>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福岡県糸島市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</si>
  <si>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</si>
  <si>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</si>
  <si>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</si>
  <si>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</si>
  <si>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</si>
  <si>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</si>
  <si>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</si>
  <si>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</si>
  <si>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</si>
  <si>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</si>
  <si>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</si>
  <si>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</si>
  <si>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</si>
  <si>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</si>
  <si>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</si>
  <si>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</si>
  <si>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</si>
  <si>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</si>
  <si>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</si>
  <si>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</si>
  <si>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</si>
  <si>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</si>
  <si>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</si>
  <si>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</si>
  <si>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</si>
  <si>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</si>
  <si>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</si>
  <si>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</si>
  <si>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</si>
  <si>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</si>
  <si>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</si>
  <si>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</si>
  <si>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</si>
  <si>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</si>
  <si>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</si>
  <si>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</si>
  <si>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</si>
  <si>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</si>
  <si>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</si>
  <si>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</si>
  <si>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</si>
  <si>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</si>
  <si>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</si>
  <si>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</si>
  <si>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</si>
  <si>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</si>
  <si>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</si>
  <si>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</si>
  <si>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</si>
  <si>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</si>
  <si>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</si>
  <si>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</si>
  <si>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</si>
  <si>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</si>
  <si>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</si>
  <si>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</si>
  <si>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</si>
  <si>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</si>
  <si>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</si>
  <si>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</si>
  <si>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</si>
  <si>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</si>
  <si>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</si>
  <si>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</si>
  <si>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</si>
  <si>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</si>
  <si>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</si>
  <si>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</si>
  <si>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</si>
  <si>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</si>
  <si>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</si>
  <si>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</si>
  <si>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</si>
  <si>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</si>
  <si>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</si>
  <si>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</si>
  <si>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</si>
  <si>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</si>
  <si>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</si>
  <si>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</si>
  <si>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</si>
  <si>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</si>
  <si>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</si>
  <si>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</si>
  <si>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</si>
  <si>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</si>
  <si>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</si>
  <si>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</si>
  <si>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</si>
  <si>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</si>
  <si>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</si>
  <si>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</si>
  <si>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</si>
  <si>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</si>
  <si>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</si>
  <si>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</si>
  <si>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</si>
  <si>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</si>
  <si>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</si>
  <si>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</si>
  <si>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</si>
  <si>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</si>
  <si>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</si>
  <si>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</si>
  <si>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</si>
  <si>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</si>
  <si>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</si>
  <si>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</si>
  <si>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</si>
  <si>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</si>
  <si>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</si>
  <si>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</si>
  <si>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</si>
  <si>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</si>
  <si>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</si>
  <si>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</si>
  <si>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</si>
  <si>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</si>
  <si>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</si>
  <si>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</si>
  <si>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</si>
  <si>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</si>
  <si>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</si>
  <si>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</si>
  <si>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</si>
  <si>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</si>
  <si>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</si>
  <si>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</si>
  <si>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</si>
  <si>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</si>
  <si>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</si>
  <si>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</si>
  <si>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</si>
  <si>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</si>
  <si>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</si>
  <si>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</si>
  <si>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</si>
  <si>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</si>
  <si>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</si>
  <si>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</si>
  <si>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</si>
  <si>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</si>
  <si>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</si>
  <si>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</si>
  <si>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</si>
  <si>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</si>
  <si>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</si>
  <si>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</si>
  <si>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</si>
  <si>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</si>
  <si>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</si>
  <si>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</si>
  <si>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</si>
  <si>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</si>
  <si>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</si>
  <si>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</si>
  <si>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</si>
  <si>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</si>
  <si>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</si>
  <si>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</si>
  <si>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</si>
  <si>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</si>
  <si>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</si>
  <si>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</si>
  <si>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</si>
  <si>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</si>
  <si>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</si>
  <si>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</si>
  <si>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</si>
  <si>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</si>
  <si>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</si>
  <si>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</si>
  <si>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</si>
  <si>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</si>
  <si>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</si>
  <si>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</si>
  <si>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</si>
  <si>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</si>
  <si>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</si>
  <si>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一般会計</t>
  </si>
  <si>
    <t>介護保険事業特別会計</t>
  </si>
  <si>
    <t>後期高齢者医療特別会計</t>
  </si>
  <si>
    <t>国民健康保険事業特別会計</t>
  </si>
  <si>
    <t>住宅新築資金等貸付事業特別会計</t>
  </si>
  <si>
    <t>渡船事業特別会計</t>
  </si>
  <si>
    <t>その他会計（赤字）</t>
  </si>
  <si>
    <t>その他会計（黒字）</t>
  </si>
  <si>
    <t>R01</t>
    <phoneticPr fontId="5"/>
  </si>
  <si>
    <t>R02</t>
    <phoneticPr fontId="5"/>
  </si>
  <si>
    <t>R03</t>
    <phoneticPr fontId="5"/>
  </si>
  <si>
    <t>R04</t>
    <phoneticPr fontId="5"/>
  </si>
  <si>
    <t>R05</t>
    <phoneticPr fontId="5"/>
  </si>
  <si>
    <t>ふるさと応援基金</t>
    <rPh sb="4" eb="6">
      <t>オウエン</t>
    </rPh>
    <rPh sb="6" eb="8">
      <t>キキン</t>
    </rPh>
    <phoneticPr fontId="5"/>
  </si>
  <si>
    <t>公共施設等総合管理推進基金</t>
    <rPh sb="0" eb="2">
      <t>コウキョウ</t>
    </rPh>
    <rPh sb="2" eb="4">
      <t>シセツ</t>
    </rPh>
    <rPh sb="4" eb="5">
      <t>ナド</t>
    </rPh>
    <rPh sb="5" eb="7">
      <t>ソウゴウ</t>
    </rPh>
    <rPh sb="7" eb="9">
      <t>カンリ</t>
    </rPh>
    <rPh sb="9" eb="11">
      <t>スイシン</t>
    </rPh>
    <rPh sb="11" eb="13">
      <t>キキン</t>
    </rPh>
    <phoneticPr fontId="2"/>
  </si>
  <si>
    <t>再生可能エネルギー推進基金</t>
    <rPh sb="0" eb="2">
      <t>サイセイ</t>
    </rPh>
    <rPh sb="2" eb="4">
      <t>カノウ</t>
    </rPh>
    <rPh sb="9" eb="11">
      <t>スイシン</t>
    </rPh>
    <rPh sb="11" eb="13">
      <t>キキン</t>
    </rPh>
    <phoneticPr fontId="2"/>
  </si>
  <si>
    <t>水源保全基金</t>
    <rPh sb="0" eb="2">
      <t>スイゲン</t>
    </rPh>
    <rPh sb="2" eb="4">
      <t>ホゼン</t>
    </rPh>
    <rPh sb="4" eb="6">
      <t>キキン</t>
    </rPh>
    <phoneticPr fontId="2"/>
  </si>
  <si>
    <t>企業版ふるさと納税基金</t>
    <rPh sb="0" eb="2">
      <t>キギョウ</t>
    </rPh>
    <rPh sb="2" eb="3">
      <t>バン</t>
    </rPh>
    <rPh sb="7" eb="9">
      <t>ノウゼイ</t>
    </rPh>
    <rPh sb="9" eb="11">
      <t>キキン</t>
    </rPh>
    <phoneticPr fontId="2"/>
  </si>
  <si>
    <t>志摩海洋センター</t>
    <rPh sb="0" eb="2">
      <t>シマ</t>
    </rPh>
    <rPh sb="2" eb="4">
      <t>カイヨウ</t>
    </rPh>
    <phoneticPr fontId="2"/>
  </si>
  <si>
    <t>-</t>
    <phoneticPr fontId="2"/>
  </si>
  <si>
    <t>糸島市土地開発公社</t>
    <rPh sb="0" eb="2">
      <t>イトシマ</t>
    </rPh>
    <rPh sb="2" eb="3">
      <t>シ</t>
    </rPh>
    <rPh sb="3" eb="5">
      <t>トチ</t>
    </rPh>
    <rPh sb="5" eb="7">
      <t>カイハツ</t>
    </rPh>
    <rPh sb="7" eb="9">
      <t>コウシャ</t>
    </rPh>
    <phoneticPr fontId="2"/>
  </si>
  <si>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</si>
  <si>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</si>
  <si>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</si>
  <si>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</si>
  <si>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福岡都市圏広域行政事業組合（一般会計）</t>
    <rPh sb="14" eb="18">
      <t>イッパンカイケイ</t>
    </rPh>
    <phoneticPr fontId="4"/>
  </si>
  <si>
    <t>福岡都市圏広域行政事業組合（流域連携事業特別会計）</t>
    <rPh sb="14" eb="20">
      <t>リュウイキレンケイジギョウ</t>
    </rPh>
    <rPh sb="20" eb="24">
      <t>トクベツカイケイ</t>
    </rPh>
    <phoneticPr fontId="4"/>
  </si>
  <si>
    <t>福岡都市圏広域行政事業組合（競艇事業特別会計）</t>
    <rPh sb="14" eb="16">
      <t>キョウテイ</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</si>
  <si>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</si>
  <si>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</si>
  <si>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福岡地区水道企業団</t>
    <rPh sb="0" eb="4">
      <t>フクオカチク</t>
    </rPh>
    <rPh sb="4" eb="9">
      <t>スイドウキギョウダン</t>
    </rPh>
    <phoneticPr fontId="4"/>
  </si>
  <si>
    <t>-</t>
    <phoneticPr fontId="2"/>
  </si>
  <si>
    <t>-</t>
    <phoneticPr fontId="2"/>
  </si>
  <si>
    <t>-</t>
    <phoneticPr fontId="2"/>
  </si>
  <si>
    <t>-</t>
    <phoneticPr fontId="2"/>
  </si>
  <si>
    <t>法適用企業</t>
    <rPh sb="0" eb="5">
      <t>ホウテキヨウキギョウ</t>
    </rPh>
    <phoneticPr fontId="2"/>
  </si>
  <si>
    <t>-</t>
    <phoneticPr fontId="2"/>
  </si>
  <si>
    <t>○</t>
    <phoneticPr fontId="2"/>
  </si>
  <si>
    <t>福岡県市町村消防団員等公務災害補償組合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</si>
</sst>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6" borderId="75" xfId="12" applyFont="1" applyFill="1" applyBorder="1" applyAlignment="1">
      <alignment horizontal="center" vertical="center"/>
    </xf>
    <xf numFmtId="0" fontId="35" fillId="6" borderId="75" xfId="12" applyFont="1" applyFill="1" applyBorder="1">
      <alignment vertical="center"/>
    </xf>
    <xf numFmtId="0" fontId="35" fillId="6" borderId="0" xfId="12" applyFont="1" applyFill="1">
      <alignment vertical="center"/>
    </xf>
    <xf numFmtId="0" fontId="35" fillId="6" borderId="11" xfId="12" applyFont="1" applyFill="1" applyBorder="1">
      <alignment vertical="center"/>
    </xf>
    <xf numFmtId="0" fontId="35" fillId="6" borderId="12" xfId="12" applyFont="1" applyFill="1" applyBorder="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7" xfId="8" applyFont="1" applyBorder="1" applyAlignment="1">
      <alignment horizontal="left" vertical="center"/>
    </xf>
    <xf numFmtId="0" fontId="21" fillId="0" borderId="74" xfId="8" applyFont="1" applyBorder="1" applyAlignment="1">
      <alignment horizontal="center" vertical="center"/>
    </xf>
    <xf numFmtId="49" fontId="21" fillId="0" borderId="0" xfId="8" applyNumberFormat="1" applyFont="1" applyAlignment="1">
      <alignment horizontal="center" vertical="center"/>
    </xf>
    <xf numFmtId="0" fontId="21" fillId="0" borderId="0" xfId="8"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xmlns:c16r2="http://schemas.microsoft.com/office/drawing/2015/06/chart">
            <c:ext xmlns:c16="http://schemas.microsoft.com/office/drawing/2014/chart" uri="{C3380CC4-5D6E-409C-BE32-E72D297353CC}">
              <c16:uniqueId val="{00000000-0FE8-498B-BFC7-2A2EFED407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30277</c:v>
                </c:pt>
                <c:pt idx="1">
                  <c:v>37866</c:v>
                </c:pt>
                <c:pt idx="2">
                  <c:v>57347</c:v>
                </c:pt>
                <c:pt idx="3">
                  <c:v>86472</c:v>
                </c:pt>
                <c:pt idx="4">
                  <c:v>83541</c:v>
                </c:pt>
              </c:numCache>
            </c:numRef>
          </c:val>
          <c:smooth val="0"/>
          <c:extLst xmlns:c16r2="http://schemas.microsoft.com/office/drawing/2015/06/chart">
            <c:ext xmlns:c16="http://schemas.microsoft.com/office/drawing/2014/chart" uri="{C3380CC4-5D6E-409C-BE32-E72D297353CC}">
              <c16:uniqueId val="{00000001-0FE8-498B-BFC7-2A2EFED4071C}"/>
            </c:ext>
          </c:extLst>
        </c:ser>
        <c:dLbls>
          <c:showLegendKey val="0"/>
          <c:showVal val="0"/>
          <c:showCatName val="0"/>
          <c:showSerName val="0"/>
          <c:showPercent val="0"/>
          <c:showBubbleSize val="0"/>
        </c:dLbls>
        <c:marker val="1"/>
        <c:smooth val="0"/>
        <c:axId val="196520168"/>
        <c:axId val="404259832"/>
      </c:lineChart>
      <c:catAx>
        <c:axId val="196520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59832"/>
        <c:crosses val="autoZero"/>
        <c:auto val="1"/>
        <c:lblAlgn val="ctr"/>
        <c:lblOffset val="100"/>
        <c:tickLblSkip val="1"/>
        <c:tickMarkSkip val="1"/>
        <c:noMultiLvlLbl val="0"/>
      </c:catAx>
      <c:valAx>
        <c:axId val="404259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520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4.21</c:v>
                </c:pt>
                <c:pt idx="2">
                  <c:v>6.48</c:v>
                </c:pt>
                <c:pt idx="3">
                  <c:v>8.16</c:v>
                </c:pt>
                <c:pt idx="4">
                  <c:v>2.83</c:v>
                </c:pt>
              </c:numCache>
            </c:numRef>
          </c:val>
          <c:extLst xmlns:c16r2="http://schemas.microsoft.com/office/drawing/2015/06/chart">
            <c:ext xmlns:c16="http://schemas.microsoft.com/office/drawing/2014/chart" uri="{C3380CC4-5D6E-409C-BE32-E72D297353CC}">
              <c16:uniqueId val="{00000000-D24A-43BA-ACFA-FF93E60153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28.27</c:v>
                </c:pt>
                <c:pt idx="1">
                  <c:v>28.31</c:v>
                </c:pt>
                <c:pt idx="2">
                  <c:v>34.479999999999997</c:v>
                </c:pt>
                <c:pt idx="3">
                  <c:v>42.75</c:v>
                </c:pt>
                <c:pt idx="4">
                  <c:v>47.47</c:v>
                </c:pt>
              </c:numCache>
            </c:numRef>
          </c:val>
          <c:extLst xmlns:c16r2="http://schemas.microsoft.com/office/drawing/2015/06/chart">
            <c:ext xmlns:c16="http://schemas.microsoft.com/office/drawing/2014/chart" uri="{C3380CC4-5D6E-409C-BE32-E72D297353CC}">
              <c16:uniqueId val="{00000001-D24A-43BA-ACFA-FF93E60153D1}"/>
            </c:ext>
          </c:extLst>
        </c:ser>
        <c:dLbls>
          <c:showLegendKey val="0"/>
          <c:showVal val="0"/>
          <c:showCatName val="0"/>
          <c:showSerName val="0"/>
          <c:showPercent val="0"/>
          <c:showBubbleSize val="0"/>
        </c:dLbls>
        <c:gapWidth val="250"/>
        <c:overlap val="100"/>
        <c:axId val="404258264"/>
        <c:axId val="40425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1.01</c:v>
                </c:pt>
                <c:pt idx="2">
                  <c:v>10.4</c:v>
                </c:pt>
                <c:pt idx="3">
                  <c:v>9.5</c:v>
                </c:pt>
                <c:pt idx="4">
                  <c:v>0.55000000000000004</c:v>
                </c:pt>
              </c:numCache>
            </c:numRef>
          </c:val>
          <c:smooth val="0"/>
          <c:extLst xmlns:c16r2="http://schemas.microsoft.com/office/drawing/2015/06/chart">
            <c:ext xmlns:c16="http://schemas.microsoft.com/office/drawing/2014/chart" uri="{C3380CC4-5D6E-409C-BE32-E72D297353CC}">
              <c16:uniqueId val="{00000002-D24A-43BA-ACFA-FF93E60153D1}"/>
            </c:ext>
          </c:extLst>
        </c:ser>
        <c:dLbls>
          <c:showLegendKey val="0"/>
          <c:showVal val="0"/>
          <c:showCatName val="0"/>
          <c:showSerName val="0"/>
          <c:showPercent val="0"/>
          <c:showBubbleSize val="0"/>
        </c:dLbls>
        <c:marker val="1"/>
        <c:smooth val="0"/>
        <c:axId val="404258264"/>
        <c:axId val="404258656"/>
      </c:lineChart>
      <c:catAx>
        <c:axId val="40425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258656"/>
        <c:crosses val="autoZero"/>
        <c:auto val="1"/>
        <c:lblAlgn val="ctr"/>
        <c:lblOffset val="100"/>
        <c:tickLblSkip val="1"/>
        <c:tickMarkSkip val="1"/>
        <c:noMultiLvlLbl val="0"/>
      </c:catAx>
      <c:valAx>
        <c:axId val="40425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5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9E8-4859-8980-3F47C85B4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9E8-4859-8980-3F47C85B45C7}"/>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9E8-4859-8980-3F47C85B45C7}"/>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7.0000000000000007E-2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9E8-4859-8980-3F47C85B45C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1.85</c:v>
                </c:pt>
                <c:pt idx="2">
                  <c:v>#N/A</c:v>
                </c:pt>
                <c:pt idx="3">
                  <c:v>0.84</c:v>
                </c:pt>
                <c:pt idx="4">
                  <c:v>#N/A</c:v>
                </c:pt>
                <c:pt idx="5">
                  <c:v>0.64</c:v>
                </c:pt>
                <c:pt idx="6">
                  <c:v>#N/A</c:v>
                </c:pt>
                <c:pt idx="7">
                  <c:v>0.24</c:v>
                </c:pt>
                <c:pt idx="8">
                  <c:v>#N/A</c:v>
                </c:pt>
                <c:pt idx="9">
                  <c:v>0.14000000000000001</c:v>
                </c:pt>
              </c:numCache>
            </c:numRef>
          </c:val>
          <c:extLst xmlns:c16r2="http://schemas.microsoft.com/office/drawing/2015/06/chart">
            <c:ext xmlns:c16="http://schemas.microsoft.com/office/drawing/2014/chart" uri="{C3380CC4-5D6E-409C-BE32-E72D297353CC}">
              <c16:uniqueId val="{00000004-69E8-4859-8980-3F47C85B45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0.16</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5-69E8-4859-8980-3F47C85B45C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2.64</c:v>
                </c:pt>
                <c:pt idx="2">
                  <c:v>#N/A</c:v>
                </c:pt>
                <c:pt idx="3">
                  <c:v>3.78</c:v>
                </c:pt>
                <c:pt idx="4">
                  <c:v>#N/A</c:v>
                </c:pt>
                <c:pt idx="5">
                  <c:v>2.73</c:v>
                </c:pt>
                <c:pt idx="6">
                  <c:v>#N/A</c:v>
                </c:pt>
                <c:pt idx="7">
                  <c:v>3.43</c:v>
                </c:pt>
                <c:pt idx="8">
                  <c:v>#N/A</c:v>
                </c:pt>
                <c:pt idx="9">
                  <c:v>2.4</c:v>
                </c:pt>
              </c:numCache>
            </c:numRef>
          </c:val>
          <c:extLst xmlns:c16r2="http://schemas.microsoft.com/office/drawing/2015/06/chart">
            <c:ext xmlns:c16="http://schemas.microsoft.com/office/drawing/2014/chart" uri="{C3380CC4-5D6E-409C-BE32-E72D297353CC}">
              <c16:uniqueId val="{00000006-69E8-4859-8980-3F47C85B45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3.91</c:v>
                </c:pt>
                <c:pt idx="2">
                  <c:v>#N/A</c:v>
                </c:pt>
                <c:pt idx="3">
                  <c:v>4.1399999999999997</c:v>
                </c:pt>
                <c:pt idx="4">
                  <c:v>#N/A</c:v>
                </c:pt>
                <c:pt idx="5">
                  <c:v>6.44</c:v>
                </c:pt>
                <c:pt idx="6">
                  <c:v>#N/A</c:v>
                </c:pt>
                <c:pt idx="7">
                  <c:v>8.15</c:v>
                </c:pt>
                <c:pt idx="8">
                  <c:v>#N/A</c:v>
                </c:pt>
                <c:pt idx="9">
                  <c:v>2.82</c:v>
                </c:pt>
              </c:numCache>
            </c:numRef>
          </c:val>
          <c:extLst xmlns:c16r2="http://schemas.microsoft.com/office/drawing/2015/06/chart">
            <c:ext xmlns:c16="http://schemas.microsoft.com/office/drawing/2014/chart" uri="{C3380CC4-5D6E-409C-BE32-E72D297353CC}">
              <c16:uniqueId val="{00000007-69E8-4859-8980-3F47C85B45C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9.01</c:v>
                </c:pt>
                <c:pt idx="2">
                  <c:v>#N/A</c:v>
                </c:pt>
                <c:pt idx="3">
                  <c:v>8.98</c:v>
                </c:pt>
                <c:pt idx="4">
                  <c:v>#N/A</c:v>
                </c:pt>
                <c:pt idx="5">
                  <c:v>8.83</c:v>
                </c:pt>
                <c:pt idx="6">
                  <c:v>#N/A</c:v>
                </c:pt>
                <c:pt idx="7">
                  <c:v>9.24</c:v>
                </c:pt>
                <c:pt idx="8">
                  <c:v>#N/A</c:v>
                </c:pt>
                <c:pt idx="9">
                  <c:v>9.35</c:v>
                </c:pt>
              </c:numCache>
            </c:numRef>
          </c:val>
          <c:extLst xmlns:c16r2="http://schemas.microsoft.com/office/drawing/2015/06/chart">
            <c:ext xmlns:c16="http://schemas.microsoft.com/office/drawing/2014/chart" uri="{C3380CC4-5D6E-409C-BE32-E72D297353CC}">
              <c16:uniqueId val="{00000008-69E8-4859-8980-3F47C85B45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10.75</c:v>
                </c:pt>
                <c:pt idx="2">
                  <c:v>#N/A</c:v>
                </c:pt>
                <c:pt idx="3">
                  <c:v>10.73</c:v>
                </c:pt>
                <c:pt idx="4">
                  <c:v>#N/A</c:v>
                </c:pt>
                <c:pt idx="5">
                  <c:v>9.8000000000000007</c:v>
                </c:pt>
                <c:pt idx="6">
                  <c:v>#N/A</c:v>
                </c:pt>
                <c:pt idx="7">
                  <c:v>10.19</c:v>
                </c:pt>
                <c:pt idx="8">
                  <c:v>#N/A</c:v>
                </c:pt>
                <c:pt idx="9">
                  <c:v>9.3699999999999992</c:v>
                </c:pt>
              </c:numCache>
            </c:numRef>
          </c:val>
          <c:extLst xmlns:c16r2="http://schemas.microsoft.com/office/drawing/2015/06/chart">
            <c:ext xmlns:c16="http://schemas.microsoft.com/office/drawing/2014/chart" uri="{C3380CC4-5D6E-409C-BE32-E72D297353CC}">
              <c16:uniqueId val="{00000009-69E8-4859-8980-3F47C85B45C7}"/>
            </c:ext>
          </c:extLst>
        </c:ser>
        <c:dLbls>
          <c:showLegendKey val="0"/>
          <c:showVal val="0"/>
          <c:showCatName val="0"/>
          <c:showSerName val="0"/>
          <c:showPercent val="0"/>
          <c:showBubbleSize val="0"/>
        </c:dLbls>
        <c:gapWidth val="150"/>
        <c:overlap val="100"/>
        <c:axId val="507941832"/>
        <c:axId val="507941440"/>
      </c:barChart>
      <c:catAx>
        <c:axId val="50794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941440"/>
        <c:crosses val="autoZero"/>
        <c:auto val="1"/>
        <c:lblAlgn val="ctr"/>
        <c:lblOffset val="100"/>
        <c:tickLblSkip val="1"/>
        <c:tickMarkSkip val="1"/>
        <c:noMultiLvlLbl val="0"/>
      </c:catAx>
      <c:valAx>
        <c:axId val="50794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4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2637</c:v>
                </c:pt>
                <c:pt idx="5">
                  <c:v>2510</c:v>
                </c:pt>
                <c:pt idx="8">
                  <c:v>2448</c:v>
                </c:pt>
                <c:pt idx="11">
                  <c:v>2470</c:v>
                </c:pt>
                <c:pt idx="14">
                  <c:v>2429</c:v>
                </c:pt>
              </c:numCache>
            </c:numRef>
          </c:val>
          <c:extLst xmlns:c16r2="http://schemas.microsoft.com/office/drawing/2015/06/chart">
            <c:ext xmlns:c16="http://schemas.microsoft.com/office/drawing/2014/chart" uri="{C3380CC4-5D6E-409C-BE32-E72D297353CC}">
              <c16:uniqueId val="{00000000-8BDE-41E0-AB40-203F558766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DE-41E0-AB40-203F558766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16</c:v>
                </c:pt>
                <c:pt idx="6">
                  <c:v>11</c:v>
                </c:pt>
                <c:pt idx="9">
                  <c:v>10</c:v>
                </c:pt>
                <c:pt idx="12">
                  <c:v>9</c:v>
                </c:pt>
              </c:numCache>
            </c:numRef>
          </c:val>
          <c:extLst xmlns:c16r2="http://schemas.microsoft.com/office/drawing/2015/06/chart">
            <c:ext xmlns:c16="http://schemas.microsoft.com/office/drawing/2014/chart" uri="{C3380CC4-5D6E-409C-BE32-E72D297353CC}">
              <c16:uniqueId val="{00000002-8BDE-41E0-AB40-203F558766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8BDE-41E0-AB40-203F558766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826</c:v>
                </c:pt>
                <c:pt idx="3">
                  <c:v>657</c:v>
                </c:pt>
                <c:pt idx="6">
                  <c:v>624</c:v>
                </c:pt>
                <c:pt idx="9">
                  <c:v>621</c:v>
                </c:pt>
                <c:pt idx="12">
                  <c:v>599</c:v>
                </c:pt>
              </c:numCache>
            </c:numRef>
          </c:val>
          <c:extLst xmlns:c16r2="http://schemas.microsoft.com/office/drawing/2015/06/chart">
            <c:ext xmlns:c16="http://schemas.microsoft.com/office/drawing/2014/chart" uri="{C3380CC4-5D6E-409C-BE32-E72D297353CC}">
              <c16:uniqueId val="{00000004-8BDE-41E0-AB40-203F558766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DE-41E0-AB40-203F558766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DE-41E0-AB40-203F558766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3113</c:v>
                </c:pt>
                <c:pt idx="3">
                  <c:v>2985</c:v>
                </c:pt>
                <c:pt idx="6">
                  <c:v>2982</c:v>
                </c:pt>
                <c:pt idx="9">
                  <c:v>3068</c:v>
                </c:pt>
                <c:pt idx="12">
                  <c:v>3107</c:v>
                </c:pt>
              </c:numCache>
            </c:numRef>
          </c:val>
          <c:extLst xmlns:c16r2="http://schemas.microsoft.com/office/drawing/2015/06/chart">
            <c:ext xmlns:c16="http://schemas.microsoft.com/office/drawing/2014/chart" uri="{C3380CC4-5D6E-409C-BE32-E72D297353CC}">
              <c16:uniqueId val="{00000007-8BDE-41E0-AB40-203F55876654}"/>
            </c:ext>
          </c:extLst>
        </c:ser>
        <c:dLbls>
          <c:showLegendKey val="0"/>
          <c:showVal val="0"/>
          <c:showCatName val="0"/>
          <c:showSerName val="0"/>
          <c:showPercent val="0"/>
          <c:showBubbleSize val="0"/>
        </c:dLbls>
        <c:gapWidth val="100"/>
        <c:overlap val="100"/>
        <c:axId val="507937520"/>
        <c:axId val="507938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1324</c:v>
                </c:pt>
                <c:pt idx="2">
                  <c:v>#N/A</c:v>
                </c:pt>
                <c:pt idx="3">
                  <c:v>#N/A</c:v>
                </c:pt>
                <c:pt idx="4">
                  <c:v>1149</c:v>
                </c:pt>
                <c:pt idx="5">
                  <c:v>#N/A</c:v>
                </c:pt>
                <c:pt idx="6">
                  <c:v>#N/A</c:v>
                </c:pt>
                <c:pt idx="7">
                  <c:v>1170</c:v>
                </c:pt>
                <c:pt idx="8">
                  <c:v>#N/A</c:v>
                </c:pt>
                <c:pt idx="9">
                  <c:v>#N/A</c:v>
                </c:pt>
                <c:pt idx="10">
                  <c:v>1230</c:v>
                </c:pt>
                <c:pt idx="11">
                  <c:v>#N/A</c:v>
                </c:pt>
                <c:pt idx="12">
                  <c:v>#N/A</c:v>
                </c:pt>
                <c:pt idx="13">
                  <c:v>1286</c:v>
                </c:pt>
                <c:pt idx="14">
                  <c:v>#N/A</c:v>
                </c:pt>
              </c:numCache>
            </c:numRef>
          </c:val>
          <c:smooth val="0"/>
          <c:extLst xmlns:c16r2="http://schemas.microsoft.com/office/drawing/2015/06/chart">
            <c:ext xmlns:c16="http://schemas.microsoft.com/office/drawing/2014/chart" uri="{C3380CC4-5D6E-409C-BE32-E72D297353CC}">
              <c16:uniqueId val="{00000008-8BDE-41E0-AB40-203F55876654}"/>
            </c:ext>
          </c:extLst>
        </c:ser>
        <c:dLbls>
          <c:showLegendKey val="0"/>
          <c:showVal val="0"/>
          <c:showCatName val="0"/>
          <c:showSerName val="0"/>
          <c:showPercent val="0"/>
          <c:showBubbleSize val="0"/>
        </c:dLbls>
        <c:marker val="1"/>
        <c:smooth val="0"/>
        <c:axId val="507937520"/>
        <c:axId val="507938696"/>
      </c:lineChart>
      <c:catAx>
        <c:axId val="50793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938696"/>
        <c:crosses val="autoZero"/>
        <c:auto val="1"/>
        <c:lblAlgn val="ctr"/>
        <c:lblOffset val="100"/>
        <c:tickLblSkip val="1"/>
        <c:tickMarkSkip val="1"/>
        <c:noMultiLvlLbl val="0"/>
      </c:catAx>
      <c:valAx>
        <c:axId val="50793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3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28879</c:v>
                </c:pt>
                <c:pt idx="5">
                  <c:v>28360</c:v>
                </c:pt>
                <c:pt idx="8">
                  <c:v>28652</c:v>
                </c:pt>
                <c:pt idx="11">
                  <c:v>28488</c:v>
                </c:pt>
                <c:pt idx="14">
                  <c:v>28613</c:v>
                </c:pt>
              </c:numCache>
            </c:numRef>
          </c:val>
          <c:extLst xmlns:c16r2="http://schemas.microsoft.com/office/drawing/2015/06/chart">
            <c:ext xmlns:c16="http://schemas.microsoft.com/office/drawing/2014/chart" uri="{C3380CC4-5D6E-409C-BE32-E72D297353CC}">
              <c16:uniqueId val="{00000000-9B89-4286-8DF9-A809331C5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137</c:v>
                </c:pt>
                <c:pt idx="8">
                  <c:v>125</c:v>
                </c:pt>
                <c:pt idx="11">
                  <c:v>107</c:v>
                </c:pt>
                <c:pt idx="14">
                  <c:v>78</c:v>
                </c:pt>
              </c:numCache>
            </c:numRef>
          </c:val>
          <c:extLst xmlns:c16r2="http://schemas.microsoft.com/office/drawing/2015/06/chart">
            <c:ext xmlns:c16="http://schemas.microsoft.com/office/drawing/2014/chart" uri="{C3380CC4-5D6E-409C-BE32-E72D297353CC}">
              <c16:uniqueId val="{00000001-9B89-4286-8DF9-A809331C5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12003</c:v>
                </c:pt>
                <c:pt idx="5">
                  <c:v>13381</c:v>
                </c:pt>
                <c:pt idx="8">
                  <c:v>16216</c:v>
                </c:pt>
                <c:pt idx="11">
                  <c:v>18072</c:v>
                </c:pt>
                <c:pt idx="14">
                  <c:v>20193</c:v>
                </c:pt>
              </c:numCache>
            </c:numRef>
          </c:val>
          <c:extLst xmlns:c16r2="http://schemas.microsoft.com/office/drawing/2015/06/chart">
            <c:ext xmlns:c16="http://schemas.microsoft.com/office/drawing/2014/chart" uri="{C3380CC4-5D6E-409C-BE32-E72D297353CC}">
              <c16:uniqueId val="{00000002-9B89-4286-8DF9-A809331C5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89-4286-8DF9-A809331C5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89-4286-8DF9-A809331C5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89-4286-8DF9-A809331C5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3320</c:v>
                </c:pt>
                <c:pt idx="3">
                  <c:v>3177</c:v>
                </c:pt>
                <c:pt idx="6">
                  <c:v>2985</c:v>
                </c:pt>
                <c:pt idx="9">
                  <c:v>3043</c:v>
                </c:pt>
                <c:pt idx="12">
                  <c:v>3091</c:v>
                </c:pt>
              </c:numCache>
            </c:numRef>
          </c:val>
          <c:extLst xmlns:c16r2="http://schemas.microsoft.com/office/drawing/2015/06/chart">
            <c:ext xmlns:c16="http://schemas.microsoft.com/office/drawing/2014/chart" uri="{C3380CC4-5D6E-409C-BE32-E72D297353CC}">
              <c16:uniqueId val="{00000006-9B89-4286-8DF9-A809331C5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B89-4286-8DF9-A809331C5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9025</c:v>
                </c:pt>
                <c:pt idx="3">
                  <c:v>7900</c:v>
                </c:pt>
                <c:pt idx="6">
                  <c:v>6934</c:v>
                </c:pt>
                <c:pt idx="9">
                  <c:v>5962</c:v>
                </c:pt>
                <c:pt idx="12">
                  <c:v>5544</c:v>
                </c:pt>
              </c:numCache>
            </c:numRef>
          </c:val>
          <c:extLst xmlns:c16r2="http://schemas.microsoft.com/office/drawing/2015/06/chart">
            <c:ext xmlns:c16="http://schemas.microsoft.com/office/drawing/2014/chart" uri="{C3380CC4-5D6E-409C-BE32-E72D297353CC}">
              <c16:uniqueId val="{00000008-9B89-4286-8DF9-A809331C5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c:v>
                </c:pt>
                <c:pt idx="3">
                  <c:v>49</c:v>
                </c:pt>
                <c:pt idx="6">
                  <c:v>39</c:v>
                </c:pt>
                <c:pt idx="9">
                  <c:v>29</c:v>
                </c:pt>
                <c:pt idx="12">
                  <c:v>22</c:v>
                </c:pt>
              </c:numCache>
            </c:numRef>
          </c:val>
          <c:extLst xmlns:c16r2="http://schemas.microsoft.com/office/drawing/2015/06/chart">
            <c:ext xmlns:c16="http://schemas.microsoft.com/office/drawing/2014/chart" uri="{C3380CC4-5D6E-409C-BE32-E72D297353CC}">
              <c16:uniqueId val="{00000009-9B89-4286-8DF9-A809331C5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28152</c:v>
                </c:pt>
                <c:pt idx="3">
                  <c:v>27889</c:v>
                </c:pt>
                <c:pt idx="6">
                  <c:v>28981</c:v>
                </c:pt>
                <c:pt idx="9">
                  <c:v>30992</c:v>
                </c:pt>
                <c:pt idx="12">
                  <c:v>33085</c:v>
                </c:pt>
              </c:numCache>
            </c:numRef>
          </c:val>
          <c:extLst xmlns:c16r2="http://schemas.microsoft.com/office/drawing/2015/06/chart">
            <c:ext xmlns:c16="http://schemas.microsoft.com/office/drawing/2014/chart" uri="{C3380CC4-5D6E-409C-BE32-E72D297353CC}">
              <c16:uniqueId val="{0000000A-9B89-4286-8DF9-A809331C58BB}"/>
            </c:ext>
          </c:extLst>
        </c:ser>
        <c:dLbls>
          <c:showLegendKey val="0"/>
          <c:showVal val="0"/>
          <c:showCatName val="0"/>
          <c:showSerName val="0"/>
          <c:showPercent val="0"/>
          <c:showBubbleSize val="0"/>
        </c:dLbls>
        <c:gapWidth val="100"/>
        <c:overlap val="100"/>
        <c:axId val="507940656"/>
        <c:axId val="507943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B89-4286-8DF9-A809331C58BB}"/>
            </c:ext>
          </c:extLst>
        </c:ser>
        <c:dLbls>
          <c:showLegendKey val="0"/>
          <c:showVal val="0"/>
          <c:showCatName val="0"/>
          <c:showSerName val="0"/>
          <c:showPercent val="0"/>
          <c:showBubbleSize val="0"/>
        </c:dLbls>
        <c:marker val="1"/>
        <c:smooth val="0"/>
        <c:axId val="507940656"/>
        <c:axId val="507943400"/>
      </c:lineChart>
      <c:catAx>
        <c:axId val="50794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943400"/>
        <c:crosses val="autoZero"/>
        <c:auto val="1"/>
        <c:lblAlgn val="ctr"/>
        <c:lblOffset val="100"/>
        <c:tickLblSkip val="1"/>
        <c:tickMarkSkip val="1"/>
        <c:noMultiLvlLbl val="0"/>
      </c:catAx>
      <c:valAx>
        <c:axId val="507943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4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7532</c:v>
                </c:pt>
                <c:pt idx="1">
                  <c:v>9238</c:v>
                </c:pt>
                <c:pt idx="2">
                  <c:v>10497</c:v>
                </c:pt>
              </c:numCache>
            </c:numRef>
          </c:val>
          <c:extLst xmlns:c16r2="http://schemas.microsoft.com/office/drawing/2015/06/chart">
            <c:ext xmlns:c16="http://schemas.microsoft.com/office/drawing/2014/chart" uri="{C3380CC4-5D6E-409C-BE32-E72D297353CC}">
              <c16:uniqueId val="{00000000-E024-4666-9208-E8BD8E0909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701</c:v>
                </c:pt>
                <c:pt idx="1">
                  <c:v>717</c:v>
                </c:pt>
                <c:pt idx="2">
                  <c:v>1395</c:v>
                </c:pt>
              </c:numCache>
            </c:numRef>
          </c:val>
          <c:extLst xmlns:c16r2="http://schemas.microsoft.com/office/drawing/2015/06/chart">
            <c:ext xmlns:c16="http://schemas.microsoft.com/office/drawing/2014/chart" uri="{C3380CC4-5D6E-409C-BE32-E72D297353CC}">
              <c16:uniqueId val="{00000001-E024-4666-9208-E8BD8E0909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5723</c:v>
                </c:pt>
                <c:pt idx="1">
                  <c:v>5773</c:v>
                </c:pt>
                <c:pt idx="2">
                  <c:v>5681</c:v>
                </c:pt>
              </c:numCache>
            </c:numRef>
          </c:val>
          <c:extLst xmlns:c16r2="http://schemas.microsoft.com/office/drawing/2015/06/chart">
            <c:ext xmlns:c16="http://schemas.microsoft.com/office/drawing/2014/chart" uri="{C3380CC4-5D6E-409C-BE32-E72D297353CC}">
              <c16:uniqueId val="{00000002-E024-4666-9208-E8BD8E0909A6}"/>
            </c:ext>
          </c:extLst>
        </c:ser>
        <c:dLbls>
          <c:showLegendKey val="0"/>
          <c:showVal val="0"/>
          <c:showCatName val="0"/>
          <c:showSerName val="0"/>
          <c:showPercent val="0"/>
          <c:showBubbleSize val="0"/>
        </c:dLbls>
        <c:gapWidth val="120"/>
        <c:overlap val="100"/>
        <c:axId val="507937912"/>
        <c:axId val="507939480"/>
      </c:barChart>
      <c:catAx>
        <c:axId val="50793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939480"/>
        <c:crosses val="autoZero"/>
        <c:auto val="1"/>
        <c:lblAlgn val="ctr"/>
        <c:lblOffset val="100"/>
        <c:tickLblSkip val="1"/>
        <c:tickMarkSkip val="1"/>
        <c:noMultiLvlLbl val="0"/>
      </c:catAx>
      <c:valAx>
        <c:axId val="507939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93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6CF9A25B-717D-47B4-9C75-46028DBEB7A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FE21307F-FE21-4AE6-9A05-7B53E6554A0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BAAAA09-A833-44DC-9517-9BB56D16678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43538526-A528-4074-BE4C-21BF412823A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7D3D4AF8-F0DE-4D51-98C3-0C4A6D8111B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AF98EA5C-0D5D-447B-923D-604240AEB18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18E13083-3600-41D3-A389-EEBF108E2AD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6C1235F7-BC34-4B95-BA0B-014FCD8F500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CEC5F169-141F-434D-9B07-D033277A032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6F7E0A43-FEBA-422C-B16E-81CE3F61727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103,833
101,999
215.69
51,446,856
50,777,008
625,194
22,114,636
33,085,454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3E491CB2-E988-4A2D-B533-97B5FFA6BEB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7951124B-D479-432D-A1B3-548FB61C693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24A7500D-9F96-4B3F-BDF5-9197F7F7EE5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9C5C0B9C-1ABC-4F38-B7A1-81A9886140F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D486A411-2CFB-4087-8F6F-B4B315096A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4198748E-DB0A-4358-9221-934165FFB43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DDC6E7B9-9280-4D4C-AB2F-F3E8978B979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E0A22093-BB5A-4893-B3EE-57B65F22210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3728A4F2-3B35-4E92-A9EE-E60B12FC700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C5AF2B11-6E7E-4E88-8050-1DFDB442121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608D8FDC-A80F-45DB-97E4-75F8EECE627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A3EC579B-EA0C-4B2A-B080-DAF403AE0C9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EB7801F8-6E4D-4930-B2B2-31CBC192DFD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A1CC552C-C363-40D0-96C7-9CBA5572876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6CB8DF58-0510-41B4-8BE5-E68C986CB31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E8AEDA3C-A3C4-48C5-8F7E-05C9D7BBB0B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3722DFD1-3199-4417-B657-F26FB74A0C4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E1938B41-E3A5-4B16-9876-0D72F1160DD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2BFF5667-04C5-4293-A410-DD8FA84974A5}"/>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4BF6A6DE-C78F-453B-A4C0-3291E62D54FE}"/>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2453B13D-2860-4885-B7B9-CB6A55100F4E}"/>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CED4B741-C3FA-4380-9B65-D668EE5695F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BB07479C-C61B-41C7-8218-2072349361C8}"/>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6B48968C-86D1-4A69-9B31-90906EDF223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589144B5-3294-4CD5-A9F4-CEE0743E73A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FBF9BA88-1545-4A54-8287-F1FDB88964D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513E4278-EB4A-4E0B-8310-9915A3C848F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D87D8F55-6D0A-4D2A-B8F3-05BCA7A486D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CB220840-A4A5-4F80-AB63-1E591DA5907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EBA50FE6-8309-46AD-A053-24288AE34A0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6CB05E68-4ACD-4FC4-9BA1-C9F21BFF37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9E8B9E2-4537-41A0-884B-19BA9B02E4A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82CDB2F2-6EDB-4439-B542-1B261ECEF6E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A43C92D7-CF74-493A-A9AB-8EDA7B43EC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E1595927-A1A0-4D63-A9DC-7266E93555A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BE6C065A-2FCA-49AA-AA91-9E497A076C6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E34A555D-4085-488E-9CC2-4086E1EE74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継続して類似団体平均を上回っているものの、市民一人当たり市税額は県内都市では低い状況にある。その要因として法人事業所が少なく、一人当たりの法人市民税額が低いこと、また一人当たりの固定資産税額も低い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今後も引き続き、法人市民税、固定資産税等の増収や雇用の創出による市内経済の活性化を図り自主財源の確保を目指す。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B299CEA2-29E1-492E-B48D-223CEDA8D1F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CB1BC9CA-1912-4BF2-83F4-AE8A7E92035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A9986FFE-65E0-4E5B-AB31-A953197DFF0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540CE69B-D050-4B2B-BF0B-6C321D50527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17C366EB-7D20-4D55-9567-518BBF6952D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541ABE06-E377-4153-A9D6-B2CACA06F66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ACA9E05D-A1B6-4F2F-A313-7725589C1B0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2CAA4C3-8057-4F63-9D49-FAAE479277F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4049392B-4166-4DF5-8960-F155229264A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FE08B57A-32DE-412F-A070-1535D0B503A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1BF1BC62-9B8A-4E5D-9C08-7833C747467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344B41E5-6772-4C13-B4C7-F3F33490171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239C93A0-30F6-4B8F-9785-0572081FCC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A4173060-10ED-444C-8000-60F6504456F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B894435-C568-461E-8825-6E27343DCE2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 xmlns:a16="http://schemas.microsoft.com/office/drawing/2014/main" id="{DDC86B3E-C2D8-4C38-9D96-A8D0E3199776}"/>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 xmlns:a16="http://schemas.microsoft.com/office/drawing/2014/main" id="{EC4FE84A-C522-4DD5-9350-37CF0F200A4E}"/>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 xmlns:a16="http://schemas.microsoft.com/office/drawing/2014/main" id="{E1351F46-086F-46A9-997D-97BCC2A5D899}"/>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 xmlns:a16="http://schemas.microsoft.com/office/drawing/2014/main" id="{FCF5C4E3-DF92-439B-94B7-BCE1A0AB5B59}"/>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 xmlns:a16="http://schemas.microsoft.com/office/drawing/2014/main" id="{C24CC741-622D-424C-BEEA-F8C42419AFB9}"/>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a:extLst>
            <a:ext uri="{FF2B5EF4-FFF2-40B4-BE49-F238E27FC236}">
              <a16:creationId xmlns="" xmlns:a16="http://schemas.microsoft.com/office/drawing/2014/main" id="{11214266-6EE7-45BE-AD13-8BC4A891856B}"/>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 xmlns:a16="http://schemas.microsoft.com/office/drawing/2014/main" id="{3E80048E-5B6E-4195-9538-17967CEA2D06}"/>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 xmlns:a16="http://schemas.microsoft.com/office/drawing/2014/main" id="{13C32118-B68F-4DC5-8484-0F00C32D09FB}"/>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129117</xdr:rowOff>
    </xdr:to>
    <xdr:cxnSp macro="">
      <xdr:nvCxnSpPr>
        <xdr:cNvPr id="72" name="直線コネクタ 71">
          <a:extLst>
            <a:ext uri="{FF2B5EF4-FFF2-40B4-BE49-F238E27FC236}">
              <a16:creationId xmlns="" xmlns:a16="http://schemas.microsoft.com/office/drawing/2014/main" id="{7E02B008-6858-4539-914C-674C1064B04D}"/>
            </a:ext>
          </a:extLst>
        </xdr:cNvPr>
        <xdr:cNvCxnSpPr/>
      </xdr:nvCxnSpPr>
      <xdr:spPr>
        <a:xfrm>
          <a:off x="3225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 xmlns:a16="http://schemas.microsoft.com/office/drawing/2014/main" id="{F6FCDF4A-98F3-4B97-B7EE-6B7FC02800B9}"/>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 xmlns:a16="http://schemas.microsoft.com/office/drawing/2014/main" id="{50B491D5-A9AE-471F-ADF1-EB2998EB6786}"/>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129117</xdr:rowOff>
    </xdr:to>
    <xdr:cxnSp macro="">
      <xdr:nvCxnSpPr>
        <xdr:cNvPr id="75" name="直線コネクタ 74">
          <a:extLst>
            <a:ext uri="{FF2B5EF4-FFF2-40B4-BE49-F238E27FC236}">
              <a16:creationId xmlns="" xmlns:a16="http://schemas.microsoft.com/office/drawing/2014/main" id="{56C80248-E0B4-4679-AA7C-AE14060B2B09}"/>
            </a:ext>
          </a:extLst>
        </xdr:cNvPr>
        <xdr:cNvCxnSpPr/>
      </xdr:nvCxnSpPr>
      <xdr:spPr>
        <a:xfrm>
          <a:off x="2336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 xmlns:a16="http://schemas.microsoft.com/office/drawing/2014/main" id="{E5BF8B53-DDE1-4C6D-9F3F-914A272563C8}"/>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 xmlns:a16="http://schemas.microsoft.com/office/drawing/2014/main" id="{A07CFC48-FBFF-4BE8-8E84-21E57F9A798A}"/>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129117</xdr:rowOff>
    </xdr:to>
    <xdr:cxnSp macro="">
      <xdr:nvCxnSpPr>
        <xdr:cNvPr id="78" name="直線コネクタ 77">
          <a:extLst>
            <a:ext uri="{FF2B5EF4-FFF2-40B4-BE49-F238E27FC236}">
              <a16:creationId xmlns="" xmlns:a16="http://schemas.microsoft.com/office/drawing/2014/main" id="{22FFD0C7-4717-4A16-A3AE-2E05BC15573A}"/>
            </a:ext>
          </a:extLst>
        </xdr:cNvPr>
        <xdr:cNvCxnSpPr/>
      </xdr:nvCxnSpPr>
      <xdr:spPr>
        <a:xfrm flipV="1">
          <a:off x="1447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 xmlns:a16="http://schemas.microsoft.com/office/drawing/2014/main" id="{61A9E7F0-08B9-4258-BD63-1EB0AD374C1B}"/>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macro="" textlink="">
      <xdr:nvSpPr>
        <xdr:cNvPr id="80" name="テキスト ボックス 79">
          <a:extLst>
            <a:ext uri="{FF2B5EF4-FFF2-40B4-BE49-F238E27FC236}">
              <a16:creationId xmlns="" xmlns:a16="http://schemas.microsoft.com/office/drawing/2014/main" id="{1E325A4B-A4A9-4100-8B88-57040868B630}"/>
            </a:ext>
          </a:extLst>
        </xdr:cNvPr>
        <xdr:cNvSpPr txBox="1"/>
      </xdr:nvSpPr>
      <xdr:spPr>
        <a:xfrm>
          <a:off x="1955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 xmlns:a16="http://schemas.microsoft.com/office/drawing/2014/main" id="{E3CD33D4-4B20-49C1-B10D-632643CFCEEA}"/>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 xmlns:a16="http://schemas.microsoft.com/office/drawing/2014/main" id="{98E28789-0BEB-40E9-9BA9-1F8928425C58}"/>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5538E39E-A748-49E4-BEBF-80F3F185FDF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CC55C8A5-3593-4FAC-9136-3D5B6A73CDF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ADD8BCD2-0554-47E8-B225-721BDA34BDF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59425358-4E4C-440B-98AA-E028D5572EC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194DBDD6-F304-4370-A337-5F796060902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 xmlns:a16="http://schemas.microsoft.com/office/drawing/2014/main" id="{26C9203E-8310-4EC1-A186-45C682ADF5E8}"/>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a:extLst>
            <a:ext uri="{FF2B5EF4-FFF2-40B4-BE49-F238E27FC236}">
              <a16:creationId xmlns="" xmlns:a16="http://schemas.microsoft.com/office/drawing/2014/main" id="{29B8EB39-783A-44A7-AD96-98507762979C}"/>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 xmlns:a16="http://schemas.microsoft.com/office/drawing/2014/main" id="{4DFF086C-368E-44EB-9F4D-AA80427AEB09}"/>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 xmlns:a16="http://schemas.microsoft.com/office/drawing/2014/main" id="{D5ACB670-7D29-47EE-9F2F-B3065C8F946F}"/>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 xmlns:a16="http://schemas.microsoft.com/office/drawing/2014/main" id="{0145FE99-75DB-496F-BA40-5609A615F778}"/>
            </a:ext>
          </a:extLst>
        </xdr:cNvPr>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 xmlns:a16="http://schemas.microsoft.com/office/drawing/2014/main" id="{F87D8225-2D24-4B02-94F4-CFC285C2EBC5}"/>
            </a:ext>
          </a:extLst>
        </xdr:cNvPr>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a:extLst>
            <a:ext uri="{FF2B5EF4-FFF2-40B4-BE49-F238E27FC236}">
              <a16:creationId xmlns="" xmlns:a16="http://schemas.microsoft.com/office/drawing/2014/main" id="{5E7998D2-6E1E-4F45-87B6-8079D9159918}"/>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a:extLst>
            <a:ext uri="{FF2B5EF4-FFF2-40B4-BE49-F238E27FC236}">
              <a16:creationId xmlns="" xmlns:a16="http://schemas.microsoft.com/office/drawing/2014/main" id="{DC95C5C9-224F-403A-9745-A1099D9BF5CA}"/>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 xmlns:a16="http://schemas.microsoft.com/office/drawing/2014/main" id="{C28B358E-91E2-4274-B48B-780C92FC129C}"/>
            </a:ext>
          </a:extLst>
        </xdr:cNvPr>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 xmlns:a16="http://schemas.microsoft.com/office/drawing/2014/main" id="{869F8729-6020-43C4-9BDE-C6523ED913F0}"/>
            </a:ext>
          </a:extLst>
        </xdr:cNvPr>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5AC7279E-C649-4150-B76B-61261D6F9F7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5D3376D9-CEC2-46CD-98CF-B6ECE41A4B8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174B7924-DBAD-4C38-8AA1-B453EA149D0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9C5BAE5C-472A-4DF9-9F9B-2C7DB961C71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B0E8FC66-58B6-4E1C-91E2-FC24356059B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D6CA8C13-B8FD-4795-A40E-E9D4A8668B4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E9D4B8C4-6D7D-46FC-AEA0-71129D24C20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D17C0573-5A86-44EF-BF0A-CD5196D9F0B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80285855-1474-48D7-A870-B2C7873970B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3E91D59A-5C03-4FA8-A9FF-0925A4D2D93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13FD2BB1-52B5-4535-8F36-2F19450DF10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CF5AEE50-A294-4CD0-8CF6-6AB693F1F68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EF5E65F3-688C-4758-9232-451FAEC940A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５年度の経常収支比率は８５．７％となり、前年度より３．４ポイント上昇した。これは、普通交付税や市税など分母である歳入の経常的一般財源等が増加（４１９百万円）したものの、公債費や扶助費などの分子である歳出の経常的一般財源等がさらに増加（１，０９４百万円）したこと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高齢者医療への負担金や繰出金の増加、公共施設の老朽化等に伴う修繕費の増加が見込まれるため、公共施設等総合管理計画第１期アクションプランや行財政健全化計画などに基づく歳出抑制や歳入確保を引き続き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8D3820DC-25BA-4CE7-8847-6B21653A06A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FF8502A7-B4D9-4D7F-A150-A27409F41D2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C60E51A8-0B6A-4081-850C-03EDBB2F5B0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B9493843-94AB-43FA-A014-A0BA50BD608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BF53C616-9895-474E-8F9E-973BFC1CDA3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81D6BEA-895E-47C8-8E22-C602581EE1E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FBC6E92E-A823-4486-A1A4-38334B72C4C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BDD54B1C-7741-440D-917F-0801F9C9768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ADA16663-3107-4EAC-B550-73D81B2381C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106CB377-883E-41FD-AD37-2C41AFF344E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402D8BC3-9902-4B40-B73E-621F0D76AE5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16A78FED-A7B7-43D6-A67A-CE3A9D3C514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90BB2DE5-42C9-4A83-A9DD-A115352CA07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B720CE24-62B6-4FC3-B05E-C0F73A6C7FB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 xmlns:a16="http://schemas.microsoft.com/office/drawing/2014/main" id="{A0DC16A0-1472-4487-987F-D8C810190A5C}"/>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 xmlns:a16="http://schemas.microsoft.com/office/drawing/2014/main" id="{B3411C84-26C5-471E-8685-0CE037340668}"/>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 xmlns:a16="http://schemas.microsoft.com/office/drawing/2014/main" id="{C975FD73-57FC-466D-9554-A473E395A1D1}"/>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 xmlns:a16="http://schemas.microsoft.com/office/drawing/2014/main" id="{CCEDBDE2-AA12-4F1C-A099-592D066C677F}"/>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 xmlns:a16="http://schemas.microsoft.com/office/drawing/2014/main" id="{8D54EB33-8BAE-45AF-B24F-C757B2B7B93B}"/>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66548</xdr:rowOff>
    </xdr:from>
    <xdr:to>
      <xdr:col>23</xdr:col>
      <xdr:colOff>133350</xdr:colOff>
      <xdr:row>60</xdr:row>
      <xdr:rowOff>59182</xdr:rowOff>
    </xdr:to>
    <xdr:cxnSp macro="">
      <xdr:nvCxnSpPr>
        <xdr:cNvPr id="130" name="直線コネクタ 129">
          <a:extLst>
            <a:ext uri="{FF2B5EF4-FFF2-40B4-BE49-F238E27FC236}">
              <a16:creationId xmlns="" xmlns:a16="http://schemas.microsoft.com/office/drawing/2014/main" id="{8F882D77-9EC3-4D50-9958-174199B598F3}"/>
            </a:ext>
          </a:extLst>
        </xdr:cNvPr>
        <xdr:cNvCxnSpPr/>
      </xdr:nvCxnSpPr>
      <xdr:spPr>
        <a:xfrm>
          <a:off x="4114800" y="1018209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 xmlns:a16="http://schemas.microsoft.com/office/drawing/2014/main" id="{2984DEE5-D031-46AF-BA1C-9B95D4E7F796}"/>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 xmlns:a16="http://schemas.microsoft.com/office/drawing/2014/main" id="{6659D8F6-7A89-4257-95AC-1911D7DF2B1A}"/>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32766</xdr:rowOff>
    </xdr:from>
    <xdr:to>
      <xdr:col>19</xdr:col>
      <xdr:colOff>133350</xdr:colOff>
      <xdr:row>59</xdr:row>
      <xdr:rowOff>66548</xdr:rowOff>
    </xdr:to>
    <xdr:cxnSp macro="">
      <xdr:nvCxnSpPr>
        <xdr:cNvPr id="133" name="直線コネクタ 132">
          <a:extLst>
            <a:ext uri="{FF2B5EF4-FFF2-40B4-BE49-F238E27FC236}">
              <a16:creationId xmlns="" xmlns:a16="http://schemas.microsoft.com/office/drawing/2014/main" id="{45396AFB-B426-4292-B22B-8A67B39D829B}"/>
            </a:ext>
          </a:extLst>
        </xdr:cNvPr>
        <xdr:cNvCxnSpPr/>
      </xdr:nvCxnSpPr>
      <xdr:spPr>
        <a:xfrm>
          <a:off x="3225800" y="101483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 xmlns:a16="http://schemas.microsoft.com/office/drawing/2014/main" id="{F470A1E2-6DC6-4EE3-9A41-0ABF608D8666}"/>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 xmlns:a16="http://schemas.microsoft.com/office/drawing/2014/main" id="{0756F6A1-49AD-4885-8CCA-DD543C8F26CC}"/>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32766</xdr:rowOff>
    </xdr:from>
    <xdr:to>
      <xdr:col>15</xdr:col>
      <xdr:colOff>82550</xdr:colOff>
      <xdr:row>61</xdr:row>
      <xdr:rowOff>80772</xdr:rowOff>
    </xdr:to>
    <xdr:cxnSp macro="">
      <xdr:nvCxnSpPr>
        <xdr:cNvPr id="136" name="直線コネクタ 135">
          <a:extLst>
            <a:ext uri="{FF2B5EF4-FFF2-40B4-BE49-F238E27FC236}">
              <a16:creationId xmlns="" xmlns:a16="http://schemas.microsoft.com/office/drawing/2014/main" id="{4791FA69-E936-48B7-A834-677A80188A84}"/>
            </a:ext>
          </a:extLst>
        </xdr:cNvPr>
        <xdr:cNvCxnSpPr/>
      </xdr:nvCxnSpPr>
      <xdr:spPr>
        <a:xfrm flipV="1">
          <a:off x="2336800" y="10148316"/>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 xmlns:a16="http://schemas.microsoft.com/office/drawing/2014/main" id="{8BA1D13F-C002-4A6D-AA1A-0958001BDDD9}"/>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 xmlns:a16="http://schemas.microsoft.com/office/drawing/2014/main" id="{1B4FAC52-4782-450B-AC87-D6B64A751CF6}"/>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61</xdr:row>
      <xdr:rowOff>85598</xdr:rowOff>
    </xdr:to>
    <xdr:cxnSp macro="">
      <xdr:nvCxnSpPr>
        <xdr:cNvPr id="139" name="直線コネクタ 138">
          <a:extLst>
            <a:ext uri="{FF2B5EF4-FFF2-40B4-BE49-F238E27FC236}">
              <a16:creationId xmlns="" xmlns:a16="http://schemas.microsoft.com/office/drawing/2014/main" id="{6D15751B-ADCF-4A0E-825C-A5D542239059}"/>
            </a:ext>
          </a:extLst>
        </xdr:cNvPr>
        <xdr:cNvCxnSpPr/>
      </xdr:nvCxnSpPr>
      <xdr:spPr>
        <a:xfrm flipV="1">
          <a:off x="1447800" y="1053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 xmlns:a16="http://schemas.microsoft.com/office/drawing/2014/main" id="{3E736D03-B7A3-4383-986B-75FCB721F7B3}"/>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 xmlns:a16="http://schemas.microsoft.com/office/drawing/2014/main" id="{0B7D0F7C-319D-4E81-AAD6-482F360223CC}"/>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 xmlns:a16="http://schemas.microsoft.com/office/drawing/2014/main" id="{CA1E425F-E3CA-4766-966C-AC5F081BA355}"/>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 xmlns:a16="http://schemas.microsoft.com/office/drawing/2014/main" id="{556D4F49-7BE0-4C7B-BC18-6A4DBAA7F136}"/>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D062B6CC-AEAD-4BAB-9078-84CC0DD495B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F267FD3D-CA81-47E2-BC9B-B994F198499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E63C58CE-5DDD-40D8-BB6C-CFB1302257F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604CCA3E-B850-476E-9C0B-4F03897CBE7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B48512A7-92F4-4D3F-8A02-2AF88DF0BF1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a:extLst>
            <a:ext uri="{FF2B5EF4-FFF2-40B4-BE49-F238E27FC236}">
              <a16:creationId xmlns="" xmlns:a16="http://schemas.microsoft.com/office/drawing/2014/main" id="{6B8ED8B1-3DB5-42EC-86BA-E62C94867DF6}"/>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a:extLst>
            <a:ext uri="{FF2B5EF4-FFF2-40B4-BE49-F238E27FC236}">
              <a16:creationId xmlns="" xmlns:a16="http://schemas.microsoft.com/office/drawing/2014/main" id="{DA83EA96-D2AA-4AB2-8243-4E341333FD37}"/>
            </a:ext>
          </a:extLst>
        </xdr:cNvPr>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15748</xdr:rowOff>
    </xdr:from>
    <xdr:to>
      <xdr:col>19</xdr:col>
      <xdr:colOff>184150</xdr:colOff>
      <xdr:row>59</xdr:row>
      <xdr:rowOff>117348</xdr:rowOff>
    </xdr:to>
    <xdr:sp macro="" textlink="">
      <xdr:nvSpPr>
        <xdr:cNvPr id="151" name="楕円 150">
          <a:extLst>
            <a:ext uri="{FF2B5EF4-FFF2-40B4-BE49-F238E27FC236}">
              <a16:creationId xmlns="" xmlns:a16="http://schemas.microsoft.com/office/drawing/2014/main" id="{1D56C1B8-9BF2-4C89-8404-410C8DB10AA0}"/>
            </a:ext>
          </a:extLst>
        </xdr:cNvPr>
        <xdr:cNvSpPr/>
      </xdr:nvSpPr>
      <xdr:spPr>
        <a:xfrm>
          <a:off x="4064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127525</xdr:rowOff>
    </xdr:from>
    <xdr:ext cx="736600" cy="259045"/>
    <xdr:sp macro="" textlink="">
      <xdr:nvSpPr>
        <xdr:cNvPr id="152" name="テキスト ボックス 151">
          <a:extLst>
            <a:ext uri="{FF2B5EF4-FFF2-40B4-BE49-F238E27FC236}">
              <a16:creationId xmlns="" xmlns:a16="http://schemas.microsoft.com/office/drawing/2014/main" id="{107E4E64-0F9B-4A69-9857-1E75A1FFB83C}"/>
            </a:ext>
          </a:extLst>
        </xdr:cNvPr>
        <xdr:cNvSpPr txBox="1"/>
      </xdr:nvSpPr>
      <xdr:spPr>
        <a:xfrm>
          <a:off x="3733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153416</xdr:rowOff>
    </xdr:from>
    <xdr:to>
      <xdr:col>15</xdr:col>
      <xdr:colOff>133350</xdr:colOff>
      <xdr:row>59</xdr:row>
      <xdr:rowOff>83566</xdr:rowOff>
    </xdr:to>
    <xdr:sp macro="" textlink="">
      <xdr:nvSpPr>
        <xdr:cNvPr id="153" name="楕円 152">
          <a:extLst>
            <a:ext uri="{FF2B5EF4-FFF2-40B4-BE49-F238E27FC236}">
              <a16:creationId xmlns="" xmlns:a16="http://schemas.microsoft.com/office/drawing/2014/main" id="{3C27B8E3-004B-4CC5-83E7-0BD164898CE0}"/>
            </a:ext>
          </a:extLst>
        </xdr:cNvPr>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93743</xdr:rowOff>
    </xdr:from>
    <xdr:ext cx="762000" cy="259045"/>
    <xdr:sp macro="" textlink="">
      <xdr:nvSpPr>
        <xdr:cNvPr id="154" name="テキスト ボックス 153">
          <a:extLst>
            <a:ext uri="{FF2B5EF4-FFF2-40B4-BE49-F238E27FC236}">
              <a16:creationId xmlns="" xmlns:a16="http://schemas.microsoft.com/office/drawing/2014/main" id="{06D2B5C7-AAEA-4066-B17A-F5BA949712F1}"/>
            </a:ext>
          </a:extLst>
        </xdr:cNvPr>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5" name="楕円 154">
          <a:extLst>
            <a:ext uri="{FF2B5EF4-FFF2-40B4-BE49-F238E27FC236}">
              <a16:creationId xmlns="" xmlns:a16="http://schemas.microsoft.com/office/drawing/2014/main" id="{3547737B-3211-4BF9-BFEA-C6084808501F}"/>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6" name="テキスト ボックス 155">
          <a:extLst>
            <a:ext uri="{FF2B5EF4-FFF2-40B4-BE49-F238E27FC236}">
              <a16:creationId xmlns="" xmlns:a16="http://schemas.microsoft.com/office/drawing/2014/main" id="{0DDB544A-FAC0-45AC-804D-B9383D9ADEB7}"/>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a:extLst>
            <a:ext uri="{FF2B5EF4-FFF2-40B4-BE49-F238E27FC236}">
              <a16:creationId xmlns="" xmlns:a16="http://schemas.microsoft.com/office/drawing/2014/main" id="{D3F8CA39-FC3A-4565-A3AA-1C512DB13EFC}"/>
            </a:ext>
          </a:extLst>
        </xdr:cNvPr>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8" name="テキスト ボックス 157">
          <a:extLst>
            <a:ext uri="{FF2B5EF4-FFF2-40B4-BE49-F238E27FC236}">
              <a16:creationId xmlns="" xmlns:a16="http://schemas.microsoft.com/office/drawing/2014/main" id="{90E9C0F2-292C-49C8-BD96-70DE74DAF4DE}"/>
            </a:ext>
          </a:extLst>
        </xdr:cNvPr>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BABD7607-6C81-4C7A-8E43-2CE2CD9E0C3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252826A6-CA64-46D4-B243-F9DEF122E0A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51800DD4-F195-4076-B8DE-E457C6C3B7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2085DE11-BAFF-4784-B703-99FC0083A16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DAA0FEAA-1AA2-4084-A62E-2A4CA28C806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8541E75D-5765-4A41-B8BE-12B26DB808F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4412B662-D405-4E42-B05E-0D2537FCE7D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C690B4B3-5100-41E8-9EB6-AB23EC74EC6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59E26F70-BAC8-4512-8918-341DE1E98E7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1D1EF384-48BD-44C8-8DEA-6CFADB5B01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B80A01D8-0195-4C39-A36A-5781342DC53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C15541CC-103E-436C-985D-D9B3BF19E51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BD9ED271-9BC0-4BC1-848C-9F5657148DF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一人あたり人件費が類似団体平均を大きく下回っている要因としては、合併後に、毎年職員数の削減を行ってきたことにより人件費の抑制が図られていることや人口が増加していることなどが挙げられる。一方、物件費については、民間委託化を推進し、職員人件費等から委託料（物件費）へのシフトが起きていることなどから増加傾向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今後も、職員数の適正化に努めるとともに、行財政健全化計画により財政の健全化を図る。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7B726C68-6AC5-4162-BBB5-6528F54BA6B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5A2C358B-9458-4EC6-933D-67EECFEDCB9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77723F30-2802-4198-B8BF-367C0F938D8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 xmlns:a16="http://schemas.microsoft.com/office/drawing/2014/main" id="{3449CD1A-A90D-4872-9E0F-282A556DD1E6}"/>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 xmlns:a16="http://schemas.microsoft.com/office/drawing/2014/main" id="{8F2A530F-A056-47AF-9AE2-F3C95AE6BB2F}"/>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 xmlns:a16="http://schemas.microsoft.com/office/drawing/2014/main" id="{59A515EE-5829-4089-AD92-8AD7A8A446D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 xmlns:a16="http://schemas.microsoft.com/office/drawing/2014/main" id="{A7E867E4-193F-4419-9E5C-F951B8790FA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 xmlns:a16="http://schemas.microsoft.com/office/drawing/2014/main" id="{CBBFF921-5AF2-4066-9F91-69695FB0B0D6}"/>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 xmlns:a16="http://schemas.microsoft.com/office/drawing/2014/main" id="{8A78313D-5F09-408F-BDB9-C56664FBC773}"/>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C95CA4A3-D5E1-4F73-A4D9-6AAB5E1E35D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D05DF2E6-7DF7-4C31-9617-D1E84582965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E1C45A31-D16C-4C84-A0DF-DB8AD957F2E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73279</xdr:rowOff>
    </xdr:from>
    <xdr:to>
      <xdr:col>23</xdr:col>
      <xdr:colOff>133350</xdr:colOff>
      <xdr:row>88</xdr:row>
      <xdr:rowOff>109610</xdr:rowOff>
    </xdr:to>
    <xdr:cxnSp macro="">
      <xdr:nvCxnSpPr>
        <xdr:cNvPr id="184" name="直線コネクタ 183">
          <a:extLst>
            <a:ext uri="{FF2B5EF4-FFF2-40B4-BE49-F238E27FC236}">
              <a16:creationId xmlns="" xmlns:a16="http://schemas.microsoft.com/office/drawing/2014/main" id="{BD312F50-F1BE-485A-950A-CA51FFF25DF5}"/>
            </a:ext>
          </a:extLst>
        </xdr:cNvPr>
        <xdr:cNvCxnSpPr/>
      </xdr:nvCxnSpPr>
      <xdr:spPr>
        <a:xfrm flipV="1">
          <a:off x="4953000" y="14132179"/>
          <a:ext cx="0" cy="10650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81687</xdr:rowOff>
    </xdr:from>
    <xdr:ext cx="762000" cy="259045"/>
    <xdr:sp macro="" textlink="">
      <xdr:nvSpPr>
        <xdr:cNvPr id="185" name="人件費・物件費等の状況最小値テキスト">
          <a:extLst>
            <a:ext uri="{FF2B5EF4-FFF2-40B4-BE49-F238E27FC236}">
              <a16:creationId xmlns="" xmlns:a16="http://schemas.microsoft.com/office/drawing/2014/main" id="{92A45190-AA26-4D5C-A1D0-B2B80784E23B}"/>
            </a:ext>
          </a:extLst>
        </xdr:cNvPr>
        <xdr:cNvSpPr txBox="1"/>
      </xdr:nvSpPr>
      <xdr:spPr>
        <a:xfrm>
          <a:off x="5041900" y="151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109610</xdr:rowOff>
    </xdr:from>
    <xdr:to>
      <xdr:col>24</xdr:col>
      <xdr:colOff>12700</xdr:colOff>
      <xdr:row>88</xdr:row>
      <xdr:rowOff>109610</xdr:rowOff>
    </xdr:to>
    <xdr:cxnSp macro="">
      <xdr:nvCxnSpPr>
        <xdr:cNvPr id="186" name="直線コネクタ 185">
          <a:extLst>
            <a:ext uri="{FF2B5EF4-FFF2-40B4-BE49-F238E27FC236}">
              <a16:creationId xmlns="" xmlns:a16="http://schemas.microsoft.com/office/drawing/2014/main" id="{B80E17EB-848B-4095-AA31-9CC5A39AD9AC}"/>
            </a:ext>
          </a:extLst>
        </xdr:cNvPr>
        <xdr:cNvCxnSpPr/>
      </xdr:nvCxnSpPr>
      <xdr:spPr>
        <a:xfrm>
          <a:off x="4864100" y="151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159656</xdr:rowOff>
    </xdr:from>
    <xdr:ext cx="762000" cy="259045"/>
    <xdr:sp macro="" textlink="">
      <xdr:nvSpPr>
        <xdr:cNvPr id="187" name="人件費・物件費等の状況最大値テキスト">
          <a:extLst>
            <a:ext uri="{FF2B5EF4-FFF2-40B4-BE49-F238E27FC236}">
              <a16:creationId xmlns="" xmlns:a16="http://schemas.microsoft.com/office/drawing/2014/main" id="{3A86CBE4-1CF5-41D9-90D6-5CDEB826FB7C}"/>
            </a:ext>
          </a:extLst>
        </xdr:cNvPr>
        <xdr:cNvSpPr txBox="1"/>
      </xdr:nvSpPr>
      <xdr:spPr>
        <a:xfrm>
          <a:off x="5041900" y="138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73279</xdr:rowOff>
    </xdr:from>
    <xdr:to>
      <xdr:col>24</xdr:col>
      <xdr:colOff>12700</xdr:colOff>
      <xdr:row>82</xdr:row>
      <xdr:rowOff>73279</xdr:rowOff>
    </xdr:to>
    <xdr:cxnSp macro="">
      <xdr:nvCxnSpPr>
        <xdr:cNvPr id="188" name="直線コネクタ 187">
          <a:extLst>
            <a:ext uri="{FF2B5EF4-FFF2-40B4-BE49-F238E27FC236}">
              <a16:creationId xmlns="" xmlns:a16="http://schemas.microsoft.com/office/drawing/2014/main" id="{38A908AF-164F-4B90-B265-80B2B3580509}"/>
            </a:ext>
          </a:extLst>
        </xdr:cNvPr>
        <xdr:cNvCxnSpPr/>
      </xdr:nvCxnSpPr>
      <xdr:spPr>
        <a:xfrm>
          <a:off x="4864100" y="1413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34086</xdr:rowOff>
    </xdr:from>
    <xdr:to>
      <xdr:col>23</xdr:col>
      <xdr:colOff>133350</xdr:colOff>
      <xdr:row>82</xdr:row>
      <xdr:rowOff>73279</xdr:rowOff>
    </xdr:to>
    <xdr:cxnSp macro="">
      <xdr:nvCxnSpPr>
        <xdr:cNvPr id="189" name="直線コネクタ 188">
          <a:extLst>
            <a:ext uri="{FF2B5EF4-FFF2-40B4-BE49-F238E27FC236}">
              <a16:creationId xmlns="" xmlns:a16="http://schemas.microsoft.com/office/drawing/2014/main" id="{BF248B7C-ADAA-4120-8373-29793FA6E9E0}"/>
            </a:ext>
          </a:extLst>
        </xdr:cNvPr>
        <xdr:cNvCxnSpPr/>
      </xdr:nvCxnSpPr>
      <xdr:spPr>
        <a:xfrm>
          <a:off x="4114800" y="14092986"/>
          <a:ext cx="8382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164087</xdr:rowOff>
    </xdr:from>
    <xdr:ext cx="762000" cy="259045"/>
    <xdr:sp macro="" textlink="">
      <xdr:nvSpPr>
        <xdr:cNvPr id="190" name="人件費・物件費等の状況平均値テキスト">
          <a:extLst>
            <a:ext uri="{FF2B5EF4-FFF2-40B4-BE49-F238E27FC236}">
              <a16:creationId xmlns="" xmlns:a16="http://schemas.microsoft.com/office/drawing/2014/main" id="{B138C3A7-7154-4025-8BDF-FDD99F4D0395}"/>
            </a:ext>
          </a:extLst>
        </xdr:cNvPr>
        <xdr:cNvSpPr txBox="1"/>
      </xdr:nvSpPr>
      <xdr:spPr>
        <a:xfrm>
          <a:off x="5041900" y="1439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20560</xdr:rowOff>
    </xdr:from>
    <xdr:to>
      <xdr:col>23</xdr:col>
      <xdr:colOff>184150</xdr:colOff>
      <xdr:row>84</xdr:row>
      <xdr:rowOff>122160</xdr:rowOff>
    </xdr:to>
    <xdr:sp macro="" textlink="">
      <xdr:nvSpPr>
        <xdr:cNvPr id="191" name="フローチャート: 判断 190">
          <a:extLst>
            <a:ext uri="{FF2B5EF4-FFF2-40B4-BE49-F238E27FC236}">
              <a16:creationId xmlns="" xmlns:a16="http://schemas.microsoft.com/office/drawing/2014/main" id="{D56EB658-FAB8-4253-BCB8-4C5B6847E84B}"/>
            </a:ext>
          </a:extLst>
        </xdr:cNvPr>
        <xdr:cNvSpPr/>
      </xdr:nvSpPr>
      <xdr:spPr>
        <a:xfrm>
          <a:off x="4902200" y="14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165100</xdr:rowOff>
    </xdr:from>
    <xdr:to>
      <xdr:col>19</xdr:col>
      <xdr:colOff>133350</xdr:colOff>
      <xdr:row>82</xdr:row>
      <xdr:rowOff>34086</xdr:rowOff>
    </xdr:to>
    <xdr:cxnSp macro="">
      <xdr:nvCxnSpPr>
        <xdr:cNvPr id="192" name="直線コネクタ 191">
          <a:extLst>
            <a:ext uri="{FF2B5EF4-FFF2-40B4-BE49-F238E27FC236}">
              <a16:creationId xmlns="" xmlns:a16="http://schemas.microsoft.com/office/drawing/2014/main" id="{F7C6E1B3-BB6B-4787-8AA8-D547C080CD10}"/>
            </a:ext>
          </a:extLst>
        </xdr:cNvPr>
        <xdr:cNvCxnSpPr/>
      </xdr:nvCxnSpPr>
      <xdr:spPr>
        <a:xfrm>
          <a:off x="3225800" y="14052550"/>
          <a:ext cx="8890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9381</xdr:rowOff>
    </xdr:from>
    <xdr:to>
      <xdr:col>19</xdr:col>
      <xdr:colOff>184150</xdr:colOff>
      <xdr:row>84</xdr:row>
      <xdr:rowOff>110981</xdr:rowOff>
    </xdr:to>
    <xdr:sp macro="" textlink="">
      <xdr:nvSpPr>
        <xdr:cNvPr id="193" name="フローチャート: 判断 192">
          <a:extLst>
            <a:ext uri="{FF2B5EF4-FFF2-40B4-BE49-F238E27FC236}">
              <a16:creationId xmlns="" xmlns:a16="http://schemas.microsoft.com/office/drawing/2014/main" id="{FF501F7E-6F87-4E3E-AF20-4AEA0DF37659}"/>
            </a:ext>
          </a:extLst>
        </xdr:cNvPr>
        <xdr:cNvSpPr/>
      </xdr:nvSpPr>
      <xdr:spPr>
        <a:xfrm>
          <a:off x="4064000" y="144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95758</xdr:rowOff>
    </xdr:from>
    <xdr:ext cx="736600" cy="259045"/>
    <xdr:sp macro="" textlink="">
      <xdr:nvSpPr>
        <xdr:cNvPr id="194" name="テキスト ボックス 193">
          <a:extLst>
            <a:ext uri="{FF2B5EF4-FFF2-40B4-BE49-F238E27FC236}">
              <a16:creationId xmlns="" xmlns:a16="http://schemas.microsoft.com/office/drawing/2014/main" id="{D11E1F3A-8AB6-4320-A860-99ADECD98DFD}"/>
            </a:ext>
          </a:extLst>
        </xdr:cNvPr>
        <xdr:cNvSpPr txBox="1"/>
      </xdr:nvSpPr>
      <xdr:spPr>
        <a:xfrm>
          <a:off x="3733800" y="1449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144118</xdr:rowOff>
    </xdr:from>
    <xdr:to>
      <xdr:col>15</xdr:col>
      <xdr:colOff>82550</xdr:colOff>
      <xdr:row>81</xdr:row>
      <xdr:rowOff>165100</xdr:rowOff>
    </xdr:to>
    <xdr:cxnSp macro="">
      <xdr:nvCxnSpPr>
        <xdr:cNvPr id="195" name="直線コネクタ 194">
          <a:extLst>
            <a:ext uri="{FF2B5EF4-FFF2-40B4-BE49-F238E27FC236}">
              <a16:creationId xmlns="" xmlns:a16="http://schemas.microsoft.com/office/drawing/2014/main" id="{BBBC7647-0D37-4ACA-B01B-F1DDEB2D1879}"/>
            </a:ext>
          </a:extLst>
        </xdr:cNvPr>
        <xdr:cNvCxnSpPr/>
      </xdr:nvCxnSpPr>
      <xdr:spPr>
        <a:xfrm>
          <a:off x="2336800" y="1403156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151453</xdr:rowOff>
    </xdr:from>
    <xdr:to>
      <xdr:col>15</xdr:col>
      <xdr:colOff>133350</xdr:colOff>
      <xdr:row>84</xdr:row>
      <xdr:rowOff>81603</xdr:rowOff>
    </xdr:to>
    <xdr:sp macro="" textlink="">
      <xdr:nvSpPr>
        <xdr:cNvPr id="196" name="フローチャート: 判断 195">
          <a:extLst>
            <a:ext uri="{FF2B5EF4-FFF2-40B4-BE49-F238E27FC236}">
              <a16:creationId xmlns="" xmlns:a16="http://schemas.microsoft.com/office/drawing/2014/main" id="{CDA362CC-D6B3-47E0-B78E-E57EEB7ECA6B}"/>
            </a:ext>
          </a:extLst>
        </xdr:cNvPr>
        <xdr:cNvSpPr/>
      </xdr:nvSpPr>
      <xdr:spPr>
        <a:xfrm>
          <a:off x="3175000" y="1438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66380</xdr:rowOff>
    </xdr:from>
    <xdr:ext cx="762000" cy="259045"/>
    <xdr:sp macro="" textlink="">
      <xdr:nvSpPr>
        <xdr:cNvPr id="197" name="テキスト ボックス 196">
          <a:extLst>
            <a:ext uri="{FF2B5EF4-FFF2-40B4-BE49-F238E27FC236}">
              <a16:creationId xmlns="" xmlns:a16="http://schemas.microsoft.com/office/drawing/2014/main" id="{3B5215C3-58EE-4FE4-947C-D6295BC272B3}"/>
            </a:ext>
          </a:extLst>
        </xdr:cNvPr>
        <xdr:cNvSpPr txBox="1"/>
      </xdr:nvSpPr>
      <xdr:spPr>
        <a:xfrm>
          <a:off x="2844800" y="1446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102615</xdr:rowOff>
    </xdr:from>
    <xdr:to>
      <xdr:col>11</xdr:col>
      <xdr:colOff>31750</xdr:colOff>
      <xdr:row>81</xdr:row>
      <xdr:rowOff>144118</xdr:rowOff>
    </xdr:to>
    <xdr:cxnSp macro="">
      <xdr:nvCxnSpPr>
        <xdr:cNvPr id="198" name="直線コネクタ 197">
          <a:extLst>
            <a:ext uri="{FF2B5EF4-FFF2-40B4-BE49-F238E27FC236}">
              <a16:creationId xmlns="" xmlns:a16="http://schemas.microsoft.com/office/drawing/2014/main" id="{664E6355-E0E4-493F-A29A-54B0DE29209D}"/>
            </a:ext>
          </a:extLst>
        </xdr:cNvPr>
        <xdr:cNvCxnSpPr/>
      </xdr:nvCxnSpPr>
      <xdr:spPr>
        <a:xfrm>
          <a:off x="1447800" y="13990065"/>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58113</xdr:rowOff>
    </xdr:from>
    <xdr:to>
      <xdr:col>11</xdr:col>
      <xdr:colOff>82550</xdr:colOff>
      <xdr:row>83</xdr:row>
      <xdr:rowOff>159713</xdr:rowOff>
    </xdr:to>
    <xdr:sp macro="" textlink="">
      <xdr:nvSpPr>
        <xdr:cNvPr id="199" name="フローチャート: 判断 198">
          <a:extLst>
            <a:ext uri="{FF2B5EF4-FFF2-40B4-BE49-F238E27FC236}">
              <a16:creationId xmlns="" xmlns:a16="http://schemas.microsoft.com/office/drawing/2014/main" id="{FF521A4E-62B9-4DC8-995E-22F0E19E603F}"/>
            </a:ext>
          </a:extLst>
        </xdr:cNvPr>
        <xdr:cNvSpPr/>
      </xdr:nvSpPr>
      <xdr:spPr>
        <a:xfrm>
          <a:off x="2286000" y="1428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144490</xdr:rowOff>
    </xdr:from>
    <xdr:ext cx="762000" cy="259045"/>
    <xdr:sp macro="" textlink="">
      <xdr:nvSpPr>
        <xdr:cNvPr id="200" name="テキスト ボックス 199">
          <a:extLst>
            <a:ext uri="{FF2B5EF4-FFF2-40B4-BE49-F238E27FC236}">
              <a16:creationId xmlns="" xmlns:a16="http://schemas.microsoft.com/office/drawing/2014/main" id="{DD371F07-2BFB-4051-99FC-8AAF20469300}"/>
            </a:ext>
          </a:extLst>
        </xdr:cNvPr>
        <xdr:cNvSpPr txBox="1"/>
      </xdr:nvSpPr>
      <xdr:spPr>
        <a:xfrm>
          <a:off x="1955800" y="14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150561</xdr:rowOff>
    </xdr:from>
    <xdr:to>
      <xdr:col>7</xdr:col>
      <xdr:colOff>31750</xdr:colOff>
      <xdr:row>83</xdr:row>
      <xdr:rowOff>80711</xdr:rowOff>
    </xdr:to>
    <xdr:sp macro="" textlink="">
      <xdr:nvSpPr>
        <xdr:cNvPr id="201" name="フローチャート: 判断 200">
          <a:extLst>
            <a:ext uri="{FF2B5EF4-FFF2-40B4-BE49-F238E27FC236}">
              <a16:creationId xmlns="" xmlns:a16="http://schemas.microsoft.com/office/drawing/2014/main" id="{3301DAB6-0D3A-4492-8C22-9385B133E748}"/>
            </a:ext>
          </a:extLst>
        </xdr:cNvPr>
        <xdr:cNvSpPr/>
      </xdr:nvSpPr>
      <xdr:spPr>
        <a:xfrm>
          <a:off x="1397000" y="142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65488</xdr:rowOff>
    </xdr:from>
    <xdr:ext cx="762000" cy="259045"/>
    <xdr:sp macro="" textlink="">
      <xdr:nvSpPr>
        <xdr:cNvPr id="202" name="テキスト ボックス 201">
          <a:extLst>
            <a:ext uri="{FF2B5EF4-FFF2-40B4-BE49-F238E27FC236}">
              <a16:creationId xmlns="" xmlns:a16="http://schemas.microsoft.com/office/drawing/2014/main" id="{D9751D0D-39E8-4824-8BDD-7ECE537EAC57}"/>
            </a:ext>
          </a:extLst>
        </xdr:cNvPr>
        <xdr:cNvSpPr txBox="1"/>
      </xdr:nvSpPr>
      <xdr:spPr>
        <a:xfrm>
          <a:off x="1066800" y="14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B03FB29F-3B62-4865-A6CA-17669597BA5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7CC6756F-C8CF-43CF-9EC2-F05393F7F48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B9B4B0A4-1E86-4AAD-A6F4-4D789DCA9E2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2BFDD15B-BC25-4704-8650-B4EA937F5BA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5E631A42-17A1-482C-A81F-1712F73DE17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22479</xdr:rowOff>
    </xdr:from>
    <xdr:to>
      <xdr:col>23</xdr:col>
      <xdr:colOff>184150</xdr:colOff>
      <xdr:row>82</xdr:row>
      <xdr:rowOff>124079</xdr:rowOff>
    </xdr:to>
    <xdr:sp macro="" textlink="">
      <xdr:nvSpPr>
        <xdr:cNvPr id="208" name="楕円 207">
          <a:extLst>
            <a:ext uri="{FF2B5EF4-FFF2-40B4-BE49-F238E27FC236}">
              <a16:creationId xmlns="" xmlns:a16="http://schemas.microsoft.com/office/drawing/2014/main" id="{6BDE9BD7-1CB1-407F-8B6C-B2E9DD7D1BE6}"/>
            </a:ext>
          </a:extLst>
        </xdr:cNvPr>
        <xdr:cNvSpPr/>
      </xdr:nvSpPr>
      <xdr:spPr>
        <a:xfrm>
          <a:off x="4902200" y="140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115206</xdr:rowOff>
    </xdr:from>
    <xdr:ext cx="762000" cy="259045"/>
    <xdr:sp macro="" textlink="">
      <xdr:nvSpPr>
        <xdr:cNvPr id="209" name="人件費・物件費等の状況該当値テキスト">
          <a:extLst>
            <a:ext uri="{FF2B5EF4-FFF2-40B4-BE49-F238E27FC236}">
              <a16:creationId xmlns="" xmlns:a16="http://schemas.microsoft.com/office/drawing/2014/main" id="{AE27481A-2306-45CC-B800-096A8472C552}"/>
            </a:ext>
          </a:extLst>
        </xdr:cNvPr>
        <xdr:cNvSpPr txBox="1"/>
      </xdr:nvSpPr>
      <xdr:spPr>
        <a:xfrm>
          <a:off x="5041900" y="140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154736</xdr:rowOff>
    </xdr:from>
    <xdr:to>
      <xdr:col>19</xdr:col>
      <xdr:colOff>184150</xdr:colOff>
      <xdr:row>82</xdr:row>
      <xdr:rowOff>84886</xdr:rowOff>
    </xdr:to>
    <xdr:sp macro="" textlink="">
      <xdr:nvSpPr>
        <xdr:cNvPr id="210" name="楕円 209">
          <a:extLst>
            <a:ext uri="{FF2B5EF4-FFF2-40B4-BE49-F238E27FC236}">
              <a16:creationId xmlns="" xmlns:a16="http://schemas.microsoft.com/office/drawing/2014/main" id="{1C50C1E3-9C9A-4982-B7CC-9B5131295B57}"/>
            </a:ext>
          </a:extLst>
        </xdr:cNvPr>
        <xdr:cNvSpPr/>
      </xdr:nvSpPr>
      <xdr:spPr>
        <a:xfrm>
          <a:off x="4064000" y="140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95063</xdr:rowOff>
    </xdr:from>
    <xdr:ext cx="736600" cy="259045"/>
    <xdr:sp macro="" textlink="">
      <xdr:nvSpPr>
        <xdr:cNvPr id="211" name="テキスト ボックス 210">
          <a:extLst>
            <a:ext uri="{FF2B5EF4-FFF2-40B4-BE49-F238E27FC236}">
              <a16:creationId xmlns="" xmlns:a16="http://schemas.microsoft.com/office/drawing/2014/main" id="{F15B8F4B-9E33-4205-87D0-EF682CE4EE76}"/>
            </a:ext>
          </a:extLst>
        </xdr:cNvPr>
        <xdr:cNvSpPr txBox="1"/>
      </xdr:nvSpPr>
      <xdr:spPr>
        <a:xfrm>
          <a:off x="3733800" y="1381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114300</xdr:rowOff>
    </xdr:from>
    <xdr:to>
      <xdr:col>15</xdr:col>
      <xdr:colOff>133350</xdr:colOff>
      <xdr:row>82</xdr:row>
      <xdr:rowOff>44450</xdr:rowOff>
    </xdr:to>
    <xdr:sp macro="" textlink="">
      <xdr:nvSpPr>
        <xdr:cNvPr id="212" name="楕円 211">
          <a:extLst>
            <a:ext uri="{FF2B5EF4-FFF2-40B4-BE49-F238E27FC236}">
              <a16:creationId xmlns="" xmlns:a16="http://schemas.microsoft.com/office/drawing/2014/main" id="{4F70E47C-61A4-4175-A8BE-09D33D86D48F}"/>
            </a:ext>
          </a:extLst>
        </xdr:cNvPr>
        <xdr:cNvSpPr/>
      </xdr:nvSpPr>
      <xdr:spPr>
        <a:xfrm>
          <a:off x="3175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54627</xdr:rowOff>
    </xdr:from>
    <xdr:ext cx="762000" cy="259045"/>
    <xdr:sp macro="" textlink="">
      <xdr:nvSpPr>
        <xdr:cNvPr id="213" name="テキスト ボックス 212">
          <a:extLst>
            <a:ext uri="{FF2B5EF4-FFF2-40B4-BE49-F238E27FC236}">
              <a16:creationId xmlns="" xmlns:a16="http://schemas.microsoft.com/office/drawing/2014/main" id="{611FD654-CF05-4966-B87C-2025BA8DB215}"/>
            </a:ext>
          </a:extLst>
        </xdr:cNvPr>
        <xdr:cNvSpPr txBox="1"/>
      </xdr:nvSpPr>
      <xdr:spPr>
        <a:xfrm>
          <a:off x="2844800" y="1377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93318</xdr:rowOff>
    </xdr:from>
    <xdr:to>
      <xdr:col>11</xdr:col>
      <xdr:colOff>82550</xdr:colOff>
      <xdr:row>82</xdr:row>
      <xdr:rowOff>23468</xdr:rowOff>
    </xdr:to>
    <xdr:sp macro="" textlink="">
      <xdr:nvSpPr>
        <xdr:cNvPr id="214" name="楕円 213">
          <a:extLst>
            <a:ext uri="{FF2B5EF4-FFF2-40B4-BE49-F238E27FC236}">
              <a16:creationId xmlns="" xmlns:a16="http://schemas.microsoft.com/office/drawing/2014/main" id="{EC75A2BA-9AC7-44D0-B33F-70C0CDAA10FA}"/>
            </a:ext>
          </a:extLst>
        </xdr:cNvPr>
        <xdr:cNvSpPr/>
      </xdr:nvSpPr>
      <xdr:spPr>
        <a:xfrm>
          <a:off x="2286000" y="139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33645</xdr:rowOff>
    </xdr:from>
    <xdr:ext cx="762000" cy="259045"/>
    <xdr:sp macro="" textlink="">
      <xdr:nvSpPr>
        <xdr:cNvPr id="215" name="テキスト ボックス 214">
          <a:extLst>
            <a:ext uri="{FF2B5EF4-FFF2-40B4-BE49-F238E27FC236}">
              <a16:creationId xmlns="" xmlns:a16="http://schemas.microsoft.com/office/drawing/2014/main" id="{E73149AA-FB18-454C-A523-A83CD403E3FC}"/>
            </a:ext>
          </a:extLst>
        </xdr:cNvPr>
        <xdr:cNvSpPr txBox="1"/>
      </xdr:nvSpPr>
      <xdr:spPr>
        <a:xfrm>
          <a:off x="1955800" y="137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51815</xdr:rowOff>
    </xdr:from>
    <xdr:to>
      <xdr:col>7</xdr:col>
      <xdr:colOff>31750</xdr:colOff>
      <xdr:row>81</xdr:row>
      <xdr:rowOff>153415</xdr:rowOff>
    </xdr:to>
    <xdr:sp macro="" textlink="">
      <xdr:nvSpPr>
        <xdr:cNvPr id="216" name="楕円 215">
          <a:extLst>
            <a:ext uri="{FF2B5EF4-FFF2-40B4-BE49-F238E27FC236}">
              <a16:creationId xmlns="" xmlns:a16="http://schemas.microsoft.com/office/drawing/2014/main" id="{08C2C433-0980-41CF-AF30-F60BA9FF6994}"/>
            </a:ext>
          </a:extLst>
        </xdr:cNvPr>
        <xdr:cNvSpPr/>
      </xdr:nvSpPr>
      <xdr:spPr>
        <a:xfrm>
          <a:off x="1397000" y="139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163592</xdr:rowOff>
    </xdr:from>
    <xdr:ext cx="762000" cy="259045"/>
    <xdr:sp macro="" textlink="">
      <xdr:nvSpPr>
        <xdr:cNvPr id="217" name="テキスト ボックス 216">
          <a:extLst>
            <a:ext uri="{FF2B5EF4-FFF2-40B4-BE49-F238E27FC236}">
              <a16:creationId xmlns="" xmlns:a16="http://schemas.microsoft.com/office/drawing/2014/main" id="{EE4BAC46-37BB-4399-848C-33DE430B969D}"/>
            </a:ext>
          </a:extLst>
        </xdr:cNvPr>
        <xdr:cNvSpPr txBox="1"/>
      </xdr:nvSpPr>
      <xdr:spPr>
        <a:xfrm>
          <a:off x="1066800" y="137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8BE46706-AE74-457A-ADF6-3D0A85DF72D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C1B89BF5-101F-421E-97C6-B70C1C99DCC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6EBB3449-2DAE-439F-A623-3B0733D1A8C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2E49443C-D4AA-41ED-A141-855F4DA35A6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14C5A807-6414-4332-AF28-A47CE4BF78B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4F6A4796-DC11-4AE7-AB3E-6AFB8EA7B34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1B9D61C7-0236-4846-B29C-F16B7790A13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3B017434-795A-4A24-9BE7-33DD435924C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4D91462D-D70A-4FEA-8DF6-20846A90FB6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465E3B5B-8C24-4AC3-98EF-E4A98E2F767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F655829E-5B7B-4D0C-9029-8F0B0584CE1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ED8FA14-1F95-45E1-BD8A-FB4038EA342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49913F-8E53-42C3-8152-F2313EFCD2A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ラスパイレス指数は、継続して類似団体平均を上回っているものの、令和５年度は９８．８％となり、前年度を０．６ポイント下回った。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平均給与の高い者が退職したこと及び採用者年齢が下がったことや、経験年数階層区分の分布の変化による。今後も、国の動向や他自治体の状況を踏まえ、適正職員数の確保と併せ、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982AA835-2838-4480-838B-D772D9D0247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BCE8A41D-5776-4116-8C51-D551827D1A7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 xmlns:a16="http://schemas.microsoft.com/office/drawing/2014/main" id="{B756DAAC-635F-4DB6-8385-5EC556FA91A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 xmlns:a16="http://schemas.microsoft.com/office/drawing/2014/main" id="{02168487-4BB6-4D3C-9574-1E2B5674517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 xmlns:a16="http://schemas.microsoft.com/office/drawing/2014/main" id="{BBEC2B40-C8BC-44A5-8BBA-087EE85030E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 xmlns:a16="http://schemas.microsoft.com/office/drawing/2014/main" id="{EA4914EA-50B0-4449-ADC8-265BB627BFD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 xmlns:a16="http://schemas.microsoft.com/office/drawing/2014/main" id="{C7F4FD4F-3E27-4CDF-9165-122329C343E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 xmlns:a16="http://schemas.microsoft.com/office/drawing/2014/main" id="{AD54C3CC-9EB9-423B-A654-D2611DD8E15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 xmlns:a16="http://schemas.microsoft.com/office/drawing/2014/main" id="{C0481E4E-B049-450A-8DC0-0FDD1E0040F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 xmlns:a16="http://schemas.microsoft.com/office/drawing/2014/main" id="{5C391162-7DA2-4030-B2B5-75A9F8252A0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 xmlns:a16="http://schemas.microsoft.com/office/drawing/2014/main" id="{31CE248B-B599-4037-AC1C-12C7FFC4570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 xmlns:a16="http://schemas.microsoft.com/office/drawing/2014/main" id="{F5F34977-2172-4D89-BFB2-22D7B856BEA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 xmlns:a16="http://schemas.microsoft.com/office/drawing/2014/main" id="{53D3EE81-089C-440A-85D1-ACE7B0A8CA0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 xmlns:a16="http://schemas.microsoft.com/office/drawing/2014/main" id="{DBFEBCD6-01DE-49F5-BBCC-D65F1F0CAE4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DF02A7C8-EE97-4BD6-A917-0F368D97369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AEE386BD-F794-475C-A1C3-69AE83D5FB6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C1BA357B-900F-4759-A107-81ABFDF11FE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48" name="直線コネクタ 247">
          <a:extLst>
            <a:ext uri="{FF2B5EF4-FFF2-40B4-BE49-F238E27FC236}">
              <a16:creationId xmlns="" xmlns:a16="http://schemas.microsoft.com/office/drawing/2014/main" id="{9DB02EE9-9AE9-42A5-9B7E-986F89876CE5}"/>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a:extLst>
            <a:ext uri="{FF2B5EF4-FFF2-40B4-BE49-F238E27FC236}">
              <a16:creationId xmlns="" xmlns:a16="http://schemas.microsoft.com/office/drawing/2014/main" id="{D8EB8D6A-AB34-460C-A1CD-D86C9C6261B9}"/>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a:extLst>
            <a:ext uri="{FF2B5EF4-FFF2-40B4-BE49-F238E27FC236}">
              <a16:creationId xmlns="" xmlns:a16="http://schemas.microsoft.com/office/drawing/2014/main" id="{6062C652-0FE7-4F70-98FA-D99A6BA0A7DF}"/>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a:extLst>
            <a:ext uri="{FF2B5EF4-FFF2-40B4-BE49-F238E27FC236}">
              <a16:creationId xmlns="" xmlns:a16="http://schemas.microsoft.com/office/drawing/2014/main" id="{F47030E8-5F94-4EF9-8298-4EF5D72845CA}"/>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a:extLst>
            <a:ext uri="{FF2B5EF4-FFF2-40B4-BE49-F238E27FC236}">
              <a16:creationId xmlns="" xmlns:a16="http://schemas.microsoft.com/office/drawing/2014/main" id="{36F7D899-BD93-4909-96AF-E72831CD881F}"/>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102507</xdr:rowOff>
    </xdr:to>
    <xdr:cxnSp macro="">
      <xdr:nvCxnSpPr>
        <xdr:cNvPr id="253" name="直線コネクタ 252">
          <a:extLst>
            <a:ext uri="{FF2B5EF4-FFF2-40B4-BE49-F238E27FC236}">
              <a16:creationId xmlns="" xmlns:a16="http://schemas.microsoft.com/office/drawing/2014/main" id="{E039A38C-1B2B-4AF9-8700-329EC5113D1F}"/>
            </a:ext>
          </a:extLst>
        </xdr:cNvPr>
        <xdr:cNvCxnSpPr/>
      </xdr:nvCxnSpPr>
      <xdr:spPr>
        <a:xfrm flipV="1">
          <a:off x="16179800" y="149152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a:extLst>
            <a:ext uri="{FF2B5EF4-FFF2-40B4-BE49-F238E27FC236}">
              <a16:creationId xmlns="" xmlns:a16="http://schemas.microsoft.com/office/drawing/2014/main" id="{01AFDFD1-DF80-4567-837B-092FC93B011A}"/>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 xmlns:a16="http://schemas.microsoft.com/office/drawing/2014/main" id="{54B278B9-307E-4514-BD4D-3FE5F8BCD68C}"/>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56" name="直線コネクタ 255">
          <a:extLst>
            <a:ext uri="{FF2B5EF4-FFF2-40B4-BE49-F238E27FC236}">
              <a16:creationId xmlns="" xmlns:a16="http://schemas.microsoft.com/office/drawing/2014/main" id="{D9349FF3-F3C6-486C-B52B-0215E0813220}"/>
            </a:ext>
          </a:extLst>
        </xdr:cNvPr>
        <xdr:cNvCxnSpPr/>
      </xdr:nvCxnSpPr>
      <xdr:spPr>
        <a:xfrm>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7" name="フローチャート: 判断 256">
          <a:extLst>
            <a:ext uri="{FF2B5EF4-FFF2-40B4-BE49-F238E27FC236}">
              <a16:creationId xmlns="" xmlns:a16="http://schemas.microsoft.com/office/drawing/2014/main" id="{CAD524B6-9C65-422D-AB07-D7D6860922C1}"/>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58" name="テキスト ボックス 257">
          <a:extLst>
            <a:ext uri="{FF2B5EF4-FFF2-40B4-BE49-F238E27FC236}">
              <a16:creationId xmlns="" xmlns:a16="http://schemas.microsoft.com/office/drawing/2014/main" id="{50D77425-12A7-40EE-AA58-B08DE20BA8F9}"/>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0</xdr:rowOff>
    </xdr:to>
    <xdr:cxnSp macro="">
      <xdr:nvCxnSpPr>
        <xdr:cNvPr id="259" name="直線コネクタ 258">
          <a:extLst>
            <a:ext uri="{FF2B5EF4-FFF2-40B4-BE49-F238E27FC236}">
              <a16:creationId xmlns="" xmlns:a16="http://schemas.microsoft.com/office/drawing/2014/main" id="{12499C29-14F4-4E32-9940-B654A546B2A0}"/>
            </a:ext>
          </a:extLst>
        </xdr:cNvPr>
        <xdr:cNvCxnSpPr/>
      </xdr:nvCxnSpPr>
      <xdr:spPr>
        <a:xfrm flipV="1">
          <a:off x="14401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0" name="フローチャート: 判断 259">
          <a:extLst>
            <a:ext uri="{FF2B5EF4-FFF2-40B4-BE49-F238E27FC236}">
              <a16:creationId xmlns="" xmlns:a16="http://schemas.microsoft.com/office/drawing/2014/main" id="{DCD1B906-40CB-4CF8-B749-A5FF34E2BA39}"/>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1" name="テキスト ボックス 260">
          <a:extLst>
            <a:ext uri="{FF2B5EF4-FFF2-40B4-BE49-F238E27FC236}">
              <a16:creationId xmlns="" xmlns:a16="http://schemas.microsoft.com/office/drawing/2014/main" id="{999CEA0C-68CD-495A-8472-5176FF8B7756}"/>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2" name="直線コネクタ 261">
          <a:extLst>
            <a:ext uri="{FF2B5EF4-FFF2-40B4-BE49-F238E27FC236}">
              <a16:creationId xmlns="" xmlns:a16="http://schemas.microsoft.com/office/drawing/2014/main" id="{A09EE698-5753-435F-A413-03E2E3F803C5}"/>
            </a:ext>
          </a:extLst>
        </xdr:cNvPr>
        <xdr:cNvCxnSpPr/>
      </xdr:nvCxnSpPr>
      <xdr:spPr>
        <a:xfrm>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3" name="フローチャート: 判断 262">
          <a:extLst>
            <a:ext uri="{FF2B5EF4-FFF2-40B4-BE49-F238E27FC236}">
              <a16:creationId xmlns="" xmlns:a16="http://schemas.microsoft.com/office/drawing/2014/main" id="{7436563F-D0A1-4480-9BE6-FFAE60EC96F5}"/>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4" name="テキスト ボックス 263">
          <a:extLst>
            <a:ext uri="{FF2B5EF4-FFF2-40B4-BE49-F238E27FC236}">
              <a16:creationId xmlns="" xmlns:a16="http://schemas.microsoft.com/office/drawing/2014/main" id="{2544CD6B-4B32-43DB-9E57-1FFE5AE30908}"/>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5" name="フローチャート: 判断 264">
          <a:extLst>
            <a:ext uri="{FF2B5EF4-FFF2-40B4-BE49-F238E27FC236}">
              <a16:creationId xmlns="" xmlns:a16="http://schemas.microsoft.com/office/drawing/2014/main" id="{05A5D841-E41F-4153-81CE-FF5BE7B66EFD}"/>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6" name="テキスト ボックス 265">
          <a:extLst>
            <a:ext uri="{FF2B5EF4-FFF2-40B4-BE49-F238E27FC236}">
              <a16:creationId xmlns="" xmlns:a16="http://schemas.microsoft.com/office/drawing/2014/main" id="{46A75EBD-A092-4F4E-987C-D5D11E626BA4}"/>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349DCDF7-0C51-4BD9-A885-6151D36745C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637E418E-ED57-42FD-A034-E2DA6A7546D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E7F952E8-E3A3-47A2-9EA5-A9F2EDB1EC3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6B59752E-D87E-4C99-92CA-5C8745C4572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93A085D3-0883-4824-8CB2-52A714B5B3F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 xmlns:a16="http://schemas.microsoft.com/office/drawing/2014/main" id="{15CA7D4D-4F62-489A-AA01-0A17BEEC3469}"/>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3" name="給与水準   （国との比較）該当値テキスト">
          <a:extLst>
            <a:ext uri="{FF2B5EF4-FFF2-40B4-BE49-F238E27FC236}">
              <a16:creationId xmlns="" xmlns:a16="http://schemas.microsoft.com/office/drawing/2014/main" id="{08F7FCA5-3D7B-4A7A-8291-32F62B934DF9}"/>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a:extLst>
            <a:ext uri="{FF2B5EF4-FFF2-40B4-BE49-F238E27FC236}">
              <a16:creationId xmlns="" xmlns:a16="http://schemas.microsoft.com/office/drawing/2014/main" id="{66ED4821-292F-42FF-BF00-3EAA393FE1A1}"/>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a:extLst>
            <a:ext uri="{FF2B5EF4-FFF2-40B4-BE49-F238E27FC236}">
              <a16:creationId xmlns="" xmlns:a16="http://schemas.microsoft.com/office/drawing/2014/main" id="{4E7C731E-EF5E-4F6F-B2BE-A596F929E694}"/>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6" name="楕円 275">
          <a:extLst>
            <a:ext uri="{FF2B5EF4-FFF2-40B4-BE49-F238E27FC236}">
              <a16:creationId xmlns="" xmlns:a16="http://schemas.microsoft.com/office/drawing/2014/main" id="{003F9345-D348-44E7-96DA-3DF76F07812D}"/>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7" name="テキスト ボックス 276">
          <a:extLst>
            <a:ext uri="{FF2B5EF4-FFF2-40B4-BE49-F238E27FC236}">
              <a16:creationId xmlns="" xmlns:a16="http://schemas.microsoft.com/office/drawing/2014/main" id="{24A346D6-4CEF-46C4-A6C4-D8B888FCD2FE}"/>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 xmlns:a16="http://schemas.microsoft.com/office/drawing/2014/main" id="{57A663EB-DD95-4435-BBDF-AF3C003584CE}"/>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a:extLst>
            <a:ext uri="{FF2B5EF4-FFF2-40B4-BE49-F238E27FC236}">
              <a16:creationId xmlns="" xmlns:a16="http://schemas.microsoft.com/office/drawing/2014/main" id="{0CB20EA0-7CC8-495A-8265-E175D8B67DEB}"/>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0" name="楕円 279">
          <a:extLst>
            <a:ext uri="{FF2B5EF4-FFF2-40B4-BE49-F238E27FC236}">
              <a16:creationId xmlns="" xmlns:a16="http://schemas.microsoft.com/office/drawing/2014/main" id="{18F232F2-1278-4557-9994-7207EFEC6253}"/>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1" name="テキスト ボックス 280">
          <a:extLst>
            <a:ext uri="{FF2B5EF4-FFF2-40B4-BE49-F238E27FC236}">
              <a16:creationId xmlns="" xmlns:a16="http://schemas.microsoft.com/office/drawing/2014/main" id="{BD85D895-D3C3-486D-806C-85B643DC48AD}"/>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48881A83-3695-46E1-AFE1-E2FEBB5C290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BBD7ABD7-51C2-4F8F-968A-C4E7ECD984D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815AA4DA-91A0-4ADE-B6C5-A61F517D7C8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6D0C744A-709F-4418-AC1B-97A03B1A33C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19087553-67D0-4F78-B1ED-759281617A2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71236CF6-48E2-489B-A356-ECDFDB89B4F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78C764B-FF46-445B-978D-9F09ED1A279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D8EBC36A-41B7-4E8E-B04F-C98600541C0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E156A549-67EA-4AAE-87AB-5A6B3A82FD8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2034A1FC-179D-44D2-944A-23F448B2148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FA569D72-E081-4703-B916-DB00F43490E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FA5346CC-748A-4013-943D-77101C37EAC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7C7335C3-CFCC-441F-814D-8FAEFA2A32A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類似団体平均を大きく下回り、類似団体内で最も低い。</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合併時に作成した新市基本計画に基づき職員削減を行い、事務の統廃合縮小や民間委託を積極的に行ってきたこと、また人口が前年度より１３１人増となったことが要因である。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職員数については、定員適正化計画に沿って、今後も引き続き適正な職員数の確保を進める。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5D988654-26CC-418C-B0C5-5E9F479AF92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CD46703B-5D64-4BCB-BCE0-2674CD1AAD7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297C8426-BBB8-4C13-89AC-200D5A6B713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 xmlns:a16="http://schemas.microsoft.com/office/drawing/2014/main" id="{5924A585-EB31-44C8-A2EE-973D8F87946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 xmlns:a16="http://schemas.microsoft.com/office/drawing/2014/main" id="{42CC8BD7-FB95-4CB2-A3FF-42CA8BA660A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 xmlns:a16="http://schemas.microsoft.com/office/drawing/2014/main" id="{8027FC6A-A78A-44AD-800A-8BBCC351399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 xmlns:a16="http://schemas.microsoft.com/office/drawing/2014/main" id="{44094718-BE90-4864-B389-5780A531D36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 xmlns:a16="http://schemas.microsoft.com/office/drawing/2014/main" id="{69B964E4-9E1F-4B8E-AA8B-C1BBA5BA845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 xmlns:a16="http://schemas.microsoft.com/office/drawing/2014/main" id="{15FD50B9-1B48-4FD3-BF4C-E6E41CC4A841}"/>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 xmlns:a16="http://schemas.microsoft.com/office/drawing/2014/main" id="{8CCEF88D-55C3-4D14-B629-EA495653AD6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 xmlns:a16="http://schemas.microsoft.com/office/drawing/2014/main" id="{71B459F5-4C6E-4563-8F9B-BE244CEC26A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 xmlns:a16="http://schemas.microsoft.com/office/drawing/2014/main" id="{B63E874A-D860-44FC-B2A8-6523BB8F330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 xmlns:a16="http://schemas.microsoft.com/office/drawing/2014/main" id="{E39AD6E9-DF4A-4141-9F82-D0EFA4CEAEF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 xmlns:a16="http://schemas.microsoft.com/office/drawing/2014/main" id="{5490CA8F-06E7-4CD6-9B80-3983FF43CBD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 xmlns:a16="http://schemas.microsoft.com/office/drawing/2014/main" id="{4AD54A16-62F6-4FCA-8681-F716AAA0B48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AD97D6DF-D35B-4787-92D0-63D4A38DF88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D65A2924-31AA-4693-976F-10365713AEA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5B7467E4-509B-4FFA-9599-E93F2B396D8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3" name="直線コネクタ 312">
          <a:extLst>
            <a:ext uri="{FF2B5EF4-FFF2-40B4-BE49-F238E27FC236}">
              <a16:creationId xmlns="" xmlns:a16="http://schemas.microsoft.com/office/drawing/2014/main" id="{127ABF8F-95A7-448D-9AB5-699E0095F028}"/>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4" name="定員管理の状況最小値テキスト">
          <a:extLst>
            <a:ext uri="{FF2B5EF4-FFF2-40B4-BE49-F238E27FC236}">
              <a16:creationId xmlns="" xmlns:a16="http://schemas.microsoft.com/office/drawing/2014/main" id="{AE656471-032F-4311-8CAD-78B8625BE4B9}"/>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5" name="直線コネクタ 314">
          <a:extLst>
            <a:ext uri="{FF2B5EF4-FFF2-40B4-BE49-F238E27FC236}">
              <a16:creationId xmlns="" xmlns:a16="http://schemas.microsoft.com/office/drawing/2014/main" id="{DE2BA3B7-122B-4823-AD80-F0D9C8E09758}"/>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6" name="定員管理の状況最大値テキスト">
          <a:extLst>
            <a:ext uri="{FF2B5EF4-FFF2-40B4-BE49-F238E27FC236}">
              <a16:creationId xmlns="" xmlns:a16="http://schemas.microsoft.com/office/drawing/2014/main" id="{923D877E-7FEC-4D82-912A-AA89A383E54D}"/>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7" name="直線コネクタ 316">
          <a:extLst>
            <a:ext uri="{FF2B5EF4-FFF2-40B4-BE49-F238E27FC236}">
              <a16:creationId xmlns="" xmlns:a16="http://schemas.microsoft.com/office/drawing/2014/main" id="{97F8F7EB-8B92-4CF6-9219-49A36A3720DB}"/>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11854</xdr:rowOff>
    </xdr:from>
    <xdr:to>
      <xdr:col>81</xdr:col>
      <xdr:colOff>44450</xdr:colOff>
      <xdr:row>59</xdr:row>
      <xdr:rowOff>21046</xdr:rowOff>
    </xdr:to>
    <xdr:cxnSp macro="">
      <xdr:nvCxnSpPr>
        <xdr:cNvPr id="318" name="直線コネクタ 317">
          <a:extLst>
            <a:ext uri="{FF2B5EF4-FFF2-40B4-BE49-F238E27FC236}">
              <a16:creationId xmlns="" xmlns:a16="http://schemas.microsoft.com/office/drawing/2014/main" id="{0FD7DF92-5651-495F-BAAB-6899371FBE71}"/>
            </a:ext>
          </a:extLst>
        </xdr:cNvPr>
        <xdr:cNvCxnSpPr/>
      </xdr:nvCxnSpPr>
      <xdr:spPr>
        <a:xfrm>
          <a:off x="16179800" y="1012740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19" name="定員管理の状況平均値テキスト">
          <a:extLst>
            <a:ext uri="{FF2B5EF4-FFF2-40B4-BE49-F238E27FC236}">
              <a16:creationId xmlns="" xmlns:a16="http://schemas.microsoft.com/office/drawing/2014/main" id="{2C3CC874-F0CC-4208-8E82-0013E4A2B6ED}"/>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0" name="フローチャート: 判断 319">
          <a:extLst>
            <a:ext uri="{FF2B5EF4-FFF2-40B4-BE49-F238E27FC236}">
              <a16:creationId xmlns="" xmlns:a16="http://schemas.microsoft.com/office/drawing/2014/main" id="{25EB69D2-EE91-4154-81EC-02D95F8F75F5}"/>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169514</xdr:rowOff>
    </xdr:from>
    <xdr:to>
      <xdr:col>77</xdr:col>
      <xdr:colOff>44450</xdr:colOff>
      <xdr:row>59</xdr:row>
      <xdr:rowOff>11854</xdr:rowOff>
    </xdr:to>
    <xdr:cxnSp macro="">
      <xdr:nvCxnSpPr>
        <xdr:cNvPr id="321" name="直線コネクタ 320">
          <a:extLst>
            <a:ext uri="{FF2B5EF4-FFF2-40B4-BE49-F238E27FC236}">
              <a16:creationId xmlns="" xmlns:a16="http://schemas.microsoft.com/office/drawing/2014/main" id="{F01FE236-D909-47C4-B042-CF6992B06DBC}"/>
            </a:ext>
          </a:extLst>
        </xdr:cNvPr>
        <xdr:cNvCxnSpPr/>
      </xdr:nvCxnSpPr>
      <xdr:spPr>
        <a:xfrm>
          <a:off x="15290800" y="10113614"/>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2" name="フローチャート: 判断 321">
          <a:extLst>
            <a:ext uri="{FF2B5EF4-FFF2-40B4-BE49-F238E27FC236}">
              <a16:creationId xmlns="" xmlns:a16="http://schemas.microsoft.com/office/drawing/2014/main" id="{8C882C65-1348-4126-A208-A2AB15118535}"/>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3" name="テキスト ボックス 322">
          <a:extLst>
            <a:ext uri="{FF2B5EF4-FFF2-40B4-BE49-F238E27FC236}">
              <a16:creationId xmlns="" xmlns:a16="http://schemas.microsoft.com/office/drawing/2014/main" id="{84032443-CB0E-47EE-A1CF-564F11A78784}"/>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169514</xdr:rowOff>
    </xdr:from>
    <xdr:to>
      <xdr:col>72</xdr:col>
      <xdr:colOff>203200</xdr:colOff>
      <xdr:row>59</xdr:row>
      <xdr:rowOff>1512</xdr:rowOff>
    </xdr:to>
    <xdr:cxnSp macro="">
      <xdr:nvCxnSpPr>
        <xdr:cNvPr id="324" name="直線コネクタ 323">
          <a:extLst>
            <a:ext uri="{FF2B5EF4-FFF2-40B4-BE49-F238E27FC236}">
              <a16:creationId xmlns="" xmlns:a16="http://schemas.microsoft.com/office/drawing/2014/main" id="{F2B76F8D-750B-41E3-8E84-94F36986352D}"/>
            </a:ext>
          </a:extLst>
        </xdr:cNvPr>
        <xdr:cNvCxnSpPr/>
      </xdr:nvCxnSpPr>
      <xdr:spPr>
        <a:xfrm flipV="1">
          <a:off x="14401800" y="1011361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5" name="フローチャート: 判断 324">
          <a:extLst>
            <a:ext uri="{FF2B5EF4-FFF2-40B4-BE49-F238E27FC236}">
              <a16:creationId xmlns="" xmlns:a16="http://schemas.microsoft.com/office/drawing/2014/main" id="{7BF576CB-43B5-42F6-AF72-03E3CCABE64B}"/>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6" name="テキスト ボックス 325">
          <a:extLst>
            <a:ext uri="{FF2B5EF4-FFF2-40B4-BE49-F238E27FC236}">
              <a16:creationId xmlns="" xmlns:a16="http://schemas.microsoft.com/office/drawing/2014/main" id="{04A61C40-DBB6-45E9-9F0B-BA94B44FDFB2}"/>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1512</xdr:rowOff>
    </xdr:from>
    <xdr:to>
      <xdr:col>68</xdr:col>
      <xdr:colOff>152400</xdr:colOff>
      <xdr:row>59</xdr:row>
      <xdr:rowOff>7257</xdr:rowOff>
    </xdr:to>
    <xdr:cxnSp macro="">
      <xdr:nvCxnSpPr>
        <xdr:cNvPr id="327" name="直線コネクタ 326">
          <a:extLst>
            <a:ext uri="{FF2B5EF4-FFF2-40B4-BE49-F238E27FC236}">
              <a16:creationId xmlns="" xmlns:a16="http://schemas.microsoft.com/office/drawing/2014/main" id="{A09FDD17-2F5E-4ADA-BAE9-EE28BF1EF352}"/>
            </a:ext>
          </a:extLst>
        </xdr:cNvPr>
        <xdr:cNvCxnSpPr/>
      </xdr:nvCxnSpPr>
      <xdr:spPr>
        <a:xfrm flipV="1">
          <a:off x="13512800" y="101170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28" name="フローチャート: 判断 327">
          <a:extLst>
            <a:ext uri="{FF2B5EF4-FFF2-40B4-BE49-F238E27FC236}">
              <a16:creationId xmlns="" xmlns:a16="http://schemas.microsoft.com/office/drawing/2014/main" id="{D28309DF-9465-47C6-ABC4-F9D342A35398}"/>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29" name="テキスト ボックス 328">
          <a:extLst>
            <a:ext uri="{FF2B5EF4-FFF2-40B4-BE49-F238E27FC236}">
              <a16:creationId xmlns="" xmlns:a16="http://schemas.microsoft.com/office/drawing/2014/main" id="{3646D2FE-9E2E-4B65-9395-1DED95363C37}"/>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0" name="フローチャート: 判断 329">
          <a:extLst>
            <a:ext uri="{FF2B5EF4-FFF2-40B4-BE49-F238E27FC236}">
              <a16:creationId xmlns="" xmlns:a16="http://schemas.microsoft.com/office/drawing/2014/main" id="{3FBE3878-AD03-45F7-9656-184FDCBB00D5}"/>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1" name="テキスト ボックス 330">
          <a:extLst>
            <a:ext uri="{FF2B5EF4-FFF2-40B4-BE49-F238E27FC236}">
              <a16:creationId xmlns="" xmlns:a16="http://schemas.microsoft.com/office/drawing/2014/main" id="{4BEA6DBB-9E48-43BF-9301-AA2D51F6F2A6}"/>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2ABC72C1-BEB5-45D7-B465-FF9D2443B78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1763F733-A35C-47D8-829E-6E28DFFE6DB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D18DD5C6-53D5-4C4C-A435-BE0BED48F41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E59A62A-9BC1-4C30-8E3B-77E27ADFA9B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D46601FB-5831-4C6B-AF9F-0E96DBE9EAB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37" name="楕円 336">
          <a:extLst>
            <a:ext uri="{FF2B5EF4-FFF2-40B4-BE49-F238E27FC236}">
              <a16:creationId xmlns="" xmlns:a16="http://schemas.microsoft.com/office/drawing/2014/main" id="{E9DA2294-E76B-47D0-BB5B-8FAE4B70CDEC}"/>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38" name="定員管理の状況該当値テキスト">
          <a:extLst>
            <a:ext uri="{FF2B5EF4-FFF2-40B4-BE49-F238E27FC236}">
              <a16:creationId xmlns="" xmlns:a16="http://schemas.microsoft.com/office/drawing/2014/main" id="{072E0587-1BEF-4534-97F1-60B445E3A28C}"/>
            </a:ext>
          </a:extLst>
        </xdr:cNvPr>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132504</xdr:rowOff>
    </xdr:from>
    <xdr:to>
      <xdr:col>77</xdr:col>
      <xdr:colOff>95250</xdr:colOff>
      <xdr:row>59</xdr:row>
      <xdr:rowOff>62654</xdr:rowOff>
    </xdr:to>
    <xdr:sp macro="" textlink="">
      <xdr:nvSpPr>
        <xdr:cNvPr id="339" name="楕円 338">
          <a:extLst>
            <a:ext uri="{FF2B5EF4-FFF2-40B4-BE49-F238E27FC236}">
              <a16:creationId xmlns="" xmlns:a16="http://schemas.microsoft.com/office/drawing/2014/main" id="{573F0E35-EC50-40EE-AFC8-686CA44AA3CC}"/>
            </a:ext>
          </a:extLst>
        </xdr:cNvPr>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72831</xdr:rowOff>
    </xdr:from>
    <xdr:ext cx="736600" cy="259045"/>
    <xdr:sp macro="" textlink="">
      <xdr:nvSpPr>
        <xdr:cNvPr id="340" name="テキスト ボックス 339">
          <a:extLst>
            <a:ext uri="{FF2B5EF4-FFF2-40B4-BE49-F238E27FC236}">
              <a16:creationId xmlns="" xmlns:a16="http://schemas.microsoft.com/office/drawing/2014/main" id="{89DB3F60-C8F0-4C36-843C-FAEDABA05E6C}"/>
            </a:ext>
          </a:extLst>
        </xdr:cNvPr>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118714</xdr:rowOff>
    </xdr:from>
    <xdr:to>
      <xdr:col>73</xdr:col>
      <xdr:colOff>44450</xdr:colOff>
      <xdr:row>59</xdr:row>
      <xdr:rowOff>48864</xdr:rowOff>
    </xdr:to>
    <xdr:sp macro="" textlink="">
      <xdr:nvSpPr>
        <xdr:cNvPr id="341" name="楕円 340">
          <a:extLst>
            <a:ext uri="{FF2B5EF4-FFF2-40B4-BE49-F238E27FC236}">
              <a16:creationId xmlns="" xmlns:a16="http://schemas.microsoft.com/office/drawing/2014/main" id="{EB3CB5D3-5464-4090-B6B2-4C51240CEF36}"/>
            </a:ext>
          </a:extLst>
        </xdr:cNvPr>
        <xdr:cNvSpPr/>
      </xdr:nvSpPr>
      <xdr:spPr>
        <a:xfrm>
          <a:off x="15240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59041</xdr:rowOff>
    </xdr:from>
    <xdr:ext cx="762000" cy="259045"/>
    <xdr:sp macro="" textlink="">
      <xdr:nvSpPr>
        <xdr:cNvPr id="342" name="テキスト ボックス 341">
          <a:extLst>
            <a:ext uri="{FF2B5EF4-FFF2-40B4-BE49-F238E27FC236}">
              <a16:creationId xmlns="" xmlns:a16="http://schemas.microsoft.com/office/drawing/2014/main" id="{90BB9FF9-606A-4E52-BBB3-11EB5F1847A4}"/>
            </a:ext>
          </a:extLst>
        </xdr:cNvPr>
        <xdr:cNvSpPr txBox="1"/>
      </xdr:nvSpPr>
      <xdr:spPr>
        <a:xfrm>
          <a:off x="14909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122162</xdr:rowOff>
    </xdr:from>
    <xdr:to>
      <xdr:col>68</xdr:col>
      <xdr:colOff>203200</xdr:colOff>
      <xdr:row>59</xdr:row>
      <xdr:rowOff>52312</xdr:rowOff>
    </xdr:to>
    <xdr:sp macro="" textlink="">
      <xdr:nvSpPr>
        <xdr:cNvPr id="343" name="楕円 342">
          <a:extLst>
            <a:ext uri="{FF2B5EF4-FFF2-40B4-BE49-F238E27FC236}">
              <a16:creationId xmlns="" xmlns:a16="http://schemas.microsoft.com/office/drawing/2014/main" id="{470058B8-AC29-4401-AFEC-78FF5DFFE085}"/>
            </a:ext>
          </a:extLst>
        </xdr:cNvPr>
        <xdr:cNvSpPr/>
      </xdr:nvSpPr>
      <xdr:spPr>
        <a:xfrm>
          <a:off x="14351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62489</xdr:rowOff>
    </xdr:from>
    <xdr:ext cx="762000" cy="259045"/>
    <xdr:sp macro="" textlink="">
      <xdr:nvSpPr>
        <xdr:cNvPr id="344" name="テキスト ボックス 343">
          <a:extLst>
            <a:ext uri="{FF2B5EF4-FFF2-40B4-BE49-F238E27FC236}">
              <a16:creationId xmlns="" xmlns:a16="http://schemas.microsoft.com/office/drawing/2014/main" id="{07909AB4-26D5-44D2-8663-3718B84842F2}"/>
            </a:ext>
          </a:extLst>
        </xdr:cNvPr>
        <xdr:cNvSpPr txBox="1"/>
      </xdr:nvSpPr>
      <xdr:spPr>
        <a:xfrm>
          <a:off x="14020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127907</xdr:rowOff>
    </xdr:from>
    <xdr:to>
      <xdr:col>64</xdr:col>
      <xdr:colOff>152400</xdr:colOff>
      <xdr:row>59</xdr:row>
      <xdr:rowOff>58057</xdr:rowOff>
    </xdr:to>
    <xdr:sp macro="" textlink="">
      <xdr:nvSpPr>
        <xdr:cNvPr id="345" name="楕円 344">
          <a:extLst>
            <a:ext uri="{FF2B5EF4-FFF2-40B4-BE49-F238E27FC236}">
              <a16:creationId xmlns="" xmlns:a16="http://schemas.microsoft.com/office/drawing/2014/main" id="{0DB1B8B6-1D61-4A89-80B4-F07268F1C163}"/>
            </a:ext>
          </a:extLst>
        </xdr:cNvPr>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68234</xdr:rowOff>
    </xdr:from>
    <xdr:ext cx="762000" cy="259045"/>
    <xdr:sp macro="" textlink="">
      <xdr:nvSpPr>
        <xdr:cNvPr id="346" name="テキスト ボックス 345">
          <a:extLst>
            <a:ext uri="{FF2B5EF4-FFF2-40B4-BE49-F238E27FC236}">
              <a16:creationId xmlns="" xmlns:a16="http://schemas.microsoft.com/office/drawing/2014/main" id="{1FD81FB3-78E9-4D78-940E-48A4C0C86B3F}"/>
            </a:ext>
          </a:extLst>
        </xdr:cNvPr>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3DF86BBB-2A71-4F09-8149-62DE76DB51D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824B8360-A868-4329-BD58-C97094CB145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313D7276-F008-45BB-8EDC-7BBE03C0559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368FF6F1-1A34-423C-9AF6-23C24E6C674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27781294-0B0B-4C5E-BFAA-85B8E27621B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26BFF073-ACE2-4FAA-93B6-BBA68F88049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2E2A06FB-5ECD-40C6-A397-4DC871F7CD3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1A352D30-0863-4AAF-BA2E-9E1000E745D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488DD502-8BF1-48AC-9B55-6A3A0DA3550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275C58B8-C4B5-44AB-9B61-09DDBEBB2FF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452F1E6C-CC20-4DEE-BC2F-3AC39B295CD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1EE43550-A4BA-4347-BCF5-A08C0D7464B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369D46CE-F908-49DC-A4B9-3313F42AD02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実質公債費比率は、令和元年度以降、継続して類似団体平均を下回っているが、令和５年度は新庁舎整備事業、運動公園整備事業などの地方債元金の償還が開始されたことから、０．１ポイント上昇した。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今後は、公共施設の長寿命化などにより公債費が増大し、比率の上昇が見込まれることから、地方債の計画的な発行、公債費の抑制に努め、中期財政計画に沿った財政運営を確保する。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8E67E800-7CE3-4450-AB23-FF18EA82A54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C729756B-525C-417C-8D04-83153F741CA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7FAEF789-6D21-46BB-BFA1-6A2AC0E39DB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F4141398-C5E9-4CA2-A1D0-738FD7A79F5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BF2CC885-4CCD-4172-8F86-93179FE8EE0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D19DAA1C-0840-497F-A84E-770F6BBBF7A6}"/>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EDB1E45-409D-45E0-B98C-7199371549A9}"/>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52CCDDCC-6C57-4EB6-BFB2-5C7516A15EE7}"/>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A57A6386-76B3-4F40-99FD-EF49E3A3055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19ED1BF9-62FB-422E-8B48-F2E9C864829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F5B10DD2-A831-4D99-A6A9-237737071F17}"/>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502B9BB-5A6C-4F63-8B91-EE6A01C98C1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6AD5E361-CD62-4816-8B7F-B21199969EB1}"/>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7EA38AA1-1170-4C63-8C97-75162105A571}"/>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 xmlns:a16="http://schemas.microsoft.com/office/drawing/2014/main" id="{D44A8A32-ADD2-4B37-98E3-451C1BB38A07}"/>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7AC0B716-EF67-41C5-AD21-C2E51B8E5F6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2B26FC63-301F-46D2-8075-C6FE53E29F5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77" name="直線コネクタ 376">
          <a:extLst>
            <a:ext uri="{FF2B5EF4-FFF2-40B4-BE49-F238E27FC236}">
              <a16:creationId xmlns="" xmlns:a16="http://schemas.microsoft.com/office/drawing/2014/main" id="{85285FF7-2BEA-42C8-AF88-764B473359C4}"/>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78" name="公債費負担の状況最小値テキスト">
          <a:extLst>
            <a:ext uri="{FF2B5EF4-FFF2-40B4-BE49-F238E27FC236}">
              <a16:creationId xmlns="" xmlns:a16="http://schemas.microsoft.com/office/drawing/2014/main" id="{D6D49F12-B844-4594-8337-4B9D057CB706}"/>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79" name="直線コネクタ 378">
          <a:extLst>
            <a:ext uri="{FF2B5EF4-FFF2-40B4-BE49-F238E27FC236}">
              <a16:creationId xmlns="" xmlns:a16="http://schemas.microsoft.com/office/drawing/2014/main" id="{83E20013-FEAD-4ECD-B8D2-B36A692DE652}"/>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0" name="公債費負担の状況最大値テキスト">
          <a:extLst>
            <a:ext uri="{FF2B5EF4-FFF2-40B4-BE49-F238E27FC236}">
              <a16:creationId xmlns="" xmlns:a16="http://schemas.microsoft.com/office/drawing/2014/main" id="{EA55AAEC-10BD-4053-84F6-4AA7C4EF55EA}"/>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1" name="直線コネクタ 380">
          <a:extLst>
            <a:ext uri="{FF2B5EF4-FFF2-40B4-BE49-F238E27FC236}">
              <a16:creationId xmlns="" xmlns:a16="http://schemas.microsoft.com/office/drawing/2014/main" id="{36C22279-007C-41E6-A8FA-A7CAFA1EAA1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39</xdr:row>
      <xdr:rowOff>160565</xdr:rowOff>
    </xdr:to>
    <xdr:cxnSp macro="">
      <xdr:nvCxnSpPr>
        <xdr:cNvPr id="382" name="直線コネクタ 381">
          <a:extLst>
            <a:ext uri="{FF2B5EF4-FFF2-40B4-BE49-F238E27FC236}">
              <a16:creationId xmlns="" xmlns:a16="http://schemas.microsoft.com/office/drawing/2014/main" id="{5AC3FEDA-95FF-4664-B599-944EBEC87D2E}"/>
            </a:ext>
          </a:extLst>
        </xdr:cNvPr>
        <xdr:cNvCxnSpPr/>
      </xdr:nvCxnSpPr>
      <xdr:spPr>
        <a:xfrm>
          <a:off x="16179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3" name="公債費負担の状況平均値テキスト">
          <a:extLst>
            <a:ext uri="{FF2B5EF4-FFF2-40B4-BE49-F238E27FC236}">
              <a16:creationId xmlns="" xmlns:a16="http://schemas.microsoft.com/office/drawing/2014/main" id="{8594D93E-B73D-4258-8B56-F4CCB1DDF354}"/>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4" name="フローチャート: 判断 383">
          <a:extLst>
            <a:ext uri="{FF2B5EF4-FFF2-40B4-BE49-F238E27FC236}">
              <a16:creationId xmlns="" xmlns:a16="http://schemas.microsoft.com/office/drawing/2014/main" id="{1C6ED9F1-C926-4C14-8EBD-DD2BF6E0EC38}"/>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40</xdr:row>
      <xdr:rowOff>23585</xdr:rowOff>
    </xdr:to>
    <xdr:cxnSp macro="">
      <xdr:nvCxnSpPr>
        <xdr:cNvPr id="385" name="直線コネクタ 384">
          <a:extLst>
            <a:ext uri="{FF2B5EF4-FFF2-40B4-BE49-F238E27FC236}">
              <a16:creationId xmlns="" xmlns:a16="http://schemas.microsoft.com/office/drawing/2014/main" id="{36D49996-6499-4615-B07F-9C3B87C7D612}"/>
            </a:ext>
          </a:extLst>
        </xdr:cNvPr>
        <xdr:cNvCxnSpPr/>
      </xdr:nvCxnSpPr>
      <xdr:spPr>
        <a:xfrm flipV="1">
          <a:off x="15290800" y="683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6" name="フローチャート: 判断 385">
          <a:extLst>
            <a:ext uri="{FF2B5EF4-FFF2-40B4-BE49-F238E27FC236}">
              <a16:creationId xmlns="" xmlns:a16="http://schemas.microsoft.com/office/drawing/2014/main" id="{65D2D633-5924-4D3E-A627-CACFC2C2562C}"/>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87" name="テキスト ボックス 386">
          <a:extLst>
            <a:ext uri="{FF2B5EF4-FFF2-40B4-BE49-F238E27FC236}">
              <a16:creationId xmlns="" xmlns:a16="http://schemas.microsoft.com/office/drawing/2014/main" id="{F9680A04-AA92-4930-A892-8F2BE93DCAAB}"/>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35076</xdr:rowOff>
    </xdr:to>
    <xdr:cxnSp macro="">
      <xdr:nvCxnSpPr>
        <xdr:cNvPr id="388" name="直線コネクタ 387">
          <a:extLst>
            <a:ext uri="{FF2B5EF4-FFF2-40B4-BE49-F238E27FC236}">
              <a16:creationId xmlns="" xmlns:a16="http://schemas.microsoft.com/office/drawing/2014/main" id="{D3B71EBE-CA6D-4F4B-A48C-9962DC4876B7}"/>
            </a:ext>
          </a:extLst>
        </xdr:cNvPr>
        <xdr:cNvCxnSpPr/>
      </xdr:nvCxnSpPr>
      <xdr:spPr>
        <a:xfrm flipV="1">
          <a:off x="14401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9" name="フローチャート: 判断 388">
          <a:extLst>
            <a:ext uri="{FF2B5EF4-FFF2-40B4-BE49-F238E27FC236}">
              <a16:creationId xmlns="" xmlns:a16="http://schemas.microsoft.com/office/drawing/2014/main" id="{B473AF14-16BC-4CB7-AD3F-DB61F9D8F5DF}"/>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0" name="テキスト ボックス 389">
          <a:extLst>
            <a:ext uri="{FF2B5EF4-FFF2-40B4-BE49-F238E27FC236}">
              <a16:creationId xmlns="" xmlns:a16="http://schemas.microsoft.com/office/drawing/2014/main" id="{3C0C21E9-4B42-4638-AFEF-255CF0F2A6AA}"/>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35076</xdr:rowOff>
    </xdr:to>
    <xdr:cxnSp macro="">
      <xdr:nvCxnSpPr>
        <xdr:cNvPr id="391" name="直線コネクタ 390">
          <a:extLst>
            <a:ext uri="{FF2B5EF4-FFF2-40B4-BE49-F238E27FC236}">
              <a16:creationId xmlns="" xmlns:a16="http://schemas.microsoft.com/office/drawing/2014/main" id="{B480C0EE-2BDA-4A8E-B55C-E5CF1B6FDDCE}"/>
            </a:ext>
          </a:extLst>
        </xdr:cNvPr>
        <xdr:cNvCxnSpPr/>
      </xdr:nvCxnSpPr>
      <xdr:spPr>
        <a:xfrm>
          <a:off x="13512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 xmlns:a16="http://schemas.microsoft.com/office/drawing/2014/main" id="{4FE3C880-2EBD-4303-87E1-34121272AD34}"/>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 xmlns:a16="http://schemas.microsoft.com/office/drawing/2014/main" id="{CBE4BF26-AFF8-4E20-80C3-B762C937BDAC}"/>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4" name="フローチャート: 判断 393">
          <a:extLst>
            <a:ext uri="{FF2B5EF4-FFF2-40B4-BE49-F238E27FC236}">
              <a16:creationId xmlns="" xmlns:a16="http://schemas.microsoft.com/office/drawing/2014/main" id="{1F105437-4BAA-472B-86FF-E707A7B4CD6D}"/>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5" name="テキスト ボックス 394">
          <a:extLst>
            <a:ext uri="{FF2B5EF4-FFF2-40B4-BE49-F238E27FC236}">
              <a16:creationId xmlns="" xmlns:a16="http://schemas.microsoft.com/office/drawing/2014/main" id="{3C1B9738-964B-44F4-9CB1-20AF4BBC0E0A}"/>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ECA2D8D8-F268-413B-B24B-D8681AE32E5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21C8A61D-8877-45EC-BAAE-BA133B146CF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BB76298F-63ED-45BC-9412-E34D1DEC348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F3A7CEF7-EF7E-4A57-8E62-FFC49362100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55881722-8401-4E37-8717-43633F5CC16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1" name="楕円 400">
          <a:extLst>
            <a:ext uri="{FF2B5EF4-FFF2-40B4-BE49-F238E27FC236}">
              <a16:creationId xmlns="" xmlns:a16="http://schemas.microsoft.com/office/drawing/2014/main" id="{DF15A3DE-2133-4D56-B2E6-5AECD79F9D7E}"/>
            </a:ext>
          </a:extLst>
        </xdr:cNvPr>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2" name="公債費負担の状況該当値テキスト">
          <a:extLst>
            <a:ext uri="{FF2B5EF4-FFF2-40B4-BE49-F238E27FC236}">
              <a16:creationId xmlns="" xmlns:a16="http://schemas.microsoft.com/office/drawing/2014/main" id="{F51C0AC8-4026-49F6-B673-BB93ECBFD08C}"/>
            </a:ext>
          </a:extLst>
        </xdr:cNvPr>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3" name="楕円 402">
          <a:extLst>
            <a:ext uri="{FF2B5EF4-FFF2-40B4-BE49-F238E27FC236}">
              <a16:creationId xmlns="" xmlns:a16="http://schemas.microsoft.com/office/drawing/2014/main" id="{BACB6CC8-E637-473E-B7E4-11758438F9A8}"/>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4" name="テキスト ボックス 403">
          <a:extLst>
            <a:ext uri="{FF2B5EF4-FFF2-40B4-BE49-F238E27FC236}">
              <a16:creationId xmlns="" xmlns:a16="http://schemas.microsoft.com/office/drawing/2014/main" id="{864FA89C-8AA3-46E8-920D-210B11B34F2A}"/>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5" name="楕円 404">
          <a:extLst>
            <a:ext uri="{FF2B5EF4-FFF2-40B4-BE49-F238E27FC236}">
              <a16:creationId xmlns="" xmlns:a16="http://schemas.microsoft.com/office/drawing/2014/main" id="{12F2BDB7-99B2-4A61-94D1-3CA30A5CCA0A}"/>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6" name="テキスト ボックス 405">
          <a:extLst>
            <a:ext uri="{FF2B5EF4-FFF2-40B4-BE49-F238E27FC236}">
              <a16:creationId xmlns="" xmlns:a16="http://schemas.microsoft.com/office/drawing/2014/main" id="{E39C3AE8-D992-41BA-9291-18B0A5C3FA6C}"/>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07" name="楕円 406">
          <a:extLst>
            <a:ext uri="{FF2B5EF4-FFF2-40B4-BE49-F238E27FC236}">
              <a16:creationId xmlns="" xmlns:a16="http://schemas.microsoft.com/office/drawing/2014/main" id="{0A4C12DB-C93B-4E55-B353-289820748E70}"/>
            </a:ext>
          </a:extLst>
        </xdr:cNvPr>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08" name="テキスト ボックス 407">
          <a:extLst>
            <a:ext uri="{FF2B5EF4-FFF2-40B4-BE49-F238E27FC236}">
              <a16:creationId xmlns="" xmlns:a16="http://schemas.microsoft.com/office/drawing/2014/main" id="{3B61599C-B7D9-46C4-8536-7FF646CE4A3F}"/>
            </a:ext>
          </a:extLst>
        </xdr:cNvPr>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09" name="楕円 408">
          <a:extLst>
            <a:ext uri="{FF2B5EF4-FFF2-40B4-BE49-F238E27FC236}">
              <a16:creationId xmlns="" xmlns:a16="http://schemas.microsoft.com/office/drawing/2014/main" id="{420C9398-398A-49D2-9AD8-FEA944447377}"/>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0" name="テキスト ボックス 409">
          <a:extLst>
            <a:ext uri="{FF2B5EF4-FFF2-40B4-BE49-F238E27FC236}">
              <a16:creationId xmlns="" xmlns:a16="http://schemas.microsoft.com/office/drawing/2014/main" id="{7F6B94C3-987F-46CD-B06B-EE5ED14E2B1A}"/>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99E524B5-79FB-4BAC-8785-DD62A33B89C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3BEF0B8-DF4E-41FC-93CB-66AC8D0E021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B7FCC657-3B69-4853-A566-08714F31B89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5E463C29-8AA8-475F-A89F-85110C8CE28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6C5A5785-C8B8-48A3-87C6-F55455C93CD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FC2E5064-D275-413B-A125-9A7E806A6D4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6EE75A4C-FBDD-4CBB-9636-A0021CEE89E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1E88E669-E906-4C91-A8E0-15AF07CACF7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29D66581-A846-4A5D-ACBD-305609DA460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F2916933-A80C-4FF8-87D0-7B9F45C58B5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2EE8871F-1631-4C9F-BB60-AD79859FDCF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C2729835-AD25-415D-BBA9-776D95C54C8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A921CF02-7B06-4ECE-B74F-4224361A7AC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と同様に、将来負担比率無しとなっている。これは、新庁舎や運動公園整備などの大型事業に伴い地方債現在高は増となった一方で、財政調整基金やふるさと応援基金などの充当可能基金（財源）が大きく増加している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今後も継続する公共施設の長寿命化などによる地方債発行額の増により、比率の上昇が見込まれることから、地方債の計画的な発行、公債費の抑制に努め、中期財政計画に沿った財政運営を確保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50981CCC-3D2E-48F6-A3DA-B8A2BD2D938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2CFC8AE0-7DE4-4773-98A5-E6C672AF7F6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B68E90E3-14AA-4181-8489-782463EB8E3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 xmlns:a16="http://schemas.microsoft.com/office/drawing/2014/main" id="{85A773DE-0382-4E5F-A4E9-327083C5507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 xmlns:a16="http://schemas.microsoft.com/office/drawing/2014/main" id="{6592C70A-A1DF-48AA-80D7-8EFAD7E247E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 xmlns:a16="http://schemas.microsoft.com/office/drawing/2014/main" id="{69611234-B84B-4241-BE8B-552FA381474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 xmlns:a16="http://schemas.microsoft.com/office/drawing/2014/main" id="{021F14C4-86B0-4287-B9F8-16A52756505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 xmlns:a16="http://schemas.microsoft.com/office/drawing/2014/main" id="{756E1AEE-7A7E-4E07-A316-4BEB4CEB5CA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 xmlns:a16="http://schemas.microsoft.com/office/drawing/2014/main" id="{4E23EE19-F02E-47F9-B35D-044EA0F7514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 xmlns:a16="http://schemas.microsoft.com/office/drawing/2014/main" id="{35998E99-25AD-4B0A-9244-139810ABCA9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 xmlns:a16="http://schemas.microsoft.com/office/drawing/2014/main" id="{8D50996B-AE32-497B-B086-B6FC972BD56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 xmlns:a16="http://schemas.microsoft.com/office/drawing/2014/main" id="{81E62F0F-4FD8-4264-B6CF-D8F84AF8C59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 xmlns:a16="http://schemas.microsoft.com/office/drawing/2014/main" id="{3FE8087D-0B09-4759-9236-60870EB7A7C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 xmlns:a16="http://schemas.microsoft.com/office/drawing/2014/main" id="{26F94C10-17AE-4299-B7CA-AC6B259B21C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 xmlns:a16="http://schemas.microsoft.com/office/drawing/2014/main" id="{074B982C-5E11-4BC8-BB00-DC44406942C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 xmlns:a16="http://schemas.microsoft.com/office/drawing/2014/main" id="{0DAC8642-8DE0-4047-81C0-F9EB1784940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 xmlns:a16="http://schemas.microsoft.com/office/drawing/2014/main" id="{F962D848-453F-4D6C-8C56-C00492DBC8B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1" name="直線コネクタ 440">
          <a:extLst>
            <a:ext uri="{FF2B5EF4-FFF2-40B4-BE49-F238E27FC236}">
              <a16:creationId xmlns="" xmlns:a16="http://schemas.microsoft.com/office/drawing/2014/main" id="{3BB3792A-A2E7-4D85-A4FF-4FACBD3845F4}"/>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2" name="将来負担の状況最小値テキスト">
          <a:extLst>
            <a:ext uri="{FF2B5EF4-FFF2-40B4-BE49-F238E27FC236}">
              <a16:creationId xmlns="" xmlns:a16="http://schemas.microsoft.com/office/drawing/2014/main" id="{CC7AFC2E-FA02-438F-8B5D-09B03EA6F57A}"/>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3" name="直線コネクタ 442">
          <a:extLst>
            <a:ext uri="{FF2B5EF4-FFF2-40B4-BE49-F238E27FC236}">
              <a16:creationId xmlns="" xmlns:a16="http://schemas.microsoft.com/office/drawing/2014/main" id="{0A14F159-9DC9-42B0-BFE7-8F7D6297C48C}"/>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 xmlns:a16="http://schemas.microsoft.com/office/drawing/2014/main" id="{5F996E47-0538-4537-8EEA-B5F632DACD63}"/>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 xmlns:a16="http://schemas.microsoft.com/office/drawing/2014/main" id="{F1954DD1-96AC-4861-9635-1F31FE09AB6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46" name="将来負担の状況平均値テキスト">
          <a:extLst>
            <a:ext uri="{FF2B5EF4-FFF2-40B4-BE49-F238E27FC236}">
              <a16:creationId xmlns="" xmlns:a16="http://schemas.microsoft.com/office/drawing/2014/main" id="{BE1E8981-5E68-42C4-ADF5-62368EBEE8F3}"/>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47" name="フローチャート: 判断 446">
          <a:extLst>
            <a:ext uri="{FF2B5EF4-FFF2-40B4-BE49-F238E27FC236}">
              <a16:creationId xmlns="" xmlns:a16="http://schemas.microsoft.com/office/drawing/2014/main" id="{42D4F7D3-BAAD-4FB5-BB4F-8A80624487A7}"/>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48" name="フローチャート: 判断 447">
          <a:extLst>
            <a:ext uri="{FF2B5EF4-FFF2-40B4-BE49-F238E27FC236}">
              <a16:creationId xmlns="" xmlns:a16="http://schemas.microsoft.com/office/drawing/2014/main" id="{C18EBCB9-02AA-49BE-82EF-3141255277F8}"/>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49" name="テキスト ボックス 448">
          <a:extLst>
            <a:ext uri="{FF2B5EF4-FFF2-40B4-BE49-F238E27FC236}">
              <a16:creationId xmlns="" xmlns:a16="http://schemas.microsoft.com/office/drawing/2014/main" id="{8B4D1939-B575-4354-B885-8FC2407EF4C6}"/>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0" name="フローチャート: 判断 449">
          <a:extLst>
            <a:ext uri="{FF2B5EF4-FFF2-40B4-BE49-F238E27FC236}">
              <a16:creationId xmlns="" xmlns:a16="http://schemas.microsoft.com/office/drawing/2014/main" id="{ADEB5F7F-3BCC-4603-ADC2-D612A8C275B9}"/>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1" name="テキスト ボックス 450">
          <a:extLst>
            <a:ext uri="{FF2B5EF4-FFF2-40B4-BE49-F238E27FC236}">
              <a16:creationId xmlns="" xmlns:a16="http://schemas.microsoft.com/office/drawing/2014/main" id="{73805436-41A2-42F6-B2C9-452592727811}"/>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a:extLst>
            <a:ext uri="{FF2B5EF4-FFF2-40B4-BE49-F238E27FC236}">
              <a16:creationId xmlns="" xmlns:a16="http://schemas.microsoft.com/office/drawing/2014/main" id="{A60D9FDD-3A55-425F-B507-B3CE739F3BED}"/>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3" name="テキスト ボックス 452">
          <a:extLst>
            <a:ext uri="{FF2B5EF4-FFF2-40B4-BE49-F238E27FC236}">
              <a16:creationId xmlns="" xmlns:a16="http://schemas.microsoft.com/office/drawing/2014/main" id="{36567EF6-9273-4838-9C14-BA53F2A4AC9B}"/>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4" name="フローチャート: 判断 453">
          <a:extLst>
            <a:ext uri="{FF2B5EF4-FFF2-40B4-BE49-F238E27FC236}">
              <a16:creationId xmlns="" xmlns:a16="http://schemas.microsoft.com/office/drawing/2014/main" id="{72568160-86F4-4111-86E2-F337E2C1A71D}"/>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5" name="テキスト ボックス 454">
          <a:extLst>
            <a:ext uri="{FF2B5EF4-FFF2-40B4-BE49-F238E27FC236}">
              <a16:creationId xmlns="" xmlns:a16="http://schemas.microsoft.com/office/drawing/2014/main" id="{7AE48C2E-A033-47D3-A7C8-F186C4319601}"/>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D007C6D5-AC3E-4B27-AF29-8EFD1F04FF2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55FF380-ACA8-4862-A76E-54A7F9C8B75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284A1B63-873E-40C6-8A21-CD4F268CC05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A4B8E812-430F-4C36-B28B-8703DB04FE1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D685B714-DDC1-4651-A8B5-8E5D237D1FE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103,833
101,999
215.69
51,446,856
50,777,008
625,194
22,114,636
33,085,454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令和５年度は前年度比０．７ポイントの増となっている。</a:t>
          </a:r>
        </a:p>
        <a:p>
          <a:r>
            <a:rPr kumimoji="1" lang="ja-JP" altLang="en-US" sz="1300" baseline="0">
              <a:latin typeface="ＭＳ Ｐゴシック" panose="020B0600070205080204" pitchFamily="50" charset="-128"/>
              <a:ea typeface="ＭＳ Ｐゴシック" panose="020B0600070205080204" pitchFamily="50" charset="-128"/>
            </a:rPr>
            <a:t>　類似団体平均より低い傾向にある要因は、平成２２年の合併以降１０年間で職員１１１人の削減目標を掲げ、事務の統廃合縮小や業務の民間委託など計画的に職員数の削減を進めてきたことによるものである。　</a:t>
          </a:r>
        </a:p>
        <a:p>
          <a:r>
            <a:rPr kumimoji="1" lang="ja-JP" altLang="en-US" sz="1300" baseline="0">
              <a:latin typeface="ＭＳ Ｐゴシック" panose="020B0600070205080204" pitchFamily="50" charset="-128"/>
              <a:ea typeface="ＭＳ Ｐゴシック" panose="020B0600070205080204" pitchFamily="50" charset="-128"/>
            </a:rPr>
            <a:t>　市民サービスの質の向上を実現するために、人件費などへの影響を考慮した適正な職員定員管理を進める。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153670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104140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116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104140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よりも高い傾向にあるのは、行財政健全化の取り組みを進め、業務の民間委託化を推進したことや、休日・夜間急患センターやごみ処理業務、し尿処理業務、火葬業務について、指定管理者や業務委託を活用し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101600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314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63500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009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50800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00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50800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12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令和５年度は前年度比１．０ポイントの増となっている。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類似団体平均より高い傾向にある要因は、全国平均と比較して年少人口比率が高く、私立保育所などに対する施設型給付事業費などの児童福祉費が多額となることなどが影響している。　　</a:t>
          </a:r>
        </a:p>
        <a:p>
          <a:r>
            <a:rPr kumimoji="1" lang="ja-JP" altLang="en-US" sz="1300">
              <a:latin typeface="ＭＳ Ｐゴシック" panose="020B0600070205080204" pitchFamily="50" charset="-128"/>
              <a:ea typeface="ＭＳ Ｐゴシック" panose="020B0600070205080204" pitchFamily="50" charset="-128"/>
            </a:rPr>
            <a:t>　今後も、扶助費の抑制につながる予防施策等を継続して実施していく。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143002</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8242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152146</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3098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152146</xdr:rowOff>
    </xdr:from>
    <xdr:to>
      <xdr:col>15</xdr:col>
      <xdr:colOff>98425</xdr:colOff>
      <xdr:row>58</xdr:row>
      <xdr:rowOff>53848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2209800" y="9924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53848</xdr:rowOff>
    </xdr:from>
    <xdr:to>
      <xdr:col>11</xdr:col>
      <xdr:colOff>9525</xdr:colOff>
      <xdr:row>58</xdr:row>
      <xdr:rowOff>53848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99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101346</xdr:rowOff>
    </xdr:from>
    <xdr:to>
      <xdr:col>15</xdr:col>
      <xdr:colOff>149225</xdr:colOff>
      <xdr:row>58</xdr:row>
      <xdr:rowOff>31496</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16273</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xdr:rowOff>
    </xdr:from>
    <xdr:to>
      <xdr:col>11</xdr:col>
      <xdr:colOff>60325</xdr:colOff>
      <xdr:row>58</xdr:row>
      <xdr:rowOff>104648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89425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xdr:rowOff>
    </xdr:from>
    <xdr:to>
      <xdr:col>6</xdr:col>
      <xdr:colOff>171450</xdr:colOff>
      <xdr:row>58</xdr:row>
      <xdr:rowOff>104648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89425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令和５年度は前年度比０．３ポイントの減となっている。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高齢化等に伴い、国保、介護、後期等をはじめとした特別会計への繰出金が、大きな割合を占めている。（Ｒ１：</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億円、Ｒ２：</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億円、Ｒ３：</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億円、Ｒ４：</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億円、Ｒ５：</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億円）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特別会計への繰出金については、今後も多額の経費を要することが予想されるが、引き続き利用者負担の適正化を図りながら、普通会計の負担額を減らしていくよう努める。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50800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10109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50800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60</xdr:row>
      <xdr:rowOff>127000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10013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60</xdr:row>
      <xdr:rowOff>127000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10128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0</xdr:rowOff>
    </xdr:from>
    <xdr:to>
      <xdr:col>78</xdr:col>
      <xdr:colOff>120650</xdr:colOff>
      <xdr:row>59</xdr:row>
      <xdr:rowOff>101600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令和５年度は前年度と同水準である。</a:t>
          </a:r>
        </a:p>
        <a:p>
          <a:r>
            <a:rPr kumimoji="1" lang="ja-JP" altLang="en-US" sz="1300">
              <a:latin typeface="ＭＳ Ｐゴシック" panose="020B0600070205080204" pitchFamily="50" charset="-128"/>
              <a:ea typeface="ＭＳ Ｐゴシック" panose="020B0600070205080204" pitchFamily="50" charset="-128"/>
            </a:rPr>
            <a:t>　類似団体平均よりも低い傾向にあるのは、合併によりごみ処理業務、し尿処理業務、火葬業務、消防業務を市で直接行っており、合併前に構成していた一部事務組合に対する負担金がないためである。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99568</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5928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99568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108712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35</xdr:row>
      <xdr:rowOff>5842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5938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令和５年度は前年度比１．７ポイントの増となっている。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運動公園及び新庁舎の整備といった大型事業の実施に伴う地方債元金の償還が開始されたことから、公債費は増加したものの、計画的な地方債の発行により類似団体平均より低い水準で推移している。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74</xdr:row>
      <xdr:rowOff>38100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2509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82550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250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82550</xdr:rowOff>
    </xdr:from>
    <xdr:to>
      <xdr:col>15</xdr:col>
      <xdr:colOff>98425</xdr:colOff>
      <xdr:row>74</xdr:row>
      <xdr:rowOff>139700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2598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139700</xdr:rowOff>
    </xdr:from>
    <xdr:to>
      <xdr:col>11</xdr:col>
      <xdr:colOff>9525</xdr:colOff>
      <xdr:row>75</xdr:row>
      <xdr:rowOff>44450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282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158750</xdr:rowOff>
    </xdr:from>
    <xdr:to>
      <xdr:col>24</xdr:col>
      <xdr:colOff>76200</xdr:colOff>
      <xdr:row>74</xdr:row>
      <xdr:rowOff>88900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31750</xdr:rowOff>
    </xdr:from>
    <xdr:to>
      <xdr:col>15</xdr:col>
      <xdr:colOff>149225</xdr:colOff>
      <xdr:row>73</xdr:row>
      <xdr:rowOff>133350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143527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88900</xdr:rowOff>
    </xdr:from>
    <xdr:to>
      <xdr:col>11</xdr:col>
      <xdr:colOff>60325</xdr:colOff>
      <xdr:row>75</xdr:row>
      <xdr:rowOff>19050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29227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165100</xdr:rowOff>
    </xdr:from>
    <xdr:to>
      <xdr:col>6</xdr:col>
      <xdr:colOff>171450</xdr:colOff>
      <xdr:row>75</xdr:row>
      <xdr:rowOff>95250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105427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７ポイントの増となっており、類似団体と比較すると、２．１ポイント下回ることとなった。これは、扶助費と物件費が類似団体平均よりも高い一方で、人件費や補助費等の経費の抑制が図られているから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113937</xdr:rowOff>
    </xdr:from>
    <xdr:to>
      <xdr:col>82</xdr:col>
      <xdr:colOff>107950</xdr:colOff>
      <xdr:row>75</xdr:row>
      <xdr:rowOff>53522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280123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74</xdr:row>
      <xdr:rowOff>113937</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27097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22497</xdr:rowOff>
    </xdr:from>
    <xdr:to>
      <xdr:col>73</xdr:col>
      <xdr:colOff>180975</xdr:colOff>
      <xdr:row>76</xdr:row>
      <xdr:rowOff>91077</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2709797"/>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91077</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088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63137</xdr:rowOff>
    </xdr:from>
    <xdr:to>
      <xdr:col>78</xdr:col>
      <xdr:colOff>120650</xdr:colOff>
      <xdr:row>74</xdr:row>
      <xdr:rowOff>164737</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3464</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251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143147</xdr:rowOff>
    </xdr:from>
    <xdr:to>
      <xdr:col>74</xdr:col>
      <xdr:colOff>31750</xdr:colOff>
      <xdr:row>74</xdr:row>
      <xdr:rowOff>73297</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83474</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126654</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72996</xdr:rowOff>
    </xdr:from>
    <xdr:to>
      <xdr:col>29</xdr:col>
      <xdr:colOff>127000</xdr:colOff>
      <xdr:row>19</xdr:row>
      <xdr:rowOff>29813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78021"/>
          <a:ext cx="0" cy="1156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39990</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29813</xdr:rowOff>
    </xdr:from>
    <xdr:to>
      <xdr:col>30</xdr:col>
      <xdr:colOff>25400</xdr:colOff>
      <xdr:row>19</xdr:row>
      <xdr:rowOff>29813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334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159373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9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72996</xdr:rowOff>
    </xdr:from>
    <xdr:to>
      <xdr:col>30</xdr:col>
      <xdr:colOff>25400</xdr:colOff>
      <xdr:row>12</xdr:row>
      <xdr:rowOff>72996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780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29813</xdr:rowOff>
    </xdr:from>
    <xdr:to>
      <xdr:col>29</xdr:col>
      <xdr:colOff>127000</xdr:colOff>
      <xdr:row>19</xdr:row>
      <xdr:rowOff>55600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334988"/>
          <a:ext cx="647700" cy="25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48607</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667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32080</xdr:rowOff>
    </xdr:from>
    <xdr:to>
      <xdr:col>29</xdr:col>
      <xdr:colOff>177800</xdr:colOff>
      <xdr:row>16</xdr:row>
      <xdr:rowOff>133680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55600</xdr:rowOff>
    </xdr:from>
    <xdr:to>
      <xdr:col>26</xdr:col>
      <xdr:colOff>50800</xdr:colOff>
      <xdr:row>19</xdr:row>
      <xdr:rowOff>60989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360775"/>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69756</xdr:rowOff>
    </xdr:from>
    <xdr:to>
      <xdr:col>26</xdr:col>
      <xdr:colOff>101600</xdr:colOff>
      <xdr:row>16</xdr:row>
      <xdr:rowOff>171356</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860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10083</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62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55775</xdr:rowOff>
    </xdr:from>
    <xdr:to>
      <xdr:col>22</xdr:col>
      <xdr:colOff>114300</xdr:colOff>
      <xdr:row>19</xdr:row>
      <xdr:rowOff>60989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360950"/>
          <a:ext cx="698500" cy="5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81795</xdr:rowOff>
    </xdr:from>
    <xdr:to>
      <xdr:col>22</xdr:col>
      <xdr:colOff>165100</xdr:colOff>
      <xdr:row>17</xdr:row>
      <xdr:rowOff>11945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7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22122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64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55775</xdr:rowOff>
    </xdr:from>
    <xdr:to>
      <xdr:col>18</xdr:col>
      <xdr:colOff>177800</xdr:colOff>
      <xdr:row>19</xdr:row>
      <xdr:rowOff>60608</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360950"/>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155317</xdr:rowOff>
    </xdr:from>
    <xdr:to>
      <xdr:col>19</xdr:col>
      <xdr:colOff>38100</xdr:colOff>
      <xdr:row>17</xdr:row>
      <xdr:rowOff>85467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46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95644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1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9677</xdr:rowOff>
    </xdr:from>
    <xdr:to>
      <xdr:col>15</xdr:col>
      <xdr:colOff>101600</xdr:colOff>
      <xdr:row>17</xdr:row>
      <xdr:rowOff>111277</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71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121454</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4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150463</xdr:rowOff>
    </xdr:from>
    <xdr:to>
      <xdr:col>29</xdr:col>
      <xdr:colOff>177800</xdr:colOff>
      <xdr:row>19</xdr:row>
      <xdr:rowOff>80613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28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59040</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4800</xdr:rowOff>
    </xdr:from>
    <xdr:to>
      <xdr:col>26</xdr:col>
      <xdr:colOff>101600</xdr:colOff>
      <xdr:row>19</xdr:row>
      <xdr:rowOff>106400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30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91177</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9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10189</xdr:rowOff>
    </xdr:from>
    <xdr:to>
      <xdr:col>22</xdr:col>
      <xdr:colOff>165100</xdr:colOff>
      <xdr:row>19</xdr:row>
      <xdr:rowOff>111789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1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96566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0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4975</xdr:rowOff>
    </xdr:from>
    <xdr:to>
      <xdr:col>19</xdr:col>
      <xdr:colOff>38100</xdr:colOff>
      <xdr:row>19</xdr:row>
      <xdr:rowOff>106575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1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91352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9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9808</xdr:rowOff>
    </xdr:from>
    <xdr:to>
      <xdr:col>15</xdr:col>
      <xdr:colOff>101600</xdr:colOff>
      <xdr:row>19</xdr:row>
      <xdr:rowOff>111408</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96185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0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2" name="人口1人当たり決算額の推移最小値テキスト445">
          <a:extLst>
            <a:ext uri="{FF2B5EF4-FFF2-40B4-BE49-F238E27FC236}">
              <a16:creationId xmlns="" xmlns:a16="http://schemas.microsoft.com/office/drawing/2014/main" id="{00000000-0008-0000-0500-000070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4" name="人口1人当たり決算額の推移最大値テキスト445">
          <a:extLst>
            <a:ext uri="{FF2B5EF4-FFF2-40B4-BE49-F238E27FC236}">
              <a16:creationId xmlns="" xmlns:a16="http://schemas.microsoft.com/office/drawing/2014/main" id="{00000000-0008-0000-0500-000072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81933</xdr:rowOff>
    </xdr:from>
    <xdr:to>
      <xdr:col>29</xdr:col>
      <xdr:colOff>127000</xdr:colOff>
      <xdr:row>37</xdr:row>
      <xdr:rowOff>98589</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5003800" y="7206633"/>
          <a:ext cx="647700" cy="16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7" name="人口1人当たり決算額の推移平均値テキスト445">
          <a:extLst>
            <a:ext uri="{FF2B5EF4-FFF2-40B4-BE49-F238E27FC236}">
              <a16:creationId xmlns="" xmlns:a16="http://schemas.microsoft.com/office/drawing/2014/main" id="{00000000-0008-0000-0500-000075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98589</xdr:rowOff>
    </xdr:from>
    <xdr:to>
      <xdr:col>26</xdr:col>
      <xdr:colOff>50800</xdr:colOff>
      <xdr:row>37</xdr:row>
      <xdr:rowOff>116256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4305300" y="7223289"/>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116256</xdr:rowOff>
    </xdr:from>
    <xdr:to>
      <xdr:col>22</xdr:col>
      <xdr:colOff>114300</xdr:colOff>
      <xdr:row>37</xdr:row>
      <xdr:rowOff>120273</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3606800" y="7240956"/>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61392</xdr:rowOff>
    </xdr:from>
    <xdr:to>
      <xdr:col>18</xdr:col>
      <xdr:colOff>177800</xdr:colOff>
      <xdr:row>37</xdr:row>
      <xdr:rowOff>120273</xdr:rowOff>
    </xdr:to>
    <xdr:cxnSp macro="">
      <xdr:nvCxnSpPr>
        <xdr:cNvPr id="125" name="直線コネクタ 124">
          <a:extLst>
            <a:ext uri="{FF2B5EF4-FFF2-40B4-BE49-F238E27FC236}">
              <a16:creationId xmlns="" xmlns:a16="http://schemas.microsoft.com/office/drawing/2014/main" id="{00000000-0008-0000-0500-00007D000000}"/>
            </a:ext>
          </a:extLst>
        </xdr:cNvPr>
        <xdr:cNvCxnSpPr/>
      </xdr:nvCxnSpPr>
      <xdr:spPr bwMode="auto">
        <a:xfrm>
          <a:off x="2908300" y="7186092"/>
          <a:ext cx="6985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8" name="フローチャート: 判断 127">
          <a:extLst>
            <a:ext uri="{FF2B5EF4-FFF2-40B4-BE49-F238E27FC236}">
              <a16:creationId xmlns="" xmlns:a16="http://schemas.microsoft.com/office/drawing/2014/main" id="{00000000-0008-0000-0500-000080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31133</xdr:rowOff>
    </xdr:from>
    <xdr:to>
      <xdr:col>29</xdr:col>
      <xdr:colOff>177800</xdr:colOff>
      <xdr:row>37</xdr:row>
      <xdr:rowOff>132733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5600700" y="715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3210</xdr:rowOff>
    </xdr:from>
    <xdr:ext cx="762000" cy="259045"/>
    <xdr:sp macro="" textlink="">
      <xdr:nvSpPr>
        <xdr:cNvPr id="136" name="人口1人当たり決算額の推移該当値テキスト445">
          <a:extLst>
            <a:ext uri="{FF2B5EF4-FFF2-40B4-BE49-F238E27FC236}">
              <a16:creationId xmlns="" xmlns:a16="http://schemas.microsoft.com/office/drawing/2014/main" id="{00000000-0008-0000-0500-000088000000}"/>
            </a:ext>
          </a:extLst>
        </xdr:cNvPr>
        <xdr:cNvSpPr txBox="1"/>
      </xdr:nvSpPr>
      <xdr:spPr>
        <a:xfrm>
          <a:off x="5740400" y="71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47789</xdr:rowOff>
    </xdr:from>
    <xdr:to>
      <xdr:col>26</xdr:col>
      <xdr:colOff>101600</xdr:colOff>
      <xdr:row>37</xdr:row>
      <xdr:rowOff>149389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953000" y="717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134166</xdr:rowOff>
    </xdr:from>
    <xdr:ext cx="7366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4622800" y="72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65456</xdr:rowOff>
    </xdr:from>
    <xdr:to>
      <xdr:col>22</xdr:col>
      <xdr:colOff>165100</xdr:colOff>
      <xdr:row>37</xdr:row>
      <xdr:rowOff>167056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4254500" y="719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151833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924300" y="72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69473</xdr:rowOff>
    </xdr:from>
    <xdr:to>
      <xdr:col>19</xdr:col>
      <xdr:colOff>38100</xdr:colOff>
      <xdr:row>37</xdr:row>
      <xdr:rowOff>171073</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3556000" y="719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155850</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3225800" y="728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10592</xdr:rowOff>
    </xdr:from>
    <xdr:to>
      <xdr:col>15</xdr:col>
      <xdr:colOff>101600</xdr:colOff>
      <xdr:row>37</xdr:row>
      <xdr:rowOff>112192</xdr:rowOff>
    </xdr:to>
    <xdr:sp macro="" textlink="">
      <xdr:nvSpPr>
        <xdr:cNvPr id="143" name="楕円 142">
          <a:extLst>
            <a:ext uri="{FF2B5EF4-FFF2-40B4-BE49-F238E27FC236}">
              <a16:creationId xmlns="" xmlns:a16="http://schemas.microsoft.com/office/drawing/2014/main" id="{00000000-0008-0000-0500-00008F000000}"/>
            </a:ext>
          </a:extLst>
        </xdr:cNvPr>
        <xdr:cNvSpPr/>
      </xdr:nvSpPr>
      <xdr:spPr bwMode="auto">
        <a:xfrm>
          <a:off x="2857500" y="713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96969</xdr:rowOff>
    </xdr:from>
    <xdr:ext cx="762000" cy="259045"/>
    <xdr:sp macro="" textlink="">
      <xdr:nvSpPr>
        <xdr:cNvPr id="144" name="テキスト ボックス 143">
          <a:extLst>
            <a:ext uri="{FF2B5EF4-FFF2-40B4-BE49-F238E27FC236}">
              <a16:creationId xmlns="" xmlns:a16="http://schemas.microsoft.com/office/drawing/2014/main" id="{00000000-0008-0000-0500-000090000000}"/>
            </a:ext>
          </a:extLst>
        </xdr:cNvPr>
        <xdr:cNvSpPr txBox="1"/>
      </xdr:nvSpPr>
      <xdr:spPr>
        <a:xfrm>
          <a:off x="2527300" y="72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103,833
101,999
215.69
51,446,856
50,777,008
625,194
22,114,636
33,085,454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59908</xdr:rowOff>
    </xdr:from>
    <xdr:to>
      <xdr:col>24</xdr:col>
      <xdr:colOff>62865</xdr:colOff>
      <xdr:row>38</xdr:row>
      <xdr:rowOff>23223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74858"/>
          <a:ext cx="1270" cy="116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27050</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23223</xdr:rowOff>
    </xdr:from>
    <xdr:to>
      <xdr:col>24</xdr:col>
      <xdr:colOff>152400</xdr:colOff>
      <xdr:row>38</xdr:row>
      <xdr:rowOff>23223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38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6585</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59908</xdr:rowOff>
    </xdr:from>
    <xdr:to>
      <xdr:col>24</xdr:col>
      <xdr:colOff>152400</xdr:colOff>
      <xdr:row>31</xdr:row>
      <xdr:rowOff>59908</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7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23223</xdr:rowOff>
    </xdr:from>
    <xdr:to>
      <xdr:col>24</xdr:col>
      <xdr:colOff>63500</xdr:colOff>
      <xdr:row>38</xdr:row>
      <xdr:rowOff>47792</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538323"/>
          <a:ext cx="8382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120388</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4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97511</xdr:rowOff>
    </xdr:from>
    <xdr:to>
      <xdr:col>24</xdr:col>
      <xdr:colOff>114300</xdr:colOff>
      <xdr:row>36</xdr:row>
      <xdr:rowOff>27661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46050</xdr:rowOff>
    </xdr:from>
    <xdr:to>
      <xdr:col>19</xdr:col>
      <xdr:colOff>177800</xdr:colOff>
      <xdr:row>38</xdr:row>
      <xdr:rowOff>47792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561150"/>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114971</xdr:rowOff>
    </xdr:from>
    <xdr:to>
      <xdr:col>20</xdr:col>
      <xdr:colOff>38100</xdr:colOff>
      <xdr:row>36</xdr:row>
      <xdr:rowOff>45121</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1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61648</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8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39225</xdr:rowOff>
    </xdr:from>
    <xdr:to>
      <xdr:col>15</xdr:col>
      <xdr:colOff>50800</xdr:colOff>
      <xdr:row>38</xdr:row>
      <xdr:rowOff>46050</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554325"/>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127544</xdr:rowOff>
    </xdr:from>
    <xdr:to>
      <xdr:col>15</xdr:col>
      <xdr:colOff>101600</xdr:colOff>
      <xdr:row>36</xdr:row>
      <xdr:rowOff>57694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74221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9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39225</xdr:rowOff>
    </xdr:from>
    <xdr:to>
      <xdr:col>10</xdr:col>
      <xdr:colOff>114300</xdr:colOff>
      <xdr:row>38</xdr:row>
      <xdr:rowOff>56697</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554325"/>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5102</xdr:rowOff>
    </xdr:from>
    <xdr:to>
      <xdr:col>10</xdr:col>
      <xdr:colOff>165100</xdr:colOff>
      <xdr:row>36</xdr:row>
      <xdr:rowOff>106702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7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123229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93069</xdr:rowOff>
    </xdr:from>
    <xdr:to>
      <xdr:col>6</xdr:col>
      <xdr:colOff>38100</xdr:colOff>
      <xdr:row>37</xdr:row>
      <xdr:rowOff>23219</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39746</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143873</xdr:rowOff>
    </xdr:from>
    <xdr:to>
      <xdr:col>24</xdr:col>
      <xdr:colOff>114300</xdr:colOff>
      <xdr:row>38</xdr:row>
      <xdr:rowOff>74023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58800</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4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168442</xdr:rowOff>
    </xdr:from>
    <xdr:to>
      <xdr:col>20</xdr:col>
      <xdr:colOff>38100</xdr:colOff>
      <xdr:row>38</xdr:row>
      <xdr:rowOff>98592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89719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6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166700</xdr:rowOff>
    </xdr:from>
    <xdr:to>
      <xdr:col>15</xdr:col>
      <xdr:colOff>101600</xdr:colOff>
      <xdr:row>38</xdr:row>
      <xdr:rowOff>96850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5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87977</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6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159875</xdr:rowOff>
    </xdr:from>
    <xdr:to>
      <xdr:col>10</xdr:col>
      <xdr:colOff>165100</xdr:colOff>
      <xdr:row>38</xdr:row>
      <xdr:rowOff>90025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5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81152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5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5897</xdr:rowOff>
    </xdr:from>
    <xdr:to>
      <xdr:col>6</xdr:col>
      <xdr:colOff>38100</xdr:colOff>
      <xdr:row>38</xdr:row>
      <xdr:rowOff>107497</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98624</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6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147227</xdr:rowOff>
    </xdr:from>
    <xdr:to>
      <xdr:col>24</xdr:col>
      <xdr:colOff>63500</xdr:colOff>
      <xdr:row>57</xdr:row>
      <xdr:rowOff>49305</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3797300" y="9748427"/>
          <a:ext cx="8382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49305</xdr:rowOff>
    </xdr:from>
    <xdr:to>
      <xdr:col>19</xdr:col>
      <xdr:colOff>177800</xdr:colOff>
      <xdr:row>57</xdr:row>
      <xdr:rowOff>141905</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821955"/>
          <a:ext cx="889000" cy="9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141905</xdr:rowOff>
    </xdr:from>
    <xdr:to>
      <xdr:col>15</xdr:col>
      <xdr:colOff>50800</xdr:colOff>
      <xdr:row>58</xdr:row>
      <xdr:rowOff>36242</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914555"/>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36242</xdr:rowOff>
    </xdr:from>
    <xdr:to>
      <xdr:col>10</xdr:col>
      <xdr:colOff>114300</xdr:colOff>
      <xdr:row>58</xdr:row>
      <xdr:rowOff>119191</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9980342"/>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96427</xdr:rowOff>
    </xdr:from>
    <xdr:to>
      <xdr:col>24</xdr:col>
      <xdr:colOff>114300</xdr:colOff>
      <xdr:row>57</xdr:row>
      <xdr:rowOff>26577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6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74854</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6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169955</xdr:rowOff>
    </xdr:from>
    <xdr:to>
      <xdr:col>20</xdr:col>
      <xdr:colOff>38100</xdr:colOff>
      <xdr:row>57</xdr:row>
      <xdr:rowOff>100105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7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91232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8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91105</xdr:rowOff>
    </xdr:from>
    <xdr:to>
      <xdr:col>15</xdr:col>
      <xdr:colOff>101600</xdr:colOff>
      <xdr:row>58</xdr:row>
      <xdr:rowOff>21255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8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12382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99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156892</xdr:rowOff>
    </xdr:from>
    <xdr:to>
      <xdr:col>10</xdr:col>
      <xdr:colOff>165100</xdr:colOff>
      <xdr:row>58</xdr:row>
      <xdr:rowOff>87042</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78169</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100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68391</xdr:rowOff>
    </xdr:from>
    <xdr:to>
      <xdr:col>6</xdr:col>
      <xdr:colOff>38100</xdr:colOff>
      <xdr:row>58</xdr:row>
      <xdr:rowOff>169991</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161118</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10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48078</xdr:rowOff>
    </xdr:from>
    <xdr:to>
      <xdr:col>24</xdr:col>
      <xdr:colOff>63500</xdr:colOff>
      <xdr:row>78</xdr:row>
      <xdr:rowOff>57770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421178"/>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48078</xdr:rowOff>
    </xdr:from>
    <xdr:to>
      <xdr:col>19</xdr:col>
      <xdr:colOff>177800</xdr:colOff>
      <xdr:row>78</xdr:row>
      <xdr:rowOff>55392</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42117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52558</xdr:rowOff>
    </xdr:from>
    <xdr:to>
      <xdr:col>15</xdr:col>
      <xdr:colOff>50800</xdr:colOff>
      <xdr:row>78</xdr:row>
      <xdr:rowOff>55392</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2019300" y="1342565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43596</xdr:rowOff>
    </xdr:from>
    <xdr:to>
      <xdr:col>10</xdr:col>
      <xdr:colOff>114300</xdr:colOff>
      <xdr:row>78</xdr:row>
      <xdr:rowOff>52558</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a:off x="1130300" y="13416696"/>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6970</xdr:rowOff>
    </xdr:from>
    <xdr:to>
      <xdr:col>24</xdr:col>
      <xdr:colOff>114300</xdr:colOff>
      <xdr:row>78</xdr:row>
      <xdr:rowOff>108570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93347</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2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168728</xdr:rowOff>
    </xdr:from>
    <xdr:to>
      <xdr:col>20</xdr:col>
      <xdr:colOff>38100</xdr:colOff>
      <xdr:row>78</xdr:row>
      <xdr:rowOff>98878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90005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4592</xdr:rowOff>
    </xdr:from>
    <xdr:to>
      <xdr:col>15</xdr:col>
      <xdr:colOff>101600</xdr:colOff>
      <xdr:row>78</xdr:row>
      <xdr:rowOff>106192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97319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1758</xdr:rowOff>
    </xdr:from>
    <xdr:to>
      <xdr:col>10</xdr:col>
      <xdr:colOff>165100</xdr:colOff>
      <xdr:row>78</xdr:row>
      <xdr:rowOff>103358</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94485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4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164246</xdr:rowOff>
    </xdr:from>
    <xdr:to>
      <xdr:col>6</xdr:col>
      <xdr:colOff>38100</xdr:colOff>
      <xdr:row>78</xdr:row>
      <xdr:rowOff>94396</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85523</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30375</xdr:rowOff>
    </xdr:from>
    <xdr:to>
      <xdr:col>24</xdr:col>
      <xdr:colOff>63500</xdr:colOff>
      <xdr:row>96</xdr:row>
      <xdr:rowOff>3215</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318125"/>
          <a:ext cx="838200" cy="1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163354</xdr:rowOff>
    </xdr:from>
    <xdr:to>
      <xdr:col>19</xdr:col>
      <xdr:colOff>177800</xdr:colOff>
      <xdr:row>96</xdr:row>
      <xdr:rowOff>3215</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2908300" y="16279654"/>
          <a:ext cx="889000" cy="1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163354</xdr:rowOff>
    </xdr:from>
    <xdr:to>
      <xdr:col>15</xdr:col>
      <xdr:colOff>50800</xdr:colOff>
      <xdr:row>96</xdr:row>
      <xdr:rowOff>132319</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279654"/>
          <a:ext cx="889000" cy="3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132319</xdr:rowOff>
    </xdr:from>
    <xdr:to>
      <xdr:col>10</xdr:col>
      <xdr:colOff>114300</xdr:colOff>
      <xdr:row>97</xdr:row>
      <xdr:rowOff>14167</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591519"/>
          <a:ext cx="889000" cy="5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151025</xdr:rowOff>
    </xdr:from>
    <xdr:to>
      <xdr:col>24</xdr:col>
      <xdr:colOff>114300</xdr:colOff>
      <xdr:row>95</xdr:row>
      <xdr:rowOff>81175</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2452</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11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123865</xdr:rowOff>
    </xdr:from>
    <xdr:to>
      <xdr:col>20</xdr:col>
      <xdr:colOff>38100</xdr:colOff>
      <xdr:row>96</xdr:row>
      <xdr:rowOff>54015</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4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70542</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497795" y="161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112554</xdr:rowOff>
    </xdr:from>
    <xdr:to>
      <xdr:col>15</xdr:col>
      <xdr:colOff>101600</xdr:colOff>
      <xdr:row>95</xdr:row>
      <xdr:rowOff>42704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2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59231</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08795" y="160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81519</xdr:rowOff>
    </xdr:from>
    <xdr:to>
      <xdr:col>10</xdr:col>
      <xdr:colOff>165100</xdr:colOff>
      <xdr:row>97</xdr:row>
      <xdr:rowOff>11669</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28196</xdr:rowOff>
    </xdr:from>
    <xdr:ext cx="599010"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19795" y="163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134817</xdr:rowOff>
    </xdr:from>
    <xdr:to>
      <xdr:col>6</xdr:col>
      <xdr:colOff>38100</xdr:colOff>
      <xdr:row>97</xdr:row>
      <xdr:rowOff>64967</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5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56094</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6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4" name="補助費等最小値テキスト">
          <a:extLst>
            <a:ext uri="{FF2B5EF4-FFF2-40B4-BE49-F238E27FC236}">
              <a16:creationId xmlns="" xmlns:a16="http://schemas.microsoft.com/office/drawing/2014/main" id="{00000000-0008-0000-0600-000026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6" name="補助費等最大値テキスト">
          <a:extLst>
            <a:ext uri="{FF2B5EF4-FFF2-40B4-BE49-F238E27FC236}">
              <a16:creationId xmlns="" xmlns:a16="http://schemas.microsoft.com/office/drawing/2014/main" id="{00000000-0008-0000-0600-000028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69422</xdr:rowOff>
    </xdr:from>
    <xdr:to>
      <xdr:col>55</xdr:col>
      <xdr:colOff>0</xdr:colOff>
      <xdr:row>39</xdr:row>
      <xdr:rowOff>72372</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9639300" y="6755972"/>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9" name="補助費等平均値テキスト">
          <a:extLst>
            <a:ext uri="{FF2B5EF4-FFF2-40B4-BE49-F238E27FC236}">
              <a16:creationId xmlns="" xmlns:a16="http://schemas.microsoft.com/office/drawing/2014/main" id="{00000000-0008-0000-0600-00002B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72372</xdr:rowOff>
    </xdr:from>
    <xdr:to>
      <xdr:col>50</xdr:col>
      <xdr:colOff>114300</xdr:colOff>
      <xdr:row>39</xdr:row>
      <xdr:rowOff>124917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8750300" y="6758922"/>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23299</xdr:rowOff>
    </xdr:from>
    <xdr:to>
      <xdr:col>45</xdr:col>
      <xdr:colOff>177800</xdr:colOff>
      <xdr:row>39</xdr:row>
      <xdr:rowOff>124917</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a:off x="7861300" y="5681149"/>
          <a:ext cx="889000" cy="11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23299</xdr:rowOff>
    </xdr:from>
    <xdr:to>
      <xdr:col>41</xdr:col>
      <xdr:colOff>50800</xdr:colOff>
      <xdr:row>39</xdr:row>
      <xdr:rowOff>154602</xdr:rowOff>
    </xdr:to>
    <xdr:cxnSp macro="">
      <xdr:nvCxnSpPr>
        <xdr:cNvPr id="307" name="直線コネクタ 306">
          <a:extLst>
            <a:ext uri="{FF2B5EF4-FFF2-40B4-BE49-F238E27FC236}">
              <a16:creationId xmlns="" xmlns:a16="http://schemas.microsoft.com/office/drawing/2014/main" id="{00000000-0008-0000-0600-000033010000}"/>
            </a:ext>
          </a:extLst>
        </xdr:cNvPr>
        <xdr:cNvCxnSpPr/>
      </xdr:nvCxnSpPr>
      <xdr:spPr>
        <a:xfrm flipV="1">
          <a:off x="6972300" y="5681149"/>
          <a:ext cx="889000" cy="116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18622</xdr:rowOff>
    </xdr:from>
    <xdr:to>
      <xdr:col>55</xdr:col>
      <xdr:colOff>50800</xdr:colOff>
      <xdr:row>39</xdr:row>
      <xdr:rowOff>120222</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10426700" y="67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104999</xdr:rowOff>
    </xdr:from>
    <xdr:ext cx="534377" cy="259045"/>
    <xdr:sp macro="" textlink="">
      <xdr:nvSpPr>
        <xdr:cNvPr id="318" name="補助費等該当値テキスト">
          <a:extLst>
            <a:ext uri="{FF2B5EF4-FFF2-40B4-BE49-F238E27FC236}">
              <a16:creationId xmlns="" xmlns:a16="http://schemas.microsoft.com/office/drawing/2014/main" id="{00000000-0008-0000-0600-00003E010000}"/>
            </a:ext>
          </a:extLst>
        </xdr:cNvPr>
        <xdr:cNvSpPr txBox="1"/>
      </xdr:nvSpPr>
      <xdr:spPr>
        <a:xfrm>
          <a:off x="10528300" y="662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21572</xdr:rowOff>
    </xdr:from>
    <xdr:to>
      <xdr:col>50</xdr:col>
      <xdr:colOff>165100</xdr:colOff>
      <xdr:row>39</xdr:row>
      <xdr:rowOff>123172</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9588500" y="67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114299</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9372111" y="68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74117</xdr:rowOff>
    </xdr:from>
    <xdr:to>
      <xdr:col>46</xdr:col>
      <xdr:colOff>38100</xdr:colOff>
      <xdr:row>40</xdr:row>
      <xdr:rowOff>4267</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8699500" y="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166844</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8483111" y="68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143949</xdr:rowOff>
    </xdr:from>
    <xdr:to>
      <xdr:col>41</xdr:col>
      <xdr:colOff>101600</xdr:colOff>
      <xdr:row>33</xdr:row>
      <xdr:rowOff>74099</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7810500" y="56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65226</xdr:rowOff>
    </xdr:from>
    <xdr:ext cx="599010"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7561795" y="57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103802</xdr:rowOff>
    </xdr:from>
    <xdr:to>
      <xdr:col>36</xdr:col>
      <xdr:colOff>165100</xdr:colOff>
      <xdr:row>40</xdr:row>
      <xdr:rowOff>33952</xdr:rowOff>
    </xdr:to>
    <xdr:sp macro="" textlink="">
      <xdr:nvSpPr>
        <xdr:cNvPr id="325" name="楕円 324">
          <a:extLst>
            <a:ext uri="{FF2B5EF4-FFF2-40B4-BE49-F238E27FC236}">
              <a16:creationId xmlns="" xmlns:a16="http://schemas.microsoft.com/office/drawing/2014/main" id="{00000000-0008-0000-0600-000045010000}"/>
            </a:ext>
          </a:extLst>
        </xdr:cNvPr>
        <xdr:cNvSpPr/>
      </xdr:nvSpPr>
      <xdr:spPr>
        <a:xfrm>
          <a:off x="6921500" y="67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25079</xdr:rowOff>
    </xdr:from>
    <xdr:ext cx="534377"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705111" y="68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71334</xdr:rowOff>
    </xdr:from>
    <xdr:to>
      <xdr:col>55</xdr:col>
      <xdr:colOff>0</xdr:colOff>
      <xdr:row>55</xdr:row>
      <xdr:rowOff>93668</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9639300" y="9501084"/>
          <a:ext cx="8382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71334</xdr:rowOff>
    </xdr:from>
    <xdr:to>
      <xdr:col>50</xdr:col>
      <xdr:colOff>114300</xdr:colOff>
      <xdr:row>56</xdr:row>
      <xdr:rowOff>121816</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8750300" y="9501084"/>
          <a:ext cx="889000" cy="2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121816</xdr:rowOff>
    </xdr:from>
    <xdr:to>
      <xdr:col>45</xdr:col>
      <xdr:colOff>177800</xdr:colOff>
      <xdr:row>57</xdr:row>
      <xdr:rowOff>98811</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flipV="1">
          <a:off x="7861300" y="9723016"/>
          <a:ext cx="889000" cy="1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98811</xdr:rowOff>
    </xdr:from>
    <xdr:to>
      <xdr:col>41</xdr:col>
      <xdr:colOff>50800</xdr:colOff>
      <xdr:row>57</xdr:row>
      <xdr:rowOff>156639</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flipV="1">
          <a:off x="6972300" y="9871461"/>
          <a:ext cx="889000" cy="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7" name="フローチャート: 判断 366">
          <a:extLst>
            <a:ext uri="{FF2B5EF4-FFF2-40B4-BE49-F238E27FC236}">
              <a16:creationId xmlns="" xmlns:a16="http://schemas.microsoft.com/office/drawing/2014/main" id="{00000000-0008-0000-0600-00006F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42868</xdr:rowOff>
    </xdr:from>
    <xdr:to>
      <xdr:col>55</xdr:col>
      <xdr:colOff>50800</xdr:colOff>
      <xdr:row>55</xdr:row>
      <xdr:rowOff>144468</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10426700" y="94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65745</xdr:rowOff>
    </xdr:from>
    <xdr:ext cx="534377"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3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20534</xdr:rowOff>
    </xdr:from>
    <xdr:to>
      <xdr:col>50</xdr:col>
      <xdr:colOff>165100</xdr:colOff>
      <xdr:row>55</xdr:row>
      <xdr:rowOff>122134</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9588500" y="9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138661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372111" y="92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71016</xdr:rowOff>
    </xdr:from>
    <xdr:to>
      <xdr:col>46</xdr:col>
      <xdr:colOff>38100</xdr:colOff>
      <xdr:row>57</xdr:row>
      <xdr:rowOff>1166</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8699500" y="96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163743</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83111" y="97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48011</xdr:rowOff>
    </xdr:from>
    <xdr:to>
      <xdr:col>41</xdr:col>
      <xdr:colOff>101600</xdr:colOff>
      <xdr:row>57</xdr:row>
      <xdr:rowOff>149611</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7810500" y="98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140738</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94111" y="99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105839</xdr:rowOff>
    </xdr:from>
    <xdr:to>
      <xdr:col>36</xdr:col>
      <xdr:colOff>165100</xdr:colOff>
      <xdr:row>58</xdr:row>
      <xdr:rowOff>35989</xdr:rowOff>
    </xdr:to>
    <xdr:sp macro="" textlink="">
      <xdr:nvSpPr>
        <xdr:cNvPr id="382" name="楕円 381">
          <a:extLst>
            <a:ext uri="{FF2B5EF4-FFF2-40B4-BE49-F238E27FC236}">
              <a16:creationId xmlns="" xmlns:a16="http://schemas.microsoft.com/office/drawing/2014/main" id="{00000000-0008-0000-0600-00007E010000}"/>
            </a:ext>
          </a:extLst>
        </xdr:cNvPr>
        <xdr:cNvSpPr/>
      </xdr:nvSpPr>
      <xdr:spPr>
        <a:xfrm>
          <a:off x="6921500" y="9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27116</xdr:rowOff>
    </xdr:from>
    <xdr:ext cx="534377"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705111" y="99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7588</xdr:rowOff>
    </xdr:from>
    <xdr:to>
      <xdr:col>55</xdr:col>
      <xdr:colOff>0</xdr:colOff>
      <xdr:row>74</xdr:row>
      <xdr:rowOff>81235</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2694888"/>
          <a:ext cx="8382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7588</xdr:rowOff>
    </xdr:from>
    <xdr:to>
      <xdr:col>50</xdr:col>
      <xdr:colOff>114300</xdr:colOff>
      <xdr:row>76</xdr:row>
      <xdr:rowOff>45307</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8750300" y="12694888"/>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45307</xdr:rowOff>
    </xdr:from>
    <xdr:to>
      <xdr:col>45</xdr:col>
      <xdr:colOff>177800</xdr:colOff>
      <xdr:row>78</xdr:row>
      <xdr:rowOff>57271</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7861300" y="13075507"/>
          <a:ext cx="889000" cy="3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57271</xdr:rowOff>
    </xdr:from>
    <xdr:to>
      <xdr:col>41</xdr:col>
      <xdr:colOff>50800</xdr:colOff>
      <xdr:row>78</xdr:row>
      <xdr:rowOff>163779</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flipV="1">
          <a:off x="6972300" y="13430371"/>
          <a:ext cx="889000" cy="10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4" name="フローチャート: 判断 423">
          <a:extLst>
            <a:ext uri="{FF2B5EF4-FFF2-40B4-BE49-F238E27FC236}">
              <a16:creationId xmlns="" xmlns:a16="http://schemas.microsoft.com/office/drawing/2014/main" id="{00000000-0008-0000-0600-0000A8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30435</xdr:rowOff>
    </xdr:from>
    <xdr:to>
      <xdr:col>55</xdr:col>
      <xdr:colOff>50800</xdr:colOff>
      <xdr:row>74</xdr:row>
      <xdr:rowOff>132035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10426700" y="12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53312</xdr:rowOff>
    </xdr:from>
    <xdr:ext cx="534377" cy="259045"/>
    <xdr:sp macro="" textlink="">
      <xdr:nvSpPr>
        <xdr:cNvPr id="432" name="普通建設事業費 （ うち新規整備　）該当値テキスト">
          <a:extLst>
            <a:ext uri="{FF2B5EF4-FFF2-40B4-BE49-F238E27FC236}">
              <a16:creationId xmlns="" xmlns:a16="http://schemas.microsoft.com/office/drawing/2014/main" id="{00000000-0008-0000-0600-0000B0010000}"/>
            </a:ext>
          </a:extLst>
        </xdr:cNvPr>
        <xdr:cNvSpPr txBox="1"/>
      </xdr:nvSpPr>
      <xdr:spPr>
        <a:xfrm>
          <a:off x="10528300"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128238</xdr:rowOff>
    </xdr:from>
    <xdr:to>
      <xdr:col>50</xdr:col>
      <xdr:colOff>165100</xdr:colOff>
      <xdr:row>74</xdr:row>
      <xdr:rowOff>58388</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9588500" y="126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74915</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9372111" y="124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165957</xdr:rowOff>
    </xdr:from>
    <xdr:to>
      <xdr:col>46</xdr:col>
      <xdr:colOff>38100</xdr:colOff>
      <xdr:row>76</xdr:row>
      <xdr:rowOff>96107</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8699500" y="13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112634</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8483111" y="12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6471</xdr:rowOff>
    </xdr:from>
    <xdr:to>
      <xdr:col>41</xdr:col>
      <xdr:colOff>101600</xdr:colOff>
      <xdr:row>78</xdr:row>
      <xdr:rowOff>108071</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7810500" y="133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99198</xdr:rowOff>
    </xdr:from>
    <xdr:ext cx="469744"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7626428" y="134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112979</xdr:rowOff>
    </xdr:from>
    <xdr:to>
      <xdr:col>36</xdr:col>
      <xdr:colOff>165100</xdr:colOff>
      <xdr:row>79</xdr:row>
      <xdr:rowOff>43129</xdr:rowOff>
    </xdr:to>
    <xdr:sp macro="" textlink="">
      <xdr:nvSpPr>
        <xdr:cNvPr id="439" name="楕円 438">
          <a:extLst>
            <a:ext uri="{FF2B5EF4-FFF2-40B4-BE49-F238E27FC236}">
              <a16:creationId xmlns="" xmlns:a16="http://schemas.microsoft.com/office/drawing/2014/main" id="{00000000-0008-0000-0600-0000B7010000}"/>
            </a:ext>
          </a:extLst>
        </xdr:cNvPr>
        <xdr:cNvSpPr/>
      </xdr:nvSpPr>
      <xdr:spPr>
        <a:xfrm>
          <a:off x="6921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34256</xdr:rowOff>
    </xdr:from>
    <xdr:ext cx="469744"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737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7" name="普通建設事業費 （ うち更新整備　）最小値テキスト">
          <a:extLst>
            <a:ext uri="{FF2B5EF4-FFF2-40B4-BE49-F238E27FC236}">
              <a16:creationId xmlns="" xmlns:a16="http://schemas.microsoft.com/office/drawing/2014/main" id="{00000000-0008-0000-0600-0000D3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9" name="普通建設事業費 （ うち更新整備　）最大値テキスト">
          <a:extLst>
            <a:ext uri="{FF2B5EF4-FFF2-40B4-BE49-F238E27FC236}">
              <a16:creationId xmlns="" xmlns:a16="http://schemas.microsoft.com/office/drawing/2014/main" id="{00000000-0008-0000-0600-0000D5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100163</xdr:rowOff>
    </xdr:from>
    <xdr:to>
      <xdr:col>55</xdr:col>
      <xdr:colOff>0</xdr:colOff>
      <xdr:row>97</xdr:row>
      <xdr:rowOff>160111</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9639300" y="16730813"/>
          <a:ext cx="838200" cy="5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2" name="普通建設事業費 （ うち更新整備　）平均値テキスト">
          <a:extLst>
            <a:ext uri="{FF2B5EF4-FFF2-40B4-BE49-F238E27FC236}">
              <a16:creationId xmlns="" xmlns:a16="http://schemas.microsoft.com/office/drawing/2014/main" id="{00000000-0008-0000-0600-0000D8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160111</xdr:rowOff>
    </xdr:from>
    <xdr:to>
      <xdr:col>50</xdr:col>
      <xdr:colOff>114300</xdr:colOff>
      <xdr:row>98</xdr:row>
      <xdr:rowOff>19207</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8750300" y="16790761"/>
          <a:ext cx="889000" cy="3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19163</xdr:rowOff>
    </xdr:from>
    <xdr:to>
      <xdr:col>45</xdr:col>
      <xdr:colOff>177800</xdr:colOff>
      <xdr:row>98</xdr:row>
      <xdr:rowOff>19207</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7861300" y="1682126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19163</xdr:rowOff>
    </xdr:from>
    <xdr:to>
      <xdr:col>41</xdr:col>
      <xdr:colOff>50800</xdr:colOff>
      <xdr:row>98</xdr:row>
      <xdr:rowOff>93261</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flipV="1">
          <a:off x="6972300" y="16821263"/>
          <a:ext cx="889000" cy="7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 xmlns:a16="http://schemas.microsoft.com/office/drawing/2014/main" id="{00000000-0008-0000-0600-0000E3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49363</xdr:rowOff>
    </xdr:from>
    <xdr:to>
      <xdr:col>55</xdr:col>
      <xdr:colOff>50800</xdr:colOff>
      <xdr:row>97</xdr:row>
      <xdr:rowOff>150963</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10426700" y="166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27790</xdr:rowOff>
    </xdr:from>
    <xdr:ext cx="534377" cy="259045"/>
    <xdr:sp macro="" textlink="">
      <xdr:nvSpPr>
        <xdr:cNvPr id="491" name="普通建設事業費 （ うち更新整備　）該当値テキスト">
          <a:extLst>
            <a:ext uri="{FF2B5EF4-FFF2-40B4-BE49-F238E27FC236}">
              <a16:creationId xmlns="" xmlns:a16="http://schemas.microsoft.com/office/drawing/2014/main" id="{00000000-0008-0000-0600-0000EB010000}"/>
            </a:ext>
          </a:extLst>
        </xdr:cNvPr>
        <xdr:cNvSpPr txBox="1"/>
      </xdr:nvSpPr>
      <xdr:spPr>
        <a:xfrm>
          <a:off x="10528300" y="166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109311</xdr:rowOff>
    </xdr:from>
    <xdr:to>
      <xdr:col>50</xdr:col>
      <xdr:colOff>165100</xdr:colOff>
      <xdr:row>98</xdr:row>
      <xdr:rowOff>39461</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9588500" y="167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30588</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9372111" y="16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139857</xdr:rowOff>
    </xdr:from>
    <xdr:to>
      <xdr:col>46</xdr:col>
      <xdr:colOff>38100</xdr:colOff>
      <xdr:row>98</xdr:row>
      <xdr:rowOff>70007</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8699500" y="16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61134</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8483111" y="16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139813</xdr:rowOff>
    </xdr:from>
    <xdr:to>
      <xdr:col>41</xdr:col>
      <xdr:colOff>101600</xdr:colOff>
      <xdr:row>98</xdr:row>
      <xdr:rowOff>69963</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7810500" y="167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61090</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7594111" y="168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42461</xdr:rowOff>
    </xdr:from>
    <xdr:to>
      <xdr:col>36</xdr:col>
      <xdr:colOff>165100</xdr:colOff>
      <xdr:row>98</xdr:row>
      <xdr:rowOff>144061</xdr:rowOff>
    </xdr:to>
    <xdr:sp macro="" textlink="">
      <xdr:nvSpPr>
        <xdr:cNvPr id="498" name="楕円 497">
          <a:extLst>
            <a:ext uri="{FF2B5EF4-FFF2-40B4-BE49-F238E27FC236}">
              <a16:creationId xmlns="" xmlns:a16="http://schemas.microsoft.com/office/drawing/2014/main" id="{00000000-0008-0000-0600-0000F2010000}"/>
            </a:ext>
          </a:extLst>
        </xdr:cNvPr>
        <xdr:cNvSpPr/>
      </xdr:nvSpPr>
      <xdr:spPr>
        <a:xfrm>
          <a:off x="6921500" y="1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135188</xdr:rowOff>
    </xdr:from>
    <xdr:ext cx="534377"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6705111" y="169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6" name="災害復旧事業費最大値テキスト">
          <a:extLst>
            <a:ext uri="{FF2B5EF4-FFF2-40B4-BE49-F238E27FC236}">
              <a16:creationId xmlns="" xmlns:a16="http://schemas.microsoft.com/office/drawing/2014/main" id="{00000000-0008-0000-0600-00000E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18790</xdr:rowOff>
    </xdr:from>
    <xdr:to>
      <xdr:col>85</xdr:col>
      <xdr:colOff>127000</xdr:colOff>
      <xdr:row>39</xdr:row>
      <xdr:rowOff>18999</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5481300" y="6705340"/>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9" name="災害復旧事業費平均値テキスト">
          <a:extLst>
            <a:ext uri="{FF2B5EF4-FFF2-40B4-BE49-F238E27FC236}">
              <a16:creationId xmlns="" xmlns:a16="http://schemas.microsoft.com/office/drawing/2014/main" id="{00000000-0008-0000-0600-000011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18790</xdr:rowOff>
    </xdr:from>
    <xdr:to>
      <xdr:col>81</xdr:col>
      <xdr:colOff>50800</xdr:colOff>
      <xdr:row>39</xdr:row>
      <xdr:rowOff>27743</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flipV="1">
          <a:off x="14592300" y="670534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145529</xdr:rowOff>
    </xdr:from>
    <xdr:to>
      <xdr:col>76</xdr:col>
      <xdr:colOff>114300</xdr:colOff>
      <xdr:row>39</xdr:row>
      <xdr:rowOff>27743</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3703300" y="6660629"/>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145529</xdr:rowOff>
    </xdr:from>
    <xdr:to>
      <xdr:col>71</xdr:col>
      <xdr:colOff>177800</xdr:colOff>
      <xdr:row>38</xdr:row>
      <xdr:rowOff>147377</xdr:rowOff>
    </xdr:to>
    <xdr:cxnSp macro="">
      <xdr:nvCxnSpPr>
        <xdr:cNvPr id="537" name="直線コネクタ 536">
          <a:extLst>
            <a:ext uri="{FF2B5EF4-FFF2-40B4-BE49-F238E27FC236}">
              <a16:creationId xmlns="" xmlns:a16="http://schemas.microsoft.com/office/drawing/2014/main" id="{00000000-0008-0000-0600-000019020000}"/>
            </a:ext>
          </a:extLst>
        </xdr:cNvPr>
        <xdr:cNvCxnSpPr/>
      </xdr:nvCxnSpPr>
      <xdr:spPr>
        <a:xfrm flipV="1">
          <a:off x="12814300" y="666062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40" name="フローチャート: 判断 539">
          <a:extLst>
            <a:ext uri="{FF2B5EF4-FFF2-40B4-BE49-F238E27FC236}">
              <a16:creationId xmlns="" xmlns:a16="http://schemas.microsoft.com/office/drawing/2014/main" id="{00000000-0008-0000-0600-00001C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139649</xdr:rowOff>
    </xdr:from>
    <xdr:to>
      <xdr:col>85</xdr:col>
      <xdr:colOff>177800</xdr:colOff>
      <xdr:row>39</xdr:row>
      <xdr:rowOff>69799</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62687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54576</xdr:rowOff>
    </xdr:from>
    <xdr:ext cx="469744" cy="259045"/>
    <xdr:sp macro="" textlink="">
      <xdr:nvSpPr>
        <xdr:cNvPr id="548" name="災害復旧事業費該当値テキスト">
          <a:extLst>
            <a:ext uri="{FF2B5EF4-FFF2-40B4-BE49-F238E27FC236}">
              <a16:creationId xmlns="" xmlns:a16="http://schemas.microsoft.com/office/drawing/2014/main" id="{00000000-0008-0000-0600-000024020000}"/>
            </a:ext>
          </a:extLst>
        </xdr:cNvPr>
        <xdr:cNvSpPr txBox="1"/>
      </xdr:nvSpPr>
      <xdr:spPr>
        <a:xfrm>
          <a:off x="16370300" y="65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139440</xdr:rowOff>
    </xdr:from>
    <xdr:to>
      <xdr:col>81</xdr:col>
      <xdr:colOff>101600</xdr:colOff>
      <xdr:row>39</xdr:row>
      <xdr:rowOff>69590</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5430500" y="6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60717</xdr:rowOff>
    </xdr:from>
    <xdr:ext cx="469744"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5246428" y="674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148393</xdr:rowOff>
    </xdr:from>
    <xdr:to>
      <xdr:col>76</xdr:col>
      <xdr:colOff>165100</xdr:colOff>
      <xdr:row>39</xdr:row>
      <xdr:rowOff>78543</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4541500" y="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69670</xdr:rowOff>
    </xdr:from>
    <xdr:ext cx="378565"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4403017" y="675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94729</xdr:rowOff>
    </xdr:from>
    <xdr:to>
      <xdr:col>72</xdr:col>
      <xdr:colOff>38100</xdr:colOff>
      <xdr:row>39</xdr:row>
      <xdr:rowOff>24879</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3652500" y="6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16006</xdr:rowOff>
    </xdr:from>
    <xdr:ext cx="469744"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3468428" y="67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96577</xdr:rowOff>
    </xdr:from>
    <xdr:to>
      <xdr:col>67</xdr:col>
      <xdr:colOff>101600</xdr:colOff>
      <xdr:row>39</xdr:row>
      <xdr:rowOff>26727</xdr:rowOff>
    </xdr:to>
    <xdr:sp macro="" textlink="">
      <xdr:nvSpPr>
        <xdr:cNvPr id="555" name="楕円 554">
          <a:extLst>
            <a:ext uri="{FF2B5EF4-FFF2-40B4-BE49-F238E27FC236}">
              <a16:creationId xmlns="" xmlns:a16="http://schemas.microsoft.com/office/drawing/2014/main" id="{00000000-0008-0000-0600-00002B020000}"/>
            </a:ext>
          </a:extLst>
        </xdr:cNvPr>
        <xdr:cNvSpPr/>
      </xdr:nvSpPr>
      <xdr:spPr>
        <a:xfrm>
          <a:off x="12763500" y="66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17854</xdr:rowOff>
    </xdr:from>
    <xdr:ext cx="469744"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579428" y="670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 xmlns:a16="http://schemas.microsoft.com/office/drawing/2014/main" id="{00000000-0008-0000-0600-000079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 xmlns:a16="http://schemas.microsoft.com/office/drawing/2014/main" id="{00000000-0008-0000-0600-00007B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108235</xdr:rowOff>
    </xdr:from>
    <xdr:to>
      <xdr:col>85</xdr:col>
      <xdr:colOff>127000</xdr:colOff>
      <xdr:row>78</xdr:row>
      <xdr:rowOff>113770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5481300" y="13481335"/>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8" name="公債費平均値テキスト">
          <a:extLst>
            <a:ext uri="{FF2B5EF4-FFF2-40B4-BE49-F238E27FC236}">
              <a16:creationId xmlns="" xmlns:a16="http://schemas.microsoft.com/office/drawing/2014/main" id="{00000000-0008-0000-0600-00007E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113770</xdr:rowOff>
    </xdr:from>
    <xdr:to>
      <xdr:col>81</xdr:col>
      <xdr:colOff>50800</xdr:colOff>
      <xdr:row>78</xdr:row>
      <xdr:rowOff>125020</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4592300" y="13486870"/>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120383</xdr:rowOff>
    </xdr:from>
    <xdr:to>
      <xdr:col>76</xdr:col>
      <xdr:colOff>114300</xdr:colOff>
      <xdr:row>78</xdr:row>
      <xdr:rowOff>125020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3703300" y="13493483"/>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27197</xdr:rowOff>
    </xdr:from>
    <xdr:to>
      <xdr:col>71</xdr:col>
      <xdr:colOff>177800</xdr:colOff>
      <xdr:row>78</xdr:row>
      <xdr:rowOff>120383</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814300" y="13400297"/>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 xmlns:a16="http://schemas.microsoft.com/office/drawing/2014/main" id="{00000000-0008-0000-0600-000087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 xmlns:a16="http://schemas.microsoft.com/office/drawing/2014/main" id="{00000000-0008-0000-0600-000089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57435</xdr:rowOff>
    </xdr:from>
    <xdr:to>
      <xdr:col>85</xdr:col>
      <xdr:colOff>177800</xdr:colOff>
      <xdr:row>78</xdr:row>
      <xdr:rowOff>159035</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62687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143812</xdr:rowOff>
    </xdr:from>
    <xdr:ext cx="534377" cy="259045"/>
    <xdr:sp macro="" textlink="">
      <xdr:nvSpPr>
        <xdr:cNvPr id="657" name="公債費該当値テキスト">
          <a:extLst>
            <a:ext uri="{FF2B5EF4-FFF2-40B4-BE49-F238E27FC236}">
              <a16:creationId xmlns="" xmlns:a16="http://schemas.microsoft.com/office/drawing/2014/main" id="{00000000-0008-0000-0600-000091020000}"/>
            </a:ext>
          </a:extLst>
        </xdr:cNvPr>
        <xdr:cNvSpPr txBox="1"/>
      </xdr:nvSpPr>
      <xdr:spPr>
        <a:xfrm>
          <a:off x="16370300" y="13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62970</xdr:rowOff>
    </xdr:from>
    <xdr:to>
      <xdr:col>81</xdr:col>
      <xdr:colOff>101600</xdr:colOff>
      <xdr:row>78</xdr:row>
      <xdr:rowOff>164570</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5430500" y="134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155697</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5214111" y="135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74220</xdr:rowOff>
    </xdr:from>
    <xdr:to>
      <xdr:col>76</xdr:col>
      <xdr:colOff>165100</xdr:colOff>
      <xdr:row>79</xdr:row>
      <xdr:rowOff>4370</xdr:rowOff>
    </xdr:to>
    <xdr:sp macro="" textlink="">
      <xdr:nvSpPr>
        <xdr:cNvPr id="660" name="楕円 659">
          <a:extLst>
            <a:ext uri="{FF2B5EF4-FFF2-40B4-BE49-F238E27FC236}">
              <a16:creationId xmlns="" xmlns:a16="http://schemas.microsoft.com/office/drawing/2014/main" id="{00000000-0008-0000-0600-000094020000}"/>
            </a:ext>
          </a:extLst>
        </xdr:cNvPr>
        <xdr:cNvSpPr/>
      </xdr:nvSpPr>
      <xdr:spPr>
        <a:xfrm>
          <a:off x="14541500" y="13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166947</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4325111" y="135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69583</xdr:rowOff>
    </xdr:from>
    <xdr:to>
      <xdr:col>72</xdr:col>
      <xdr:colOff>38100</xdr:colOff>
      <xdr:row>78</xdr:row>
      <xdr:rowOff>171183</xdr:rowOff>
    </xdr:to>
    <xdr:sp macro="" textlink="">
      <xdr:nvSpPr>
        <xdr:cNvPr id="662" name="楕円 661">
          <a:extLst>
            <a:ext uri="{FF2B5EF4-FFF2-40B4-BE49-F238E27FC236}">
              <a16:creationId xmlns="" xmlns:a16="http://schemas.microsoft.com/office/drawing/2014/main" id="{00000000-0008-0000-0600-000096020000}"/>
            </a:ext>
          </a:extLst>
        </xdr:cNvPr>
        <xdr:cNvSpPr/>
      </xdr:nvSpPr>
      <xdr:spPr>
        <a:xfrm>
          <a:off x="13652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162310</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3436111" y="135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147847</xdr:rowOff>
    </xdr:from>
    <xdr:to>
      <xdr:col>67</xdr:col>
      <xdr:colOff>101600</xdr:colOff>
      <xdr:row>78</xdr:row>
      <xdr:rowOff>77997</xdr:rowOff>
    </xdr:to>
    <xdr:sp macro="" textlink="">
      <xdr:nvSpPr>
        <xdr:cNvPr id="664" name="楕円 663">
          <a:extLst>
            <a:ext uri="{FF2B5EF4-FFF2-40B4-BE49-F238E27FC236}">
              <a16:creationId xmlns="" xmlns:a16="http://schemas.microsoft.com/office/drawing/2014/main" id="{00000000-0008-0000-0600-000098020000}"/>
            </a:ext>
          </a:extLst>
        </xdr:cNvPr>
        <xdr:cNvSpPr/>
      </xdr:nvSpPr>
      <xdr:spPr>
        <a:xfrm>
          <a:off x="12763500" y="133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69124</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547111" y="134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 xmlns:a16="http://schemas.microsoft.com/office/drawing/2014/main" id="{00000000-0008-0000-0600-0000B2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 xmlns:a16="http://schemas.microsoft.com/office/drawing/2014/main" id="{00000000-0008-0000-0600-0000B4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763</xdr:rowOff>
    </xdr:from>
    <xdr:to>
      <xdr:col>85</xdr:col>
      <xdr:colOff>127000</xdr:colOff>
      <xdr:row>96</xdr:row>
      <xdr:rowOff>80975</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flipV="1">
          <a:off x="15481300" y="16459963"/>
          <a:ext cx="838200" cy="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5" name="積立金平均値テキスト">
          <a:extLst>
            <a:ext uri="{FF2B5EF4-FFF2-40B4-BE49-F238E27FC236}">
              <a16:creationId xmlns="" xmlns:a16="http://schemas.microsoft.com/office/drawing/2014/main" id="{00000000-0008-0000-0600-0000B7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67208</xdr:rowOff>
    </xdr:from>
    <xdr:to>
      <xdr:col>81</xdr:col>
      <xdr:colOff>50800</xdr:colOff>
      <xdr:row>96</xdr:row>
      <xdr:rowOff>80975</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4592300" y="1652640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67208</xdr:rowOff>
    </xdr:from>
    <xdr:to>
      <xdr:col>76</xdr:col>
      <xdr:colOff>114300</xdr:colOff>
      <xdr:row>98</xdr:row>
      <xdr:rowOff>8559</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flipV="1">
          <a:off x="13703300" y="16526408"/>
          <a:ext cx="889000" cy="2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8559</xdr:rowOff>
    </xdr:from>
    <xdr:to>
      <xdr:col>71</xdr:col>
      <xdr:colOff>177800</xdr:colOff>
      <xdr:row>98</xdr:row>
      <xdr:rowOff>65672</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flipV="1">
          <a:off x="12814300" y="16810659"/>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 xmlns:a16="http://schemas.microsoft.com/office/drawing/2014/main" id="{00000000-0008-0000-0600-0000C0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 xmlns:a16="http://schemas.microsoft.com/office/drawing/2014/main" id="{00000000-0008-0000-0600-0000C2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121413</xdr:rowOff>
    </xdr:from>
    <xdr:to>
      <xdr:col>85</xdr:col>
      <xdr:colOff>177800</xdr:colOff>
      <xdr:row>96</xdr:row>
      <xdr:rowOff>51563</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6268700" y="164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144290</xdr:rowOff>
    </xdr:from>
    <xdr:ext cx="534377" cy="259045"/>
    <xdr:sp macro="" textlink="">
      <xdr:nvSpPr>
        <xdr:cNvPr id="714" name="積立金該当値テキスト">
          <a:extLst>
            <a:ext uri="{FF2B5EF4-FFF2-40B4-BE49-F238E27FC236}">
              <a16:creationId xmlns="" xmlns:a16="http://schemas.microsoft.com/office/drawing/2014/main" id="{00000000-0008-0000-0600-0000CA020000}"/>
            </a:ext>
          </a:extLst>
        </xdr:cNvPr>
        <xdr:cNvSpPr txBox="1"/>
      </xdr:nvSpPr>
      <xdr:spPr>
        <a:xfrm>
          <a:off x="16370300" y="162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30175</xdr:rowOff>
    </xdr:from>
    <xdr:to>
      <xdr:col>81</xdr:col>
      <xdr:colOff>101600</xdr:colOff>
      <xdr:row>96</xdr:row>
      <xdr:rowOff>131775</xdr:rowOff>
    </xdr:to>
    <xdr:sp macro="" textlink="">
      <xdr:nvSpPr>
        <xdr:cNvPr id="715" name="楕円 714">
          <a:extLst>
            <a:ext uri="{FF2B5EF4-FFF2-40B4-BE49-F238E27FC236}">
              <a16:creationId xmlns="" xmlns:a16="http://schemas.microsoft.com/office/drawing/2014/main" id="{00000000-0008-0000-0600-0000CB020000}"/>
            </a:ext>
          </a:extLst>
        </xdr:cNvPr>
        <xdr:cNvSpPr/>
      </xdr:nvSpPr>
      <xdr:spPr>
        <a:xfrm>
          <a:off x="15430500" y="164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148302</xdr:rowOff>
    </xdr:from>
    <xdr:ext cx="534377"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5214111" y="162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16408</xdr:rowOff>
    </xdr:from>
    <xdr:to>
      <xdr:col>76</xdr:col>
      <xdr:colOff>165100</xdr:colOff>
      <xdr:row>96</xdr:row>
      <xdr:rowOff>118008</xdr:rowOff>
    </xdr:to>
    <xdr:sp macro="" textlink="">
      <xdr:nvSpPr>
        <xdr:cNvPr id="717" name="楕円 716">
          <a:extLst>
            <a:ext uri="{FF2B5EF4-FFF2-40B4-BE49-F238E27FC236}">
              <a16:creationId xmlns="" xmlns:a16="http://schemas.microsoft.com/office/drawing/2014/main" id="{00000000-0008-0000-0600-0000CD020000}"/>
            </a:ext>
          </a:extLst>
        </xdr:cNvPr>
        <xdr:cNvSpPr/>
      </xdr:nvSpPr>
      <xdr:spPr>
        <a:xfrm>
          <a:off x="14541500" y="164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134535</xdr:rowOff>
    </xdr:from>
    <xdr:ext cx="534377"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4325111" y="16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129209</xdr:rowOff>
    </xdr:from>
    <xdr:to>
      <xdr:col>72</xdr:col>
      <xdr:colOff>38100</xdr:colOff>
      <xdr:row>98</xdr:row>
      <xdr:rowOff>59359</xdr:rowOff>
    </xdr:to>
    <xdr:sp macro="" textlink="">
      <xdr:nvSpPr>
        <xdr:cNvPr id="719" name="楕円 718">
          <a:extLst>
            <a:ext uri="{FF2B5EF4-FFF2-40B4-BE49-F238E27FC236}">
              <a16:creationId xmlns="" xmlns:a16="http://schemas.microsoft.com/office/drawing/2014/main" id="{00000000-0008-0000-0600-0000CF020000}"/>
            </a:ext>
          </a:extLst>
        </xdr:cNvPr>
        <xdr:cNvSpPr/>
      </xdr:nvSpPr>
      <xdr:spPr>
        <a:xfrm>
          <a:off x="136525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75886</xdr:rowOff>
    </xdr:from>
    <xdr:ext cx="534377"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3436111" y="165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14872</xdr:rowOff>
    </xdr:from>
    <xdr:to>
      <xdr:col>67</xdr:col>
      <xdr:colOff>101600</xdr:colOff>
      <xdr:row>98</xdr:row>
      <xdr:rowOff>116472</xdr:rowOff>
    </xdr:to>
    <xdr:sp macro="" textlink="">
      <xdr:nvSpPr>
        <xdr:cNvPr id="721" name="楕円 720">
          <a:extLst>
            <a:ext uri="{FF2B5EF4-FFF2-40B4-BE49-F238E27FC236}">
              <a16:creationId xmlns="" xmlns:a16="http://schemas.microsoft.com/office/drawing/2014/main" id="{00000000-0008-0000-0600-0000D1020000}"/>
            </a:ext>
          </a:extLst>
        </xdr:cNvPr>
        <xdr:cNvSpPr/>
      </xdr:nvSpPr>
      <xdr:spPr>
        <a:xfrm>
          <a:off x="12763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107599</xdr:rowOff>
    </xdr:from>
    <xdr:ext cx="534377"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2547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 xmlns:a16="http://schemas.microsoft.com/office/drawing/2014/main" id="{00000000-0008-0000-0600-0000EB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131287</xdr:rowOff>
    </xdr:from>
    <xdr:to>
      <xdr:col>116</xdr:col>
      <xdr:colOff>63500</xdr:colOff>
      <xdr:row>37</xdr:row>
      <xdr:rowOff>140569</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21323300" y="6474937"/>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50" name="投資及び出資金平均値テキスト">
          <a:extLst>
            <a:ext uri="{FF2B5EF4-FFF2-40B4-BE49-F238E27FC236}">
              <a16:creationId xmlns="" xmlns:a16="http://schemas.microsoft.com/office/drawing/2014/main" id="{00000000-0008-0000-0600-0000EE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131287</xdr:rowOff>
    </xdr:from>
    <xdr:to>
      <xdr:col>111</xdr:col>
      <xdr:colOff>177800</xdr:colOff>
      <xdr:row>37</xdr:row>
      <xdr:rowOff>142489</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flipV="1">
          <a:off x="20434300" y="647493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132522</xdr:rowOff>
    </xdr:from>
    <xdr:to>
      <xdr:col>107</xdr:col>
      <xdr:colOff>50800</xdr:colOff>
      <xdr:row>37</xdr:row>
      <xdr:rowOff>142489</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9545300" y="647617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132522</xdr:rowOff>
    </xdr:from>
    <xdr:to>
      <xdr:col>102</xdr:col>
      <xdr:colOff>114300</xdr:colOff>
      <xdr:row>38</xdr:row>
      <xdr:rowOff>85385</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flipV="1">
          <a:off x="18656300" y="6476172"/>
          <a:ext cx="889000" cy="1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 xmlns:a16="http://schemas.microsoft.com/office/drawing/2014/main" id="{00000000-0008-0000-0600-0000F7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 xmlns:a16="http://schemas.microsoft.com/office/drawing/2014/main" id="{00000000-0008-0000-0600-0000F9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89769</xdr:rowOff>
    </xdr:from>
    <xdr:to>
      <xdr:col>116</xdr:col>
      <xdr:colOff>114300</xdr:colOff>
      <xdr:row>38</xdr:row>
      <xdr:rowOff>19918</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221107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68196</xdr:rowOff>
    </xdr:from>
    <xdr:ext cx="469744" cy="259045"/>
    <xdr:sp macro="" textlink="">
      <xdr:nvSpPr>
        <xdr:cNvPr id="769" name="投資及び出資金該当値テキスト">
          <a:extLst>
            <a:ext uri="{FF2B5EF4-FFF2-40B4-BE49-F238E27FC236}">
              <a16:creationId xmlns="" xmlns:a16="http://schemas.microsoft.com/office/drawing/2014/main" id="{00000000-0008-0000-0600-000001030000}"/>
            </a:ext>
          </a:extLst>
        </xdr:cNvPr>
        <xdr:cNvSpPr txBox="1"/>
      </xdr:nvSpPr>
      <xdr:spPr>
        <a:xfrm>
          <a:off x="22212300" y="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80487</xdr:rowOff>
    </xdr:from>
    <xdr:to>
      <xdr:col>112</xdr:col>
      <xdr:colOff>38100</xdr:colOff>
      <xdr:row>38</xdr:row>
      <xdr:rowOff>10637</xdr:rowOff>
    </xdr:to>
    <xdr:sp macro="" textlink="">
      <xdr:nvSpPr>
        <xdr:cNvPr id="770" name="楕円 769">
          <a:extLst>
            <a:ext uri="{FF2B5EF4-FFF2-40B4-BE49-F238E27FC236}">
              <a16:creationId xmlns="" xmlns:a16="http://schemas.microsoft.com/office/drawing/2014/main" id="{00000000-0008-0000-0600-000002030000}"/>
            </a:ext>
          </a:extLst>
        </xdr:cNvPr>
        <xdr:cNvSpPr/>
      </xdr:nvSpPr>
      <xdr:spPr>
        <a:xfrm>
          <a:off x="21272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1764</xdr:rowOff>
    </xdr:from>
    <xdr:ext cx="469744"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21088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91689</xdr:rowOff>
    </xdr:from>
    <xdr:to>
      <xdr:col>107</xdr:col>
      <xdr:colOff>101600</xdr:colOff>
      <xdr:row>38</xdr:row>
      <xdr:rowOff>21839</xdr:rowOff>
    </xdr:to>
    <xdr:sp macro="" textlink="">
      <xdr:nvSpPr>
        <xdr:cNvPr id="772" name="楕円 771">
          <a:extLst>
            <a:ext uri="{FF2B5EF4-FFF2-40B4-BE49-F238E27FC236}">
              <a16:creationId xmlns="" xmlns:a16="http://schemas.microsoft.com/office/drawing/2014/main" id="{00000000-0008-0000-0600-000004030000}"/>
            </a:ext>
          </a:extLst>
        </xdr:cNvPr>
        <xdr:cNvSpPr/>
      </xdr:nvSpPr>
      <xdr:spPr>
        <a:xfrm>
          <a:off x="20383500" y="64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12966</xdr:rowOff>
    </xdr:from>
    <xdr:ext cx="469744"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20199428" y="652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81722</xdr:rowOff>
    </xdr:from>
    <xdr:to>
      <xdr:col>102</xdr:col>
      <xdr:colOff>165100</xdr:colOff>
      <xdr:row>38</xdr:row>
      <xdr:rowOff>11872</xdr:rowOff>
    </xdr:to>
    <xdr:sp macro="" textlink="">
      <xdr:nvSpPr>
        <xdr:cNvPr id="774" name="楕円 773">
          <a:extLst>
            <a:ext uri="{FF2B5EF4-FFF2-40B4-BE49-F238E27FC236}">
              <a16:creationId xmlns="" xmlns:a16="http://schemas.microsoft.com/office/drawing/2014/main" id="{00000000-0008-0000-0600-000006030000}"/>
            </a:ext>
          </a:extLst>
        </xdr:cNvPr>
        <xdr:cNvSpPr/>
      </xdr:nvSpPr>
      <xdr:spPr>
        <a:xfrm>
          <a:off x="19494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2999</xdr:rowOff>
    </xdr:from>
    <xdr:ext cx="469744"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9310428" y="651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34585</xdr:rowOff>
    </xdr:from>
    <xdr:to>
      <xdr:col>98</xdr:col>
      <xdr:colOff>38100</xdr:colOff>
      <xdr:row>38</xdr:row>
      <xdr:rowOff>136185</xdr:rowOff>
    </xdr:to>
    <xdr:sp macro="" textlink="">
      <xdr:nvSpPr>
        <xdr:cNvPr id="776" name="楕円 775">
          <a:extLst>
            <a:ext uri="{FF2B5EF4-FFF2-40B4-BE49-F238E27FC236}">
              <a16:creationId xmlns="" xmlns:a16="http://schemas.microsoft.com/office/drawing/2014/main" id="{00000000-0008-0000-0600-000008030000}"/>
            </a:ext>
          </a:extLst>
        </xdr:cNvPr>
        <xdr:cNvSpPr/>
      </xdr:nvSpPr>
      <xdr:spPr>
        <a:xfrm>
          <a:off x="18605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127312</xdr:rowOff>
    </xdr:from>
    <xdr:ext cx="469744"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421428"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 xmlns:a16="http://schemas.microsoft.com/office/drawing/2014/main" id="{00000000-0008-0000-0600-000022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128681</xdr:rowOff>
    </xdr:from>
    <xdr:to>
      <xdr:col>116</xdr:col>
      <xdr:colOff>63500</xdr:colOff>
      <xdr:row>58</xdr:row>
      <xdr:rowOff>128681</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1323300" y="10072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 xmlns:a16="http://schemas.microsoft.com/office/drawing/2014/main" id="{00000000-0008-0000-0600-000025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128636</xdr:rowOff>
    </xdr:from>
    <xdr:to>
      <xdr:col>111</xdr:col>
      <xdr:colOff>177800</xdr:colOff>
      <xdr:row>58</xdr:row>
      <xdr:rowOff>128681</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20434300" y="1007273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128544</xdr:rowOff>
    </xdr:from>
    <xdr:to>
      <xdr:col>107</xdr:col>
      <xdr:colOff>50800</xdr:colOff>
      <xdr:row>58</xdr:row>
      <xdr:rowOff>128636</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9545300" y="1007264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128498</xdr:rowOff>
    </xdr:from>
    <xdr:to>
      <xdr:col>102</xdr:col>
      <xdr:colOff>114300</xdr:colOff>
      <xdr:row>58</xdr:row>
      <xdr:rowOff>128544</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656300" y="1007259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 xmlns:a16="http://schemas.microsoft.com/office/drawing/2014/main" id="{00000000-0008-0000-0600-000030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77881</xdr:rowOff>
    </xdr:from>
    <xdr:to>
      <xdr:col>116</xdr:col>
      <xdr:colOff>114300</xdr:colOff>
      <xdr:row>59</xdr:row>
      <xdr:rowOff>8031</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221107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164258</xdr:rowOff>
    </xdr:from>
    <xdr:ext cx="378565" cy="259045"/>
    <xdr:sp macro="" textlink="">
      <xdr:nvSpPr>
        <xdr:cNvPr id="824" name="貸付金該当値テキスト">
          <a:extLst>
            <a:ext uri="{FF2B5EF4-FFF2-40B4-BE49-F238E27FC236}">
              <a16:creationId xmlns="" xmlns:a16="http://schemas.microsoft.com/office/drawing/2014/main" id="{00000000-0008-0000-0600-000038030000}"/>
            </a:ext>
          </a:extLst>
        </xdr:cNvPr>
        <xdr:cNvSpPr txBox="1"/>
      </xdr:nvSpPr>
      <xdr:spPr>
        <a:xfrm>
          <a:off x="22212300" y="993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77881</xdr:rowOff>
    </xdr:from>
    <xdr:to>
      <xdr:col>112</xdr:col>
      <xdr:colOff>38100</xdr:colOff>
      <xdr:row>59</xdr:row>
      <xdr:rowOff>8031</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21272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170608</xdr:rowOff>
    </xdr:from>
    <xdr:ext cx="378565"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1134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77836</xdr:rowOff>
    </xdr:from>
    <xdr:to>
      <xdr:col>107</xdr:col>
      <xdr:colOff>101600</xdr:colOff>
      <xdr:row>59</xdr:row>
      <xdr:rowOff>7986</xdr:rowOff>
    </xdr:to>
    <xdr:sp macro="" textlink="">
      <xdr:nvSpPr>
        <xdr:cNvPr id="827" name="楕円 826">
          <a:extLst>
            <a:ext uri="{FF2B5EF4-FFF2-40B4-BE49-F238E27FC236}">
              <a16:creationId xmlns="" xmlns:a16="http://schemas.microsoft.com/office/drawing/2014/main" id="{00000000-0008-0000-0600-00003B030000}"/>
            </a:ext>
          </a:extLst>
        </xdr:cNvPr>
        <xdr:cNvSpPr/>
      </xdr:nvSpPr>
      <xdr:spPr>
        <a:xfrm>
          <a:off x="20383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170563</xdr:rowOff>
    </xdr:from>
    <xdr:ext cx="378565"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20245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77744</xdr:rowOff>
    </xdr:from>
    <xdr:to>
      <xdr:col>102</xdr:col>
      <xdr:colOff>165100</xdr:colOff>
      <xdr:row>59</xdr:row>
      <xdr:rowOff>7894</xdr:rowOff>
    </xdr:to>
    <xdr:sp macro="" textlink="">
      <xdr:nvSpPr>
        <xdr:cNvPr id="829" name="楕円 828">
          <a:extLst>
            <a:ext uri="{FF2B5EF4-FFF2-40B4-BE49-F238E27FC236}">
              <a16:creationId xmlns="" xmlns:a16="http://schemas.microsoft.com/office/drawing/2014/main" id="{00000000-0008-0000-0600-00003D030000}"/>
            </a:ext>
          </a:extLst>
        </xdr:cNvPr>
        <xdr:cNvSpPr/>
      </xdr:nvSpPr>
      <xdr:spPr>
        <a:xfrm>
          <a:off x="19494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170471</xdr:rowOff>
    </xdr:from>
    <xdr:ext cx="378565"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9356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77698</xdr:rowOff>
    </xdr:from>
    <xdr:to>
      <xdr:col>98</xdr:col>
      <xdr:colOff>38100</xdr:colOff>
      <xdr:row>59</xdr:row>
      <xdr:rowOff>7848</xdr:rowOff>
    </xdr:to>
    <xdr:sp macro="" textlink="">
      <xdr:nvSpPr>
        <xdr:cNvPr id="831" name="楕円 830">
          <a:extLst>
            <a:ext uri="{FF2B5EF4-FFF2-40B4-BE49-F238E27FC236}">
              <a16:creationId xmlns="" xmlns:a16="http://schemas.microsoft.com/office/drawing/2014/main" id="{00000000-0008-0000-0600-00003F030000}"/>
            </a:ext>
          </a:extLst>
        </xdr:cNvPr>
        <xdr:cNvSpPr/>
      </xdr:nvSpPr>
      <xdr:spPr>
        <a:xfrm>
          <a:off x="18605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170425</xdr:rowOff>
    </xdr:from>
    <xdr:ext cx="378565"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467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 xmlns:a16="http://schemas.microsoft.com/office/drawing/2014/main" id="{00000000-0008-0000-0600-00005A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 xmlns:a16="http://schemas.microsoft.com/office/drawing/2014/main" id="{00000000-0008-0000-0600-00005C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129108</xdr:rowOff>
    </xdr:from>
    <xdr:to>
      <xdr:col>116</xdr:col>
      <xdr:colOff>63500</xdr:colOff>
      <xdr:row>76</xdr:row>
      <xdr:rowOff>155969</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21323300" y="13159308"/>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3" name="繰出金平均値テキスト">
          <a:extLst>
            <a:ext uri="{FF2B5EF4-FFF2-40B4-BE49-F238E27FC236}">
              <a16:creationId xmlns="" xmlns:a16="http://schemas.microsoft.com/office/drawing/2014/main" id="{00000000-0008-0000-0600-00005F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155969</xdr:rowOff>
    </xdr:from>
    <xdr:to>
      <xdr:col>111</xdr:col>
      <xdr:colOff>177800</xdr:colOff>
      <xdr:row>77</xdr:row>
      <xdr:rowOff>28220</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20434300" y="13186169"/>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5321</xdr:rowOff>
    </xdr:from>
    <xdr:to>
      <xdr:col>107</xdr:col>
      <xdr:colOff>50800</xdr:colOff>
      <xdr:row>77</xdr:row>
      <xdr:rowOff>28220</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9545300" y="13206971"/>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5321</xdr:rowOff>
    </xdr:from>
    <xdr:to>
      <xdr:col>102</xdr:col>
      <xdr:colOff>114300</xdr:colOff>
      <xdr:row>77</xdr:row>
      <xdr:rowOff>31268</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flipV="1">
          <a:off x="18656300" y="13206971"/>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 xmlns:a16="http://schemas.microsoft.com/office/drawing/2014/main" id="{00000000-0008-0000-0600-000068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 xmlns:a16="http://schemas.microsoft.com/office/drawing/2014/main" id="{00000000-0008-0000-0600-00006A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78308</xdr:rowOff>
    </xdr:from>
    <xdr:to>
      <xdr:col>116</xdr:col>
      <xdr:colOff>114300</xdr:colOff>
      <xdr:row>77</xdr:row>
      <xdr:rowOff>8458</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21107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56735</xdr:rowOff>
    </xdr:from>
    <xdr:ext cx="534377" cy="259045"/>
    <xdr:sp macro="" textlink="">
      <xdr:nvSpPr>
        <xdr:cNvPr id="882" name="繰出金該当値テキスト">
          <a:extLst>
            <a:ext uri="{FF2B5EF4-FFF2-40B4-BE49-F238E27FC236}">
              <a16:creationId xmlns="" xmlns:a16="http://schemas.microsoft.com/office/drawing/2014/main" id="{00000000-0008-0000-0600-000072030000}"/>
            </a:ext>
          </a:extLst>
        </xdr:cNvPr>
        <xdr:cNvSpPr txBox="1"/>
      </xdr:nvSpPr>
      <xdr:spPr>
        <a:xfrm>
          <a:off x="22212300" y="130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105169</xdr:rowOff>
    </xdr:from>
    <xdr:to>
      <xdr:col>112</xdr:col>
      <xdr:colOff>38100</xdr:colOff>
      <xdr:row>77</xdr:row>
      <xdr:rowOff>35319</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21272500" y="131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26446</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21056111" y="132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148870</xdr:rowOff>
    </xdr:from>
    <xdr:to>
      <xdr:col>107</xdr:col>
      <xdr:colOff>101600</xdr:colOff>
      <xdr:row>77</xdr:row>
      <xdr:rowOff>79020</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20383500" y="131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70147</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20167111" y="132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125971</xdr:rowOff>
    </xdr:from>
    <xdr:to>
      <xdr:col>102</xdr:col>
      <xdr:colOff>165100</xdr:colOff>
      <xdr:row>77</xdr:row>
      <xdr:rowOff>56121</xdr:rowOff>
    </xdr:to>
    <xdr:sp macro="" textlink="">
      <xdr:nvSpPr>
        <xdr:cNvPr id="887" name="楕円 886">
          <a:extLst>
            <a:ext uri="{FF2B5EF4-FFF2-40B4-BE49-F238E27FC236}">
              <a16:creationId xmlns="" xmlns:a16="http://schemas.microsoft.com/office/drawing/2014/main" id="{00000000-0008-0000-0600-000077030000}"/>
            </a:ext>
          </a:extLst>
        </xdr:cNvPr>
        <xdr:cNvSpPr/>
      </xdr:nvSpPr>
      <xdr:spPr>
        <a:xfrm>
          <a:off x="19494500" y="131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47248</xdr:rowOff>
    </xdr:from>
    <xdr:ext cx="534377"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9278111" y="132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151918</xdr:rowOff>
    </xdr:from>
    <xdr:to>
      <xdr:col>98</xdr:col>
      <xdr:colOff>38100</xdr:colOff>
      <xdr:row>77</xdr:row>
      <xdr:rowOff>82068</xdr:rowOff>
    </xdr:to>
    <xdr:sp macro="" textlink="">
      <xdr:nvSpPr>
        <xdr:cNvPr id="889" name="楕円 888">
          <a:extLst>
            <a:ext uri="{FF2B5EF4-FFF2-40B4-BE49-F238E27FC236}">
              <a16:creationId xmlns="" xmlns:a16="http://schemas.microsoft.com/office/drawing/2014/main" id="{00000000-0008-0000-0600-000079030000}"/>
            </a:ext>
          </a:extLst>
        </xdr:cNvPr>
        <xdr:cNvSpPr/>
      </xdr:nvSpPr>
      <xdr:spPr>
        <a:xfrm>
          <a:off x="18605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73195</xdr:rowOff>
    </xdr:from>
    <xdr:ext cx="534377"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389111" y="132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２２年の合併以降１０年間で職員１１１人の削減目標を掲げ、事務の統廃合縮小や業務の民間委託など計画的に職員数の削減を進めてきたことにより、類似団体の中で最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普通建設事業費（うち新規整備）は、運動公園及び新庁舎の整備といった大型事業を実施したことから、類似団体平均を上回っている。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公債費は、運動公園及び新庁舎の整備等に伴う地方債元金の償還開始により増加したものの、地方債の計画的な発行により類似団体平均より低い水準で推移している。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補助費等は、合併によりごみ処理業務、し尿処理業務、火葬業務、消防業務を市で直接行っており、合併前に構成していた一部事務組合に対する負担金が無いことが他団体と比較して低くなっている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103,833
101,999
215.69
51,446,856
50,777,008
625,194
22,114,636
33,085,454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71120</xdr:rowOff>
    </xdr:from>
    <xdr:to>
      <xdr:col>24</xdr:col>
      <xdr:colOff>63500</xdr:colOff>
      <xdr:row>38</xdr:row>
      <xdr:rowOff>82169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58622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76073</xdr:rowOff>
    </xdr:from>
    <xdr:to>
      <xdr:col>19</xdr:col>
      <xdr:colOff>177800</xdr:colOff>
      <xdr:row>38</xdr:row>
      <xdr:rowOff>82169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5911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57785</xdr:rowOff>
    </xdr:from>
    <xdr:to>
      <xdr:col>15</xdr:col>
      <xdr:colOff>50800</xdr:colOff>
      <xdr:row>38</xdr:row>
      <xdr:rowOff>76073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57288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33020</xdr:rowOff>
    </xdr:from>
    <xdr:to>
      <xdr:col>10</xdr:col>
      <xdr:colOff>114300</xdr:colOff>
      <xdr:row>38</xdr:row>
      <xdr:rowOff>57785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548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20320</xdr:rowOff>
    </xdr:from>
    <xdr:to>
      <xdr:col>24</xdr:col>
      <xdr:colOff>114300</xdr:colOff>
      <xdr:row>38</xdr:row>
      <xdr:rowOff>121920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106697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31369</xdr:rowOff>
    </xdr:from>
    <xdr:to>
      <xdr:col>20</xdr:col>
      <xdr:colOff>38100</xdr:colOff>
      <xdr:row>38</xdr:row>
      <xdr:rowOff>132969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124096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25273</xdr:rowOff>
    </xdr:from>
    <xdr:to>
      <xdr:col>15</xdr:col>
      <xdr:colOff>101600</xdr:colOff>
      <xdr:row>38</xdr:row>
      <xdr:rowOff>126873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118000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6985</xdr:rowOff>
    </xdr:from>
    <xdr:to>
      <xdr:col>10</xdr:col>
      <xdr:colOff>165100</xdr:colOff>
      <xdr:row>38</xdr:row>
      <xdr:rowOff>108585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99712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153670</xdr:rowOff>
    </xdr:from>
    <xdr:to>
      <xdr:col>6</xdr:col>
      <xdr:colOff>38100</xdr:colOff>
      <xdr:row>38</xdr:row>
      <xdr:rowOff>83820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74947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50829</xdr:rowOff>
    </xdr:from>
    <xdr:to>
      <xdr:col>24</xdr:col>
      <xdr:colOff>63500</xdr:colOff>
      <xdr:row>55</xdr:row>
      <xdr:rowOff>77201</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480579"/>
          <a:ext cx="8382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77201</xdr:rowOff>
    </xdr:from>
    <xdr:to>
      <xdr:col>19</xdr:col>
      <xdr:colOff>177800</xdr:colOff>
      <xdr:row>56</xdr:row>
      <xdr:rowOff>32619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506951"/>
          <a:ext cx="889000" cy="1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117878</xdr:rowOff>
    </xdr:from>
    <xdr:to>
      <xdr:col>15</xdr:col>
      <xdr:colOff>50800</xdr:colOff>
      <xdr:row>56</xdr:row>
      <xdr:rowOff>32619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376178"/>
          <a:ext cx="889000" cy="2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117878</xdr:rowOff>
    </xdr:from>
    <xdr:to>
      <xdr:col>10</xdr:col>
      <xdr:colOff>114300</xdr:colOff>
      <xdr:row>57</xdr:row>
      <xdr:rowOff>101291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376178"/>
          <a:ext cx="889000" cy="4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xdr:rowOff>
    </xdr:from>
    <xdr:to>
      <xdr:col>24</xdr:col>
      <xdr:colOff>114300</xdr:colOff>
      <xdr:row>55</xdr:row>
      <xdr:rowOff>101629</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22906</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28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26401</xdr:rowOff>
    </xdr:from>
    <xdr:to>
      <xdr:col>20</xdr:col>
      <xdr:colOff>38100</xdr:colOff>
      <xdr:row>55</xdr:row>
      <xdr:rowOff>128001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4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144528</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2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153269</xdr:rowOff>
    </xdr:from>
    <xdr:to>
      <xdr:col>15</xdr:col>
      <xdr:colOff>101600</xdr:colOff>
      <xdr:row>56</xdr:row>
      <xdr:rowOff>83419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99946</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67078</xdr:rowOff>
    </xdr:from>
    <xdr:to>
      <xdr:col>10</xdr:col>
      <xdr:colOff>165100</xdr:colOff>
      <xdr:row>54</xdr:row>
      <xdr:rowOff>168678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3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159805</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4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50491</xdr:rowOff>
    </xdr:from>
    <xdr:to>
      <xdr:col>6</xdr:col>
      <xdr:colOff>38100</xdr:colOff>
      <xdr:row>57</xdr:row>
      <xdr:rowOff>152091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143218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1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151448</xdr:rowOff>
    </xdr:from>
    <xdr:to>
      <xdr:col>24</xdr:col>
      <xdr:colOff>63500</xdr:colOff>
      <xdr:row>77</xdr:row>
      <xdr:rowOff>87618</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181648"/>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92545</xdr:rowOff>
    </xdr:from>
    <xdr:to>
      <xdr:col>19</xdr:col>
      <xdr:colOff>177800</xdr:colOff>
      <xdr:row>77</xdr:row>
      <xdr:rowOff>87618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122745"/>
          <a:ext cx="889000" cy="1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92545</xdr:rowOff>
    </xdr:from>
    <xdr:to>
      <xdr:col>15</xdr:col>
      <xdr:colOff>50800</xdr:colOff>
      <xdr:row>78</xdr:row>
      <xdr:rowOff>99555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122745"/>
          <a:ext cx="8890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99555</xdr:rowOff>
    </xdr:from>
    <xdr:to>
      <xdr:col>10</xdr:col>
      <xdr:colOff>114300</xdr:colOff>
      <xdr:row>79</xdr:row>
      <xdr:rowOff>46686</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472655"/>
          <a:ext cx="889000" cy="1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100648</xdr:rowOff>
    </xdr:from>
    <xdr:to>
      <xdr:col>24</xdr:col>
      <xdr:colOff>114300</xdr:colOff>
      <xdr:row>77</xdr:row>
      <xdr:rowOff>30798</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1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79075</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10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36818</xdr:rowOff>
    </xdr:from>
    <xdr:to>
      <xdr:col>20</xdr:col>
      <xdr:colOff>38100</xdr:colOff>
      <xdr:row>77</xdr:row>
      <xdr:rowOff>138418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129545</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33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41745</xdr:rowOff>
    </xdr:from>
    <xdr:to>
      <xdr:col>15</xdr:col>
      <xdr:colOff>101600</xdr:colOff>
      <xdr:row>76</xdr:row>
      <xdr:rowOff>143345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0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134472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48755</xdr:rowOff>
    </xdr:from>
    <xdr:to>
      <xdr:col>10</xdr:col>
      <xdr:colOff>165100</xdr:colOff>
      <xdr:row>78</xdr:row>
      <xdr:rowOff>150355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141482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5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167336</xdr:rowOff>
    </xdr:from>
    <xdr:to>
      <xdr:col>6</xdr:col>
      <xdr:colOff>38100</xdr:colOff>
      <xdr:row>79</xdr:row>
      <xdr:rowOff>97486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88613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63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31668</xdr:rowOff>
    </xdr:from>
    <xdr:to>
      <xdr:col>24</xdr:col>
      <xdr:colOff>63500</xdr:colOff>
      <xdr:row>97</xdr:row>
      <xdr:rowOff>111964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3797300" y="16662318"/>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31668</xdr:rowOff>
    </xdr:from>
    <xdr:to>
      <xdr:col>19</xdr:col>
      <xdr:colOff>177800</xdr:colOff>
      <xdr:row>97</xdr:row>
      <xdr:rowOff>111258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662318"/>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111258</xdr:rowOff>
    </xdr:from>
    <xdr:to>
      <xdr:col>15</xdr:col>
      <xdr:colOff>50800</xdr:colOff>
      <xdr:row>98</xdr:row>
      <xdr:rowOff>39288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741908"/>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39288</xdr:rowOff>
    </xdr:from>
    <xdr:to>
      <xdr:col>10</xdr:col>
      <xdr:colOff>114300</xdr:colOff>
      <xdr:row>98</xdr:row>
      <xdr:rowOff>90132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841388"/>
          <a:ext cx="889000" cy="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61164</xdr:rowOff>
    </xdr:from>
    <xdr:to>
      <xdr:col>24</xdr:col>
      <xdr:colOff>114300</xdr:colOff>
      <xdr:row>97</xdr:row>
      <xdr:rowOff>162764</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147541</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6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152318</xdr:rowOff>
    </xdr:from>
    <xdr:to>
      <xdr:col>20</xdr:col>
      <xdr:colOff>38100</xdr:colOff>
      <xdr:row>97</xdr:row>
      <xdr:rowOff>82468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6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73595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7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60458</xdr:rowOff>
    </xdr:from>
    <xdr:to>
      <xdr:col>15</xdr:col>
      <xdr:colOff>101600</xdr:colOff>
      <xdr:row>97</xdr:row>
      <xdr:rowOff>162058</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6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153185</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7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159938</xdr:rowOff>
    </xdr:from>
    <xdr:to>
      <xdr:col>10</xdr:col>
      <xdr:colOff>165100</xdr:colOff>
      <xdr:row>98</xdr:row>
      <xdr:rowOff>90088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81215</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39332</xdr:rowOff>
    </xdr:from>
    <xdr:to>
      <xdr:col>6</xdr:col>
      <xdr:colOff>38100</xdr:colOff>
      <xdr:row>98</xdr:row>
      <xdr:rowOff>140932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8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132059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140462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65480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140462</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8750300" y="66548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140462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6548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140462</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6548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89662</xdr:rowOff>
    </xdr:from>
    <xdr:to>
      <xdr:col>50</xdr:col>
      <xdr:colOff>165100</xdr:colOff>
      <xdr:row>39</xdr:row>
      <xdr:rowOff>19812</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10939</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89662</xdr:rowOff>
    </xdr:from>
    <xdr:to>
      <xdr:col>41</xdr:col>
      <xdr:colOff>101600</xdr:colOff>
      <xdr:row>39</xdr:row>
      <xdr:rowOff>19812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10939</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4007</xdr:rowOff>
    </xdr:from>
    <xdr:to>
      <xdr:col>55</xdr:col>
      <xdr:colOff>0</xdr:colOff>
      <xdr:row>57</xdr:row>
      <xdr:rowOff>9417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776657"/>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9417</xdr:rowOff>
    </xdr:from>
    <xdr:to>
      <xdr:col>50</xdr:col>
      <xdr:colOff>114300</xdr:colOff>
      <xdr:row>57</xdr:row>
      <xdr:rowOff>102324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782067"/>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74930</xdr:rowOff>
    </xdr:from>
    <xdr:to>
      <xdr:col>45</xdr:col>
      <xdr:colOff>177800</xdr:colOff>
      <xdr:row>57</xdr:row>
      <xdr:rowOff>102324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847580"/>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74930</xdr:rowOff>
    </xdr:from>
    <xdr:to>
      <xdr:col>41</xdr:col>
      <xdr:colOff>50800</xdr:colOff>
      <xdr:row>57</xdr:row>
      <xdr:rowOff>85789</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84758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124657</xdr:rowOff>
    </xdr:from>
    <xdr:to>
      <xdr:col>55</xdr:col>
      <xdr:colOff>50800</xdr:colOff>
      <xdr:row>57</xdr:row>
      <xdr:rowOff>54807</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7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103084</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130067</xdr:rowOff>
    </xdr:from>
    <xdr:to>
      <xdr:col>50</xdr:col>
      <xdr:colOff>165100</xdr:colOff>
      <xdr:row>57</xdr:row>
      <xdr:rowOff>60217</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7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51344</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8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51524</xdr:rowOff>
    </xdr:from>
    <xdr:to>
      <xdr:col>46</xdr:col>
      <xdr:colOff>38100</xdr:colOff>
      <xdr:row>57</xdr:row>
      <xdr:rowOff>153124</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144251</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9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24130</xdr:rowOff>
    </xdr:from>
    <xdr:to>
      <xdr:col>41</xdr:col>
      <xdr:colOff>101600</xdr:colOff>
      <xdr:row>57</xdr:row>
      <xdr:rowOff>125730</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116857</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8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34989</xdr:rowOff>
    </xdr:from>
    <xdr:to>
      <xdr:col>36</xdr:col>
      <xdr:colOff>165100</xdr:colOff>
      <xdr:row>57</xdr:row>
      <xdr:rowOff>136589</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127716</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126017</xdr:rowOff>
    </xdr:from>
    <xdr:to>
      <xdr:col>55</xdr:col>
      <xdr:colOff>0</xdr:colOff>
      <xdr:row>78</xdr:row>
      <xdr:rowOff>135846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499117"/>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135846</xdr:rowOff>
    </xdr:from>
    <xdr:to>
      <xdr:col>50</xdr:col>
      <xdr:colOff>114300</xdr:colOff>
      <xdr:row>78</xdr:row>
      <xdr:rowOff>164063</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508946"/>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83758</xdr:rowOff>
    </xdr:from>
    <xdr:to>
      <xdr:col>45</xdr:col>
      <xdr:colOff>177800</xdr:colOff>
      <xdr:row>78</xdr:row>
      <xdr:rowOff>164063</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456858"/>
          <a:ext cx="889000" cy="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83758</xdr:rowOff>
    </xdr:from>
    <xdr:to>
      <xdr:col>41</xdr:col>
      <xdr:colOff>50800</xdr:colOff>
      <xdr:row>79</xdr:row>
      <xdr:rowOff>15602</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456858"/>
          <a:ext cx="889000" cy="10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75217</xdr:rowOff>
    </xdr:from>
    <xdr:to>
      <xdr:col>55</xdr:col>
      <xdr:colOff>50800</xdr:colOff>
      <xdr:row>79</xdr:row>
      <xdr:rowOff>5367</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4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161594</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3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85046</xdr:rowOff>
    </xdr:from>
    <xdr:to>
      <xdr:col>50</xdr:col>
      <xdr:colOff>165100</xdr:colOff>
      <xdr:row>79</xdr:row>
      <xdr:rowOff>15196</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6323</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5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113263</xdr:rowOff>
    </xdr:from>
    <xdr:to>
      <xdr:col>46</xdr:col>
      <xdr:colOff>38100</xdr:colOff>
      <xdr:row>79</xdr:row>
      <xdr:rowOff>43413</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4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34540</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15428" y="1357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32958</xdr:rowOff>
    </xdr:from>
    <xdr:to>
      <xdr:col>41</xdr:col>
      <xdr:colOff>101600</xdr:colOff>
      <xdr:row>78</xdr:row>
      <xdr:rowOff>134558</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125685</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4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136252</xdr:rowOff>
    </xdr:from>
    <xdr:to>
      <xdr:col>36</xdr:col>
      <xdr:colOff>165100</xdr:colOff>
      <xdr:row>79</xdr:row>
      <xdr:rowOff>66402</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57529</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6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1778</xdr:rowOff>
    </xdr:from>
    <xdr:to>
      <xdr:col>55</xdr:col>
      <xdr:colOff>0</xdr:colOff>
      <xdr:row>99</xdr:row>
      <xdr:rowOff>9170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975328"/>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1778</xdr:rowOff>
    </xdr:from>
    <xdr:to>
      <xdr:col>50</xdr:col>
      <xdr:colOff>114300</xdr:colOff>
      <xdr:row>99</xdr:row>
      <xdr:rowOff>31459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975328"/>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xdr:rowOff>
    </xdr:from>
    <xdr:to>
      <xdr:col>45</xdr:col>
      <xdr:colOff>177800</xdr:colOff>
      <xdr:row>99</xdr:row>
      <xdr:rowOff>31459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7861300" y="16973575"/>
          <a:ext cx="88900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xdr:rowOff>
    </xdr:from>
    <xdr:to>
      <xdr:col>41</xdr:col>
      <xdr:colOff>50800</xdr:colOff>
      <xdr:row>99</xdr:row>
      <xdr:rowOff>9950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973575"/>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129820</xdr:rowOff>
    </xdr:from>
    <xdr:to>
      <xdr:col>55</xdr:col>
      <xdr:colOff>50800</xdr:colOff>
      <xdr:row>99</xdr:row>
      <xdr:rowOff>59970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44747</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122428</xdr:rowOff>
    </xdr:from>
    <xdr:to>
      <xdr:col>50</xdr:col>
      <xdr:colOff>165100</xdr:colOff>
      <xdr:row>99</xdr:row>
      <xdr:rowOff>52578</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9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43705</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152109</xdr:rowOff>
    </xdr:from>
    <xdr:to>
      <xdr:col>46</xdr:col>
      <xdr:colOff>38100</xdr:colOff>
      <xdr:row>99</xdr:row>
      <xdr:rowOff>82259</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73386</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7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120675</xdr:rowOff>
    </xdr:from>
    <xdr:to>
      <xdr:col>41</xdr:col>
      <xdr:colOff>101600</xdr:colOff>
      <xdr:row>99</xdr:row>
      <xdr:rowOff>50825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41952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701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130600</xdr:rowOff>
    </xdr:from>
    <xdr:to>
      <xdr:col>36</xdr:col>
      <xdr:colOff>165100</xdr:colOff>
      <xdr:row>99</xdr:row>
      <xdr:rowOff>60750</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9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51877</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702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53594</xdr:rowOff>
    </xdr:from>
    <xdr:to>
      <xdr:col>85</xdr:col>
      <xdr:colOff>127000</xdr:colOff>
      <xdr:row>38</xdr:row>
      <xdr:rowOff>151626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568694"/>
          <a:ext cx="8382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115278</xdr:rowOff>
    </xdr:from>
    <xdr:to>
      <xdr:col>81</xdr:col>
      <xdr:colOff>50800</xdr:colOff>
      <xdr:row>38</xdr:row>
      <xdr:rowOff>151626</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4592300" y="6630378"/>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59690</xdr:rowOff>
    </xdr:from>
    <xdr:to>
      <xdr:col>76</xdr:col>
      <xdr:colOff>114300</xdr:colOff>
      <xdr:row>38</xdr:row>
      <xdr:rowOff>115278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3703300" y="6574790"/>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59690</xdr:rowOff>
    </xdr:from>
    <xdr:to>
      <xdr:col>71</xdr:col>
      <xdr:colOff>177800</xdr:colOff>
      <xdr:row>38</xdr:row>
      <xdr:rowOff>160731</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2814300" y="6574790"/>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2794</xdr:rowOff>
    </xdr:from>
    <xdr:to>
      <xdr:col>85</xdr:col>
      <xdr:colOff>177800</xdr:colOff>
      <xdr:row>38</xdr:row>
      <xdr:rowOff>104394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152671</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100826</xdr:rowOff>
    </xdr:from>
    <xdr:to>
      <xdr:col>81</xdr:col>
      <xdr:colOff>101600</xdr:colOff>
      <xdr:row>39</xdr:row>
      <xdr:rowOff>30976</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22103</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7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64478</xdr:rowOff>
    </xdr:from>
    <xdr:to>
      <xdr:col>76</xdr:col>
      <xdr:colOff>165100</xdr:colOff>
      <xdr:row>38</xdr:row>
      <xdr:rowOff>166078</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5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157205</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6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xdr:rowOff>
    </xdr:from>
    <xdr:to>
      <xdr:col>72</xdr:col>
      <xdr:colOff>38100</xdr:colOff>
      <xdr:row>38</xdr:row>
      <xdr:rowOff>110490</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101617</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109931</xdr:rowOff>
    </xdr:from>
    <xdr:to>
      <xdr:col>67</xdr:col>
      <xdr:colOff>101600</xdr:colOff>
      <xdr:row>39</xdr:row>
      <xdr:rowOff>40081</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31208</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7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101018</xdr:rowOff>
    </xdr:from>
    <xdr:to>
      <xdr:col>85</xdr:col>
      <xdr:colOff>126364</xdr:colOff>
      <xdr:row>57</xdr:row>
      <xdr:rowOff>160584</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502068"/>
          <a:ext cx="1269" cy="143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164411</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99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160584</xdr:rowOff>
    </xdr:from>
    <xdr:to>
      <xdr:col>86</xdr:col>
      <xdr:colOff>25400</xdr:colOff>
      <xdr:row>57</xdr:row>
      <xdr:rowOff>160584</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993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47695</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2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101018</xdr:rowOff>
    </xdr:from>
    <xdr:to>
      <xdr:col>86</xdr:col>
      <xdr:colOff>25400</xdr:colOff>
      <xdr:row>49</xdr:row>
      <xdr:rowOff>101018</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50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21596</xdr:rowOff>
    </xdr:from>
    <xdr:to>
      <xdr:col>85</xdr:col>
      <xdr:colOff>127000</xdr:colOff>
      <xdr:row>58</xdr:row>
      <xdr:rowOff>30739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794246"/>
          <a:ext cx="8382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58431</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31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35554</xdr:rowOff>
    </xdr:from>
    <xdr:to>
      <xdr:col>85</xdr:col>
      <xdr:colOff>177800</xdr:colOff>
      <xdr:row>55</xdr:row>
      <xdr:rowOff>137154</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166887</xdr:rowOff>
    </xdr:from>
    <xdr:to>
      <xdr:col>81</xdr:col>
      <xdr:colOff>50800</xdr:colOff>
      <xdr:row>58</xdr:row>
      <xdr:rowOff>30739</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4592300" y="9939537"/>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94044</xdr:rowOff>
    </xdr:from>
    <xdr:to>
      <xdr:col>81</xdr:col>
      <xdr:colOff>101600</xdr:colOff>
      <xdr:row>56</xdr:row>
      <xdr:rowOff>24194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40721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166887</xdr:rowOff>
    </xdr:from>
    <xdr:to>
      <xdr:col>76</xdr:col>
      <xdr:colOff>114300</xdr:colOff>
      <xdr:row>58</xdr:row>
      <xdr:rowOff>2197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3703300" y="993953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145772</xdr:rowOff>
    </xdr:from>
    <xdr:to>
      <xdr:col>76</xdr:col>
      <xdr:colOff>165100</xdr:colOff>
      <xdr:row>56</xdr:row>
      <xdr:rowOff>75922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92449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3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2197</xdr:rowOff>
    </xdr:from>
    <xdr:to>
      <xdr:col>71</xdr:col>
      <xdr:colOff>177800</xdr:colOff>
      <xdr:row>58</xdr:row>
      <xdr:rowOff>88885</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2814300" y="9946297"/>
          <a:ext cx="8890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142246</xdr:rowOff>
    </xdr:from>
    <xdr:to>
      <xdr:col>85</xdr:col>
      <xdr:colOff>177800</xdr:colOff>
      <xdr:row>57</xdr:row>
      <xdr:rowOff>72396</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7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120673</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7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151389</xdr:rowOff>
    </xdr:from>
    <xdr:to>
      <xdr:col>81</xdr:col>
      <xdr:colOff>101600</xdr:colOff>
      <xdr:row>58</xdr:row>
      <xdr:rowOff>81539</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9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72666</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100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116087</xdr:rowOff>
    </xdr:from>
    <xdr:to>
      <xdr:col>76</xdr:col>
      <xdr:colOff>165100</xdr:colOff>
      <xdr:row>58</xdr:row>
      <xdr:rowOff>46237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37364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99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122847</xdr:rowOff>
    </xdr:from>
    <xdr:to>
      <xdr:col>72</xdr:col>
      <xdr:colOff>38100</xdr:colOff>
      <xdr:row>58</xdr:row>
      <xdr:rowOff>52997</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44124</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99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38085</xdr:rowOff>
    </xdr:from>
    <xdr:to>
      <xdr:col>67</xdr:col>
      <xdr:colOff>101600</xdr:colOff>
      <xdr:row>58</xdr:row>
      <xdr:rowOff>139685</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9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130812</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100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18790</xdr:rowOff>
    </xdr:from>
    <xdr:to>
      <xdr:col>85</xdr:col>
      <xdr:colOff>127000</xdr:colOff>
      <xdr:row>79</xdr:row>
      <xdr:rowOff>18999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5481300" y="13563340"/>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18790</xdr:rowOff>
    </xdr:from>
    <xdr:to>
      <xdr:col>81</xdr:col>
      <xdr:colOff>50800</xdr:colOff>
      <xdr:row>79</xdr:row>
      <xdr:rowOff>27742</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4592300" y="13563340"/>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145529</xdr:rowOff>
    </xdr:from>
    <xdr:to>
      <xdr:col>76</xdr:col>
      <xdr:colOff>114300</xdr:colOff>
      <xdr:row>79</xdr:row>
      <xdr:rowOff>27742</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3703300" y="13518629"/>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145529</xdr:rowOff>
    </xdr:from>
    <xdr:to>
      <xdr:col>71</xdr:col>
      <xdr:colOff>177800</xdr:colOff>
      <xdr:row>78</xdr:row>
      <xdr:rowOff>147377</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flipV="1">
          <a:off x="12814300" y="1351862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139649</xdr:rowOff>
    </xdr:from>
    <xdr:to>
      <xdr:col>85</xdr:col>
      <xdr:colOff>177800</xdr:colOff>
      <xdr:row>79</xdr:row>
      <xdr:rowOff>69799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62687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54576</xdr:rowOff>
    </xdr:from>
    <xdr:ext cx="469744" cy="259045"/>
    <xdr:sp macro="" textlink="">
      <xdr:nvSpPr>
        <xdr:cNvPr id="658" name="災害復旧費該当値テキスト">
          <a:extLst>
            <a:ext uri="{FF2B5EF4-FFF2-40B4-BE49-F238E27FC236}">
              <a16:creationId xmlns="" xmlns:a16="http://schemas.microsoft.com/office/drawing/2014/main" id="{00000000-0008-0000-0700-000092020000}"/>
            </a:ext>
          </a:extLst>
        </xdr:cNvPr>
        <xdr:cNvSpPr txBox="1"/>
      </xdr:nvSpPr>
      <xdr:spPr>
        <a:xfrm>
          <a:off x="16370300" y="134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139440</xdr:rowOff>
    </xdr:from>
    <xdr:to>
      <xdr:col>81</xdr:col>
      <xdr:colOff>101600</xdr:colOff>
      <xdr:row>79</xdr:row>
      <xdr:rowOff>69590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5430500" y="13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60717</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5246428" y="136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148392</xdr:rowOff>
    </xdr:from>
    <xdr:to>
      <xdr:col>76</xdr:col>
      <xdr:colOff>165100</xdr:colOff>
      <xdr:row>79</xdr:row>
      <xdr:rowOff>78542</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4541500" y="135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69669</xdr:rowOff>
    </xdr:from>
    <xdr:ext cx="378565"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403017" y="1361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94729</xdr:rowOff>
    </xdr:from>
    <xdr:to>
      <xdr:col>72</xdr:col>
      <xdr:colOff>38100</xdr:colOff>
      <xdr:row>79</xdr:row>
      <xdr:rowOff>24879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3652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16006</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468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96577</xdr:rowOff>
    </xdr:from>
    <xdr:to>
      <xdr:col>67</xdr:col>
      <xdr:colOff>101600</xdr:colOff>
      <xdr:row>79</xdr:row>
      <xdr:rowOff>26727</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2763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17854</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579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108235</xdr:rowOff>
    </xdr:from>
    <xdr:to>
      <xdr:col>85</xdr:col>
      <xdr:colOff>127000</xdr:colOff>
      <xdr:row>98</xdr:row>
      <xdr:rowOff>113770</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5481300" y="16910335"/>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113770</xdr:rowOff>
    </xdr:from>
    <xdr:to>
      <xdr:col>81</xdr:col>
      <xdr:colOff>50800</xdr:colOff>
      <xdr:row>98</xdr:row>
      <xdr:rowOff>125020</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4592300" y="16915870"/>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120383</xdr:rowOff>
    </xdr:from>
    <xdr:to>
      <xdr:col>76</xdr:col>
      <xdr:colOff>114300</xdr:colOff>
      <xdr:row>98</xdr:row>
      <xdr:rowOff>125020</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3703300" y="16922483"/>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27197</xdr:rowOff>
    </xdr:from>
    <xdr:to>
      <xdr:col>71</xdr:col>
      <xdr:colOff>177800</xdr:colOff>
      <xdr:row>98</xdr:row>
      <xdr:rowOff>120383</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2814300" y="16829297"/>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57435</xdr:rowOff>
    </xdr:from>
    <xdr:to>
      <xdr:col>85</xdr:col>
      <xdr:colOff>177800</xdr:colOff>
      <xdr:row>98</xdr:row>
      <xdr:rowOff>159035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8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143812</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7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62970</xdr:rowOff>
    </xdr:from>
    <xdr:to>
      <xdr:col>81</xdr:col>
      <xdr:colOff>101600</xdr:colOff>
      <xdr:row>98</xdr:row>
      <xdr:rowOff>164570</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155697</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74220</xdr:rowOff>
    </xdr:from>
    <xdr:to>
      <xdr:col>76</xdr:col>
      <xdr:colOff>165100</xdr:colOff>
      <xdr:row>99</xdr:row>
      <xdr:rowOff>4370</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8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166947</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9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69583</xdr:rowOff>
    </xdr:from>
    <xdr:to>
      <xdr:col>72</xdr:col>
      <xdr:colOff>38100</xdr:colOff>
      <xdr:row>98</xdr:row>
      <xdr:rowOff>171183</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8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162310</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9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147847</xdr:rowOff>
    </xdr:from>
    <xdr:to>
      <xdr:col>67</xdr:col>
      <xdr:colOff>101600</xdr:colOff>
      <xdr:row>98</xdr:row>
      <xdr:rowOff>77997</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7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69124</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8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6712</xdr:rowOff>
    </xdr:from>
    <xdr:to>
      <xdr:col>116</xdr:col>
      <xdr:colOff>63500</xdr:colOff>
      <xdr:row>38</xdr:row>
      <xdr:rowOff>10999</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flipV="1">
          <a:off x="21323300" y="6521812"/>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10999</xdr:rowOff>
    </xdr:from>
    <xdr:to>
      <xdr:col>111</xdr:col>
      <xdr:colOff>177800</xdr:colOff>
      <xdr:row>38</xdr:row>
      <xdr:rowOff>20028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flipV="1">
          <a:off x="20434300" y="652609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158045</xdr:rowOff>
    </xdr:from>
    <xdr:to>
      <xdr:col>107</xdr:col>
      <xdr:colOff>50800</xdr:colOff>
      <xdr:row>38</xdr:row>
      <xdr:rowOff>20028</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501695"/>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158045</xdr:rowOff>
    </xdr:from>
    <xdr:to>
      <xdr:col>102</xdr:col>
      <xdr:colOff>114300</xdr:colOff>
      <xdr:row>38</xdr:row>
      <xdr:rowOff>9741</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flipV="1">
          <a:off x="18656300" y="6501695"/>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55497</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6017" y="657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58812</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7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127362</xdr:rowOff>
    </xdr:from>
    <xdr:to>
      <xdr:col>116</xdr:col>
      <xdr:colOff>114300</xdr:colOff>
      <xdr:row>38</xdr:row>
      <xdr:rowOff>57512</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4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78565"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44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131648</xdr:rowOff>
    </xdr:from>
    <xdr:to>
      <xdr:col>112</xdr:col>
      <xdr:colOff>38100</xdr:colOff>
      <xdr:row>38</xdr:row>
      <xdr:rowOff>61798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52926</xdr:rowOff>
    </xdr:from>
    <xdr:ext cx="378565"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4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140678</xdr:rowOff>
    </xdr:from>
    <xdr:to>
      <xdr:col>107</xdr:col>
      <xdr:colOff>101600</xdr:colOff>
      <xdr:row>38</xdr:row>
      <xdr:rowOff>70828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61955</xdr:rowOff>
    </xdr:from>
    <xdr:ext cx="313932"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277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107245</xdr:rowOff>
    </xdr:from>
    <xdr:to>
      <xdr:col>102</xdr:col>
      <xdr:colOff>165100</xdr:colOff>
      <xdr:row>38</xdr:row>
      <xdr:rowOff>37395</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53922</xdr:rowOff>
    </xdr:from>
    <xdr:ext cx="378565"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356017" y="622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130391</xdr:rowOff>
    </xdr:from>
    <xdr:to>
      <xdr:col>98</xdr:col>
      <xdr:colOff>38100</xdr:colOff>
      <xdr:row>38</xdr:row>
      <xdr:rowOff>60540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77068</xdr:rowOff>
    </xdr:from>
    <xdr:ext cx="378565"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467017" y="624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運動公園整備事業（約２３億５千万円減）が減となった一方で、新庁舎整備事業（約１９億３千万円増）やふるさと応援寄附推進事業（約２億６千万円増）などにより、前年度から増加しており、類似団体平均を上回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民生費は、住民税非課税世帯等支援給付事業（約７億７千万円増）や住民税非課税世帯等給付事業（約３億７千万円増）などにより、前年度から増加した。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衛生費は、新型コロナウイルスワクチン接種事業（約４億４千万円減）やごみ焼却処理施設屋根改修事業（約１億３千万円減）などにより、前年度から減少した。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消防費は、防災行政無線等機能強化事業（約１億１千万円増）や消防施設空調設備改修事業（約７千万円増）などにより、前年度から増加した。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教育費は、教育情報システム整備事業（約３億３千万円増）や深江小学校校舎大規模改造事業（約２億４千万円増）などにより、前年度から増加した。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令和５年度の財政調整基金残高は、前年度の決算上生じた剰余金の増加などにより、約１２億６千万円を積み増すことができたため、標準財政規模に対する割合は、４．７２ポイントの増となった。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実質収支については、形式収支の減などにより、前年度より約１１億４千万円減少し、標準財政規模に対する割合は５．３３ポイントの減となった。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実質単年度収支については、約１９．３億円減少し、標準財政規模に対する割合は８．９５ポイントの減となった。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一般会計については、決算額は歳入・歳出ともに増となったものの</a:t>
          </a:r>
          <a:r>
            <a:rPr kumimoji="1" lang="ja-JP" altLang="en-US" sz="1400">
              <a:solidFill>
                <a:sysClr val="windowText" lastClr="000000"/>
              </a:solidFill>
              <a:latin typeface="ＭＳ ゴシック" pitchFamily="49" charset="-128"/>
              <a:ea typeface="ＭＳ ゴシック" pitchFamily="49" charset="-128"/>
            </a:rPr>
            <a:t>、市有地売払収入（約９千万円減）といった一般財源が減少したことなどもあり、歳出の増加幅が歳入の増加幅を上回ったことから、黒字額が大幅に減少した。</a:t>
          </a:r>
        </a:p>
        <a:p>
          <a:r>
            <a:rPr kumimoji="1" lang="ja-JP" altLang="en-US" sz="1400">
              <a:solidFill>
                <a:sysClr val="windowText" lastClr="000000"/>
              </a:solidFill>
              <a:latin typeface="ＭＳ ゴシック" pitchFamily="49" charset="-128"/>
              <a:ea typeface="ＭＳ ゴシック" pitchFamily="49" charset="-128"/>
            </a:rPr>
            <a:t>　その他の会計についても赤字額は無いため、連結実質赤字比率は発生していない。　　　</a:t>
          </a:r>
        </a:p>
        <a:p>
          <a:r>
            <a:rPr kumimoji="1" lang="ja-JP" altLang="en-US" sz="1400">
              <a:solidFill>
                <a:sysClr val="windowText" lastClr="000000"/>
              </a:solidFill>
              <a:latin typeface="ＭＳ ゴシック" pitchFamily="49" charset="-128"/>
              <a:ea typeface="ＭＳ ゴシック" pitchFamily="49" charset="-128"/>
            </a:rPr>
            <a:t>　今後とも、引き続き健全な財政運営に努めていきたい。</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令和５年度の元利償還金は、新庁舎整備事業、運動公園整備事業、通信指令施設更新事業（いずれもＲ３借入）などの地方債元金の償還が開始されたことなどから、前年度から３９百万円増加した。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その結果、実質公債費比率分子全体は５６百万円増加した。</a:t>
          </a:r>
        </a:p>
        <a:p>
          <a:r>
            <a:rPr kumimoji="1" lang="ja-JP" altLang="en-US" sz="1400">
              <a:latin typeface="ＭＳ ゴシック" pitchFamily="49" charset="-128"/>
              <a:ea typeface="ＭＳ ゴシック" pitchFamily="49" charset="-128"/>
            </a:rPr>
            <a:t>　今後も運動公園及び新庁舎の整備といった大型事業に伴い借り入れた地方債の償還が開始される予定であるが、中期財政計画に沿った地方債の計画的な発行、公債費の抑制に努めることで、元利償還金は３０億円台で推移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から令和５年度にかけて運動公園や新庁舎などの整備に伴う地方債発行額が増大することから、令和元年度に約４．４億円の繰上償還を行ったことで、令和元年度から将来負担比率の分子はマイナスとなっ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５年度については、新庁舎整備事業（約２８．４億円）、運動公園整備事業（約２．０億円）に係る借入などにより地方債現在高は増加したが、ふるさと応援基金の増などにより充当可能基金が増加しているため、将来負担比率の分子は年度ごとに改善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運動公園及び新庁舎の整備といった大型事業の実施により、地方債現在高は増加しているが、今後も中期財政計画に沿った地方債の発行、公債費の抑制に努め、適正な財政運営を確保する。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歳入歳出の決算上生じた剰余金の増加などにより、財政調整基金に１，２６０百万円を積み立て、さらに、将来の公債費の増加に備えるため、減債基金に６７８百万円を積み立てたことなどにより、基金全体としては１，８４６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・財政調整基金と公共施設等総合管理推進基金を合算した基金残高は、運動公園及び新庁舎などの大型事業により基金の取崩しを行うものの、６９億円程度を維持していく。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・ふるさと応援基金：ふるさと応援寄附を活用し、寄附者の思いを個性豊かで活力あるまちづくりに資する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・公共施設等総合管理推進基金：庁舎、学校、コミュニティセンター等の公共建築物及び道路、橋りょう等のインフラ施設の建設、改修及び除却の計画的な推進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・再生可能エネルギー推進基金：発電設備の維持管理、改修等又は新たな再生可能エネルギー関連事業等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・ふるさと応援基金：１，６３３百万円の取崩しを行ったものの、寄附額の増加により２，４９５百万円を積み立てたことによる増加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・公共施設等総合管理推進基金：公共施設の改修等に活用するため９９９百万円を取り崩したことによる減少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・再生可能エネルギー推進基金：発電設備の維持管理等に伴い１６百万円の取崩しを行ったものの、２４百万円を積み立てたことによる増加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・ふるさと応援基金：ふるさと応援寄附金の動向に応じて、積立を行いながら、寄附者のふるさと糸島への想いを反映し、個性豊かで活力あるまちづくりに資する事業への取崩しを行う。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・公共施設等総合管理推進基金：公共建築物、インフラ施設の整備等に合わせて適宜取崩しを行うとともに、必要に応じて将来の財政需要に備えた積立を行う。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・再生可能エネルギー推進基金：今後も小水力発電所の売電収入等を基金で管理し、再生可能エネルギーの推進に活用する。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・決算剰余金などの積み立てによる増加。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動公園及び新庁舎の整備といった大型事業の実施により、昨年度に引き続き、投資的経費は約９０億円程度と高水準で推移しているが、地方債を最大限活用したことなどから、令和５年度に１，２６０百万円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及び扶助費の増により、財政調整基金は減少していくことが想定されるが、中期財政計画に沿った財政運営を行い、基金残高は毎年度５５億円程度を維持していくことで、経済情勢などによる突発的な事象や災害等へも対応できる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・将来の公債費増への備えとして５７２百万円を積み立てたことによる増加。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・普通交付税（再算定）により交付された臨時財政対策債償還基金費９８百万円を積み立てたことによる増。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・一般会計及び住宅新築資金等貸付特別会計の運用益３百万円を積み立てたことによる増加。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・住宅新築資金等貸付特別会計の決算剰余金５百万円を積み立てたことによる増加。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・市債の償還及びその適正な管理に必要な財源を確保するとともに、臨時財政対策償還基金費分については、臨時財政対策債の償還に合わせて適宜取崩しを行う。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slgfiles01\&#31992;&#23798;&#24066;&#12501;&#12449;&#12452;&#12523;&#12469;&#12540;&#12496;\02030&#36001;&#25919;&#35506;\&#31992;&#23798;&#24066;\08&#30476;&#31561;&#35519;&#26619;&#12539;&#36890;&#30693;\01&#30476;&#35519;&#26619;\02_&#27770;&#31639;&#38306;&#20418;\&#36001;&#25919;&#29366;&#27841;&#36039;&#26009;&#38598;&#65288;&#36001;&#25919;&#27604;&#36611;&#20998;&#26512;&#34920;&#21450;&#12403;&#27507;&#20986;&#27604;&#36611;&#20998;&#26512;&#34920;&#65289;\R05&#27770;&#31639;\02_&#36039;&#26009;\&#12304;&#36001;&#25919;&#29366;&#27841;&#36039;&#26009;&#38598;&#12305;_402303_&#31992;&#23798;&#24066;_2023&#12304;&#33337;&#3623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R7">
            <v>0</v>
          </cell>
          <cell r="BS7" t="str">
            <v>志摩海洋センター</v>
          </cell>
        </row>
        <row r="8">
          <cell r="B8" t="str">
            <v>住宅新築資金等貸付事業特別会計</v>
          </cell>
          <cell r="BR8">
            <v>0</v>
          </cell>
          <cell r="BS8" t="str">
            <v>糸島市土地開発公社</v>
          </cell>
        </row>
        <row r="9">
          <cell r="B9">
            <v>0</v>
          </cell>
          <cell r="BR9">
            <v>0</v>
          </cell>
          <cell r="BS9">
            <v>0</v>
          </cell>
        </row>
        <row r="10">
          <cell r="B10">
            <v>0</v>
          </cell>
          <cell r="BR10">
            <v>0</v>
          </cell>
          <cell r="BS10">
            <v>0</v>
          </cell>
        </row>
        <row r="11">
          <cell r="B11">
            <v>0</v>
          </cell>
          <cell r="BR11">
            <v>0</v>
          </cell>
          <cell r="BS11">
            <v>0</v>
          </cell>
        </row>
        <row r="12">
          <cell r="B12">
            <v>0</v>
          </cell>
          <cell r="BR12">
            <v>0</v>
          </cell>
          <cell r="BS12">
            <v>0</v>
          </cell>
        </row>
        <row r="13">
          <cell r="B13">
            <v>0</v>
          </cell>
          <cell r="BR13">
            <v>0</v>
          </cell>
          <cell r="BS13">
            <v>0</v>
          </cell>
        </row>
        <row r="14">
          <cell r="B14">
            <v>0</v>
          </cell>
          <cell r="BR14">
            <v>0</v>
          </cell>
          <cell r="BS14">
            <v>0</v>
          </cell>
        </row>
        <row r="15">
          <cell r="B15">
            <v>0</v>
          </cell>
          <cell r="BR15">
            <v>0</v>
          </cell>
          <cell r="BS15">
            <v>0</v>
          </cell>
        </row>
        <row r="16">
          <cell r="B16">
            <v>0</v>
          </cell>
          <cell r="BR16">
            <v>0</v>
          </cell>
          <cell r="BS16">
            <v>0</v>
          </cell>
        </row>
        <row r="28">
          <cell r="B28" t="str">
            <v>国民健康保険事業特別会計</v>
          </cell>
        </row>
        <row r="29">
          <cell r="B29" t="str">
            <v>介護保険事業特別会計</v>
          </cell>
        </row>
        <row r="30">
          <cell r="B30" t="str">
            <v>後期高齢者医療特別会計</v>
          </cell>
        </row>
        <row r="31">
          <cell r="B31" t="str">
            <v>水道事業会計</v>
          </cell>
        </row>
        <row r="32">
          <cell r="B32" t="str">
            <v>下水道事業会計</v>
          </cell>
        </row>
        <row r="33">
          <cell r="B33" t="str">
            <v>渡船事業特別会計</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63" customWidth="1"/>
    <col min="12" max="12" width="2.25" style="363" customWidth="1"/>
    <col min="13" max="17" width="2.375" style="363" customWidth="1"/>
    <col min="18" max="119" width="2.125" style="363" customWidth="1"/>
    <col min="120" max="16384" width="0" style="363"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75" thickBot="1" x14ac:dyDescent="0.2">
      <c r="B2" s="181" t="s">
        <v>77</v>
      </c>
      <c r="C2" s="181"/>
      <c r="D2" s="182"/>
    </row>
    <row r="3" spans="1:119" ht="18.75" customHeight="1" thickBot="1" x14ac:dyDescent="0.2">
      <c r="A3" s="180"/>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51446856</v>
      </c>
      <c r="BO4" s="449"/>
      <c r="BP4" s="449"/>
      <c r="BQ4" s="449"/>
      <c r="BR4" s="449"/>
      <c r="BS4" s="449"/>
      <c r="BT4" s="449"/>
      <c r="BU4" s="450"/>
      <c r="BV4" s="448">
        <v>49984272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2.8</v>
      </c>
      <c r="CU4" s="589"/>
      <c r="CV4" s="589"/>
      <c r="CW4" s="589"/>
      <c r="CX4" s="589"/>
      <c r="CY4" s="589"/>
      <c r="CZ4" s="589"/>
      <c r="DA4" s="590"/>
      <c r="DB4" s="588">
        <v>8.1999999999999993</v>
      </c>
      <c r="DC4" s="589"/>
      <c r="DD4" s="589"/>
      <c r="DE4" s="589"/>
      <c r="DF4" s="589"/>
      <c r="DG4" s="589"/>
      <c r="DH4" s="589"/>
      <c r="DI4" s="590"/>
    </row>
    <row r="5" spans="1:119" ht="18.75" customHeight="1" x14ac:dyDescent="0.15">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50777008</v>
      </c>
      <c r="BO5" s="420"/>
      <c r="BP5" s="420"/>
      <c r="BQ5" s="420"/>
      <c r="BR5" s="420"/>
      <c r="BS5" s="420"/>
      <c r="BT5" s="420"/>
      <c r="BU5" s="421"/>
      <c r="BV5" s="419">
        <v>48193971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85.7</v>
      </c>
      <c r="CU5" s="417"/>
      <c r="CV5" s="417"/>
      <c r="CW5" s="417"/>
      <c r="CX5" s="417"/>
      <c r="CY5" s="417"/>
      <c r="CZ5" s="417"/>
      <c r="DA5" s="418"/>
      <c r="DB5" s="416">
        <v>82.3</v>
      </c>
      <c r="DC5" s="417"/>
      <c r="DD5" s="417"/>
      <c r="DE5" s="417"/>
      <c r="DF5" s="417"/>
      <c r="DG5" s="417"/>
      <c r="DH5" s="417"/>
      <c r="DI5" s="418"/>
    </row>
    <row r="6" spans="1:119" ht="18.75" customHeight="1" x14ac:dyDescent="0.15">
      <c r="A6" s="180"/>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669848</v>
      </c>
      <c r="BO6" s="420"/>
      <c r="BP6" s="420"/>
      <c r="BQ6" s="420"/>
      <c r="BR6" s="420"/>
      <c r="BS6" s="420"/>
      <c r="BT6" s="420"/>
      <c r="BU6" s="421"/>
      <c r="BV6" s="419">
        <v>1790301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86.4</v>
      </c>
      <c r="CU6" s="563"/>
      <c r="CV6" s="563"/>
      <c r="CW6" s="563"/>
      <c r="CX6" s="563"/>
      <c r="CY6" s="563"/>
      <c r="CZ6" s="563"/>
      <c r="DA6" s="564"/>
      <c r="DB6" s="562">
        <v>83.8</v>
      </c>
      <c r="DC6" s="563"/>
      <c r="DD6" s="563"/>
      <c r="DE6" s="563"/>
      <c r="DF6" s="563"/>
      <c r="DG6" s="563"/>
      <c r="DH6" s="563"/>
      <c r="DI6" s="564"/>
    </row>
    <row r="7" spans="1:119" ht="18.75" customHeight="1" x14ac:dyDescent="0.15">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44654</v>
      </c>
      <c r="BO7" s="420"/>
      <c r="BP7" s="420"/>
      <c r="BQ7" s="420"/>
      <c r="BR7" s="420"/>
      <c r="BS7" s="420"/>
      <c r="BT7" s="420"/>
      <c r="BU7" s="421"/>
      <c r="BV7" s="419">
        <v>27348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22114636</v>
      </c>
      <c r="CU7" s="420"/>
      <c r="CV7" s="420"/>
      <c r="CW7" s="420"/>
      <c r="CX7" s="420"/>
      <c r="CY7" s="420"/>
      <c r="CZ7" s="420"/>
      <c r="DA7" s="421"/>
      <c r="DB7" s="419">
        <v>21609051</v>
      </c>
      <c r="DC7" s="420"/>
      <c r="DD7" s="420"/>
      <c r="DE7" s="420"/>
      <c r="DF7" s="420"/>
      <c r="DG7" s="420"/>
      <c r="DH7" s="420"/>
      <c r="DI7" s="421"/>
    </row>
    <row r="8" spans="1:119" ht="18.75" customHeight="1" thickBot="1" x14ac:dyDescent="0.2">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625194</v>
      </c>
      <c r="BO8" s="420"/>
      <c r="BP8" s="420"/>
      <c r="BQ8" s="420"/>
      <c r="BR8" s="420"/>
      <c r="BS8" s="420"/>
      <c r="BT8" s="420"/>
      <c r="BU8" s="421"/>
      <c r="BV8" s="419">
        <v>1762953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0.56999999999999995</v>
      </c>
      <c r="DC8" s="523"/>
      <c r="DD8" s="523"/>
      <c r="DE8" s="523"/>
      <c r="DF8" s="523"/>
      <c r="DG8" s="523"/>
      <c r="DH8" s="523"/>
      <c r="DI8" s="524"/>
    </row>
    <row r="9" spans="1:119" ht="18.75" customHeight="1" thickBot="1" x14ac:dyDescent="0.2">
      <c r="A9" s="180"/>
      <c r="B9" s="551" t="s">
        <v>106</v>
      </c>
      <c r="C9" s="552"/>
      <c r="D9" s="552"/>
      <c r="E9" s="552"/>
      <c r="F9" s="552"/>
      <c r="G9" s="552"/>
      <c r="H9" s="552"/>
      <c r="I9" s="552"/>
      <c r="J9" s="552"/>
      <c r="K9" s="470"/>
      <c r="L9" s="553" t="s">
        <v>107</v>
      </c>
      <c r="M9" s="554"/>
      <c r="N9" s="554"/>
      <c r="O9" s="554"/>
      <c r="P9" s="554"/>
      <c r="Q9" s="555"/>
      <c r="R9" s="556">
        <v>98877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-1137759</v>
      </c>
      <c r="BO9" s="420"/>
      <c r="BP9" s="420"/>
      <c r="BQ9" s="420"/>
      <c r="BR9" s="420"/>
      <c r="BS9" s="420"/>
      <c r="BT9" s="420"/>
      <c r="BU9" s="421"/>
      <c r="BV9" s="419">
        <v>346765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10.3</v>
      </c>
      <c r="DC9" s="417"/>
      <c r="DD9" s="417"/>
      <c r="DE9" s="417"/>
      <c r="DF9" s="417"/>
      <c r="DG9" s="417"/>
      <c r="DH9" s="417"/>
      <c r="DI9" s="418"/>
    </row>
    <row r="10" spans="1:119" ht="18.75" customHeight="1" thickBot="1" x14ac:dyDescent="0.2">
      <c r="A10" s="180"/>
      <c r="B10" s="551"/>
      <c r="C10" s="552"/>
      <c r="D10" s="552"/>
      <c r="E10" s="552"/>
      <c r="F10" s="552"/>
      <c r="G10" s="552"/>
      <c r="H10" s="552"/>
      <c r="I10" s="552"/>
      <c r="J10" s="552"/>
      <c r="K10" s="470"/>
      <c r="L10" s="375" t="s">
        <v>112</v>
      </c>
      <c r="M10" s="376"/>
      <c r="N10" s="376"/>
      <c r="O10" s="376"/>
      <c r="P10" s="376"/>
      <c r="Q10" s="377"/>
      <c r="R10" s="372">
        <v>96475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1259800</v>
      </c>
      <c r="BO10" s="420"/>
      <c r="BP10" s="420"/>
      <c r="BQ10" s="420"/>
      <c r="BR10" s="420"/>
      <c r="BS10" s="420"/>
      <c r="BT10" s="420"/>
      <c r="BU10" s="421"/>
      <c r="BV10" s="419">
        <v>1705383</v>
      </c>
      <c r="BW10" s="420"/>
      <c r="BX10" s="420"/>
      <c r="BY10" s="420"/>
      <c r="BZ10" s="420"/>
      <c r="CA10" s="420"/>
      <c r="CB10" s="420"/>
      <c r="CC10" s="421"/>
      <c r="CD10" s="354" t="s">
        <v>115</v>
      </c>
      <c r="CE10" s="355"/>
      <c r="CF10" s="355"/>
      <c r="CG10" s="355"/>
      <c r="CH10" s="355"/>
      <c r="CI10" s="355"/>
      <c r="CJ10" s="355"/>
      <c r="CK10" s="355"/>
      <c r="CL10" s="355"/>
      <c r="CM10" s="355"/>
      <c r="CN10" s="355"/>
      <c r="CO10" s="355"/>
      <c r="CP10" s="355"/>
      <c r="CQ10" s="355"/>
      <c r="CR10" s="355"/>
      <c r="CS10" s="356"/>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80"/>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0"/>
      <c r="B12" s="525" t="s">
        <v>122</v>
      </c>
      <c r="C12" s="526"/>
      <c r="D12" s="526"/>
      <c r="E12" s="526"/>
      <c r="F12" s="526"/>
      <c r="G12" s="526"/>
      <c r="H12" s="526"/>
      <c r="I12" s="526"/>
      <c r="J12" s="526"/>
      <c r="K12" s="527"/>
      <c r="L12" s="534" t="s">
        <v>123</v>
      </c>
      <c r="M12" s="535"/>
      <c r="N12" s="535"/>
      <c r="O12" s="535"/>
      <c r="P12" s="535"/>
      <c r="Q12" s="536"/>
      <c r="R12" s="537">
        <v>103833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0"/>
      <c r="B13" s="528"/>
      <c r="C13" s="529"/>
      <c r="D13" s="529"/>
      <c r="E13" s="529"/>
      <c r="F13" s="529"/>
      <c r="G13" s="529"/>
      <c r="H13" s="529"/>
      <c r="I13" s="529"/>
      <c r="J13" s="529"/>
      <c r="K13" s="530"/>
      <c r="L13" s="186"/>
      <c r="M13" s="503" t="s">
        <v>129</v>
      </c>
      <c r="N13" s="504"/>
      <c r="O13" s="504"/>
      <c r="P13" s="504"/>
      <c r="Q13" s="505"/>
      <c r="R13" s="506">
        <v>101999</v>
      </c>
      <c r="S13" s="507"/>
      <c r="T13" s="507"/>
      <c r="U13" s="507"/>
      <c r="V13" s="508"/>
      <c r="W13" s="509" t="s">
        <v>130</v>
      </c>
      <c r="X13" s="405"/>
      <c r="Y13" s="405"/>
      <c r="Z13" s="405"/>
      <c r="AA13" s="405"/>
      <c r="AB13" s="406"/>
      <c r="AC13" s="372">
        <v>3614</v>
      </c>
      <c r="AD13" s="373"/>
      <c r="AE13" s="373"/>
      <c r="AF13" s="373"/>
      <c r="AG13" s="374"/>
      <c r="AH13" s="372">
        <v>3926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122041</v>
      </c>
      <c r="BO13" s="420"/>
      <c r="BP13" s="420"/>
      <c r="BQ13" s="420"/>
      <c r="BR13" s="420"/>
      <c r="BS13" s="420"/>
      <c r="BT13" s="420"/>
      <c r="BU13" s="421"/>
      <c r="BV13" s="419">
        <v>2052148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6.2</v>
      </c>
      <c r="DC13" s="417"/>
      <c r="DD13" s="417"/>
      <c r="DE13" s="417"/>
      <c r="DF13" s="417"/>
      <c r="DG13" s="417"/>
      <c r="DH13" s="417"/>
      <c r="DI13" s="418"/>
    </row>
    <row r="14" spans="1:119" ht="18.75" customHeight="1" thickBot="1" x14ac:dyDescent="0.2">
      <c r="A14" s="180"/>
      <c r="B14" s="528"/>
      <c r="C14" s="529"/>
      <c r="D14" s="529"/>
      <c r="E14" s="529"/>
      <c r="F14" s="529"/>
      <c r="G14" s="529"/>
      <c r="H14" s="529"/>
      <c r="I14" s="529"/>
      <c r="J14" s="529"/>
      <c r="K14" s="530"/>
      <c r="L14" s="493" t="s">
        <v>135</v>
      </c>
      <c r="M14" s="546"/>
      <c r="N14" s="546"/>
      <c r="O14" s="546"/>
      <c r="P14" s="546"/>
      <c r="Q14" s="547"/>
      <c r="R14" s="506">
        <v>103702</v>
      </c>
      <c r="S14" s="507"/>
      <c r="T14" s="507"/>
      <c r="U14" s="507"/>
      <c r="V14" s="508"/>
      <c r="W14" s="510"/>
      <c r="X14" s="408"/>
      <c r="Y14" s="408"/>
      <c r="Z14" s="408"/>
      <c r="AA14" s="408"/>
      <c r="AB14" s="409"/>
      <c r="AC14" s="499">
        <v>8</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0"/>
      <c r="B15" s="528"/>
      <c r="C15" s="529"/>
      <c r="D15" s="529"/>
      <c r="E15" s="529"/>
      <c r="F15" s="529"/>
      <c r="G15" s="529"/>
      <c r="H15" s="529"/>
      <c r="I15" s="529"/>
      <c r="J15" s="529"/>
      <c r="K15" s="530"/>
      <c r="L15" s="186"/>
      <c r="M15" s="503" t="s">
        <v>129</v>
      </c>
      <c r="N15" s="504"/>
      <c r="O15" s="504"/>
      <c r="P15" s="504"/>
      <c r="Q15" s="505"/>
      <c r="R15" s="506">
        <v>102123</v>
      </c>
      <c r="S15" s="507"/>
      <c r="T15" s="507"/>
      <c r="U15" s="507"/>
      <c r="V15" s="508"/>
      <c r="W15" s="509" t="s">
        <v>137</v>
      </c>
      <c r="X15" s="405"/>
      <c r="Y15" s="405"/>
      <c r="Z15" s="405"/>
      <c r="AA15" s="405"/>
      <c r="AB15" s="406"/>
      <c r="AC15" s="372">
        <v>8056</v>
      </c>
      <c r="AD15" s="373"/>
      <c r="AE15" s="373"/>
      <c r="AF15" s="373"/>
      <c r="AG15" s="374"/>
      <c r="AH15" s="372">
        <v>7943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10951758</v>
      </c>
      <c r="BO15" s="449"/>
      <c r="BP15" s="449"/>
      <c r="BQ15" s="449"/>
      <c r="BR15" s="449"/>
      <c r="BS15" s="449"/>
      <c r="BT15" s="449"/>
      <c r="BU15" s="450"/>
      <c r="BV15" s="448">
        <v>10550032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80"/>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v>
      </c>
      <c r="AD16" s="500"/>
      <c r="AE16" s="500"/>
      <c r="AF16" s="500"/>
      <c r="AG16" s="501"/>
      <c r="AH16" s="499">
        <v>18.100000000000001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19142411</v>
      </c>
      <c r="BO16" s="420"/>
      <c r="BP16" s="420"/>
      <c r="BQ16" s="420"/>
      <c r="BR16" s="420"/>
      <c r="BS16" s="420"/>
      <c r="BT16" s="420"/>
      <c r="BU16" s="421"/>
      <c r="BV16" s="419">
        <v>18547553</v>
      </c>
      <c r="BW16" s="420"/>
      <c r="BX16" s="420"/>
      <c r="BY16" s="420"/>
      <c r="BZ16" s="420"/>
      <c r="CA16" s="420"/>
      <c r="CB16" s="420"/>
      <c r="CC16" s="421"/>
      <c r="CD16" s="36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0"/>
      <c r="B17" s="531"/>
      <c r="C17" s="532"/>
      <c r="D17" s="532"/>
      <c r="E17" s="532"/>
      <c r="F17" s="532"/>
      <c r="G17" s="532"/>
      <c r="H17" s="532"/>
      <c r="I17" s="532"/>
      <c r="J17" s="532"/>
      <c r="K17" s="533"/>
      <c r="L17" s="190"/>
      <c r="M17" s="512" t="s">
        <v>143</v>
      </c>
      <c r="N17" s="513"/>
      <c r="O17" s="513"/>
      <c r="P17" s="513"/>
      <c r="Q17" s="514"/>
      <c r="R17" s="496" t="s">
        <v>144</v>
      </c>
      <c r="S17" s="497"/>
      <c r="T17" s="497"/>
      <c r="U17" s="497"/>
      <c r="V17" s="498"/>
      <c r="W17" s="509" t="s">
        <v>145</v>
      </c>
      <c r="X17" s="405"/>
      <c r="Y17" s="405"/>
      <c r="Z17" s="405"/>
      <c r="AA17" s="405"/>
      <c r="AB17" s="406"/>
      <c r="AC17" s="372">
        <v>33617</v>
      </c>
      <c r="AD17" s="373"/>
      <c r="AE17" s="373"/>
      <c r="AF17" s="373"/>
      <c r="AG17" s="374"/>
      <c r="AH17" s="372">
        <v>31985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13736806</v>
      </c>
      <c r="BO17" s="420"/>
      <c r="BP17" s="420"/>
      <c r="BQ17" s="420"/>
      <c r="BR17" s="420"/>
      <c r="BS17" s="420"/>
      <c r="BT17" s="420"/>
      <c r="BU17" s="421"/>
      <c r="BV17" s="419">
        <v>13227363</v>
      </c>
      <c r="BW17" s="420"/>
      <c r="BX17" s="420"/>
      <c r="BY17" s="420"/>
      <c r="BZ17" s="420"/>
      <c r="CA17" s="420"/>
      <c r="CB17" s="420"/>
      <c r="CC17" s="421"/>
      <c r="CD17" s="36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0"/>
      <c r="B18" s="469" t="s">
        <v>147</v>
      </c>
      <c r="C18" s="470"/>
      <c r="D18" s="470"/>
      <c r="E18" s="471"/>
      <c r="F18" s="471"/>
      <c r="G18" s="471"/>
      <c r="H18" s="471"/>
      <c r="I18" s="471"/>
      <c r="J18" s="471"/>
      <c r="K18" s="471"/>
      <c r="L18" s="472">
        <v>215.69</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72.900000000000006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19157237</v>
      </c>
      <c r="BO18" s="420"/>
      <c r="BP18" s="420"/>
      <c r="BQ18" s="420"/>
      <c r="BR18" s="420"/>
      <c r="BS18" s="420"/>
      <c r="BT18" s="420"/>
      <c r="BU18" s="421"/>
      <c r="BV18" s="419">
        <v>18063180</v>
      </c>
      <c r="BW18" s="420"/>
      <c r="BX18" s="420"/>
      <c r="BY18" s="420"/>
      <c r="BZ18" s="420"/>
      <c r="CA18" s="420"/>
      <c r="CB18" s="420"/>
      <c r="CC18" s="421"/>
      <c r="CD18" s="36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0"/>
      <c r="B19" s="469" t="s">
        <v>149</v>
      </c>
      <c r="C19" s="470"/>
      <c r="D19" s="470"/>
      <c r="E19" s="471"/>
      <c r="F19" s="471"/>
      <c r="G19" s="471"/>
      <c r="H19" s="471"/>
      <c r="I19" s="471"/>
      <c r="J19" s="471"/>
      <c r="K19" s="471"/>
      <c r="L19" s="479">
        <v>458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27449380</v>
      </c>
      <c r="BO19" s="420"/>
      <c r="BP19" s="420"/>
      <c r="BQ19" s="420"/>
      <c r="BR19" s="420"/>
      <c r="BS19" s="420"/>
      <c r="BT19" s="420"/>
      <c r="BU19" s="421"/>
      <c r="BV19" s="419">
        <v>25718070</v>
      </c>
      <c r="BW19" s="420"/>
      <c r="BX19" s="420"/>
      <c r="BY19" s="420"/>
      <c r="BZ19" s="420"/>
      <c r="CA19" s="420"/>
      <c r="CB19" s="420"/>
      <c r="CC19" s="421"/>
      <c r="CD19" s="36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0"/>
      <c r="B20" s="469" t="s">
        <v>151</v>
      </c>
      <c r="C20" s="470"/>
      <c r="D20" s="470"/>
      <c r="E20" s="471"/>
      <c r="F20" s="471"/>
      <c r="G20" s="471"/>
      <c r="H20" s="471"/>
      <c r="I20" s="471"/>
      <c r="J20" s="471"/>
      <c r="K20" s="471"/>
      <c r="L20" s="479">
        <v>37792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36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0"/>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36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0"/>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33085454</v>
      </c>
      <c r="BO22" s="449"/>
      <c r="BP22" s="449"/>
      <c r="BQ22" s="449"/>
      <c r="BR22" s="449"/>
      <c r="BS22" s="449"/>
      <c r="BT22" s="449"/>
      <c r="BU22" s="450"/>
      <c r="BV22" s="448">
        <v>30991600</v>
      </c>
      <c r="BW22" s="449"/>
      <c r="BX22" s="449"/>
      <c r="BY22" s="449"/>
      <c r="BZ22" s="449"/>
      <c r="CA22" s="449"/>
      <c r="CB22" s="449"/>
      <c r="CC22" s="450"/>
      <c r="CD22" s="36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27947022</v>
      </c>
      <c r="BO23" s="420"/>
      <c r="BP23" s="420"/>
      <c r="BQ23" s="420"/>
      <c r="BR23" s="420"/>
      <c r="BS23" s="420"/>
      <c r="BT23" s="420"/>
      <c r="BU23" s="421"/>
      <c r="BV23" s="419">
        <v>26424548</v>
      </c>
      <c r="BW23" s="420"/>
      <c r="BX23" s="420"/>
      <c r="BY23" s="420"/>
      <c r="BZ23" s="420"/>
      <c r="CA23" s="420"/>
      <c r="CB23" s="420"/>
      <c r="CC23" s="421"/>
      <c r="CD23" s="36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0"/>
      <c r="B24" s="398"/>
      <c r="C24" s="399"/>
      <c r="D24" s="400"/>
      <c r="E24" s="375" t="s">
        <v>161</v>
      </c>
      <c r="F24" s="376"/>
      <c r="G24" s="376"/>
      <c r="H24" s="376"/>
      <c r="I24" s="376"/>
      <c r="J24" s="376"/>
      <c r="K24" s="377"/>
      <c r="L24" s="372">
        <v>1</v>
      </c>
      <c r="M24" s="373"/>
      <c r="N24" s="373"/>
      <c r="O24" s="373"/>
      <c r="P24" s="374"/>
      <c r="Q24" s="372">
        <v>8980</v>
      </c>
      <c r="R24" s="373"/>
      <c r="S24" s="373"/>
      <c r="T24" s="373"/>
      <c r="U24" s="373"/>
      <c r="V24" s="374"/>
      <c r="W24" s="462"/>
      <c r="X24" s="399"/>
      <c r="Y24" s="400"/>
      <c r="Z24" s="375" t="s">
        <v>162</v>
      </c>
      <c r="AA24" s="376"/>
      <c r="AB24" s="376"/>
      <c r="AC24" s="376"/>
      <c r="AD24" s="376"/>
      <c r="AE24" s="376"/>
      <c r="AF24" s="376"/>
      <c r="AG24" s="377"/>
      <c r="AH24" s="372">
        <v>492</v>
      </c>
      <c r="AI24" s="373"/>
      <c r="AJ24" s="373"/>
      <c r="AK24" s="373"/>
      <c r="AL24" s="374"/>
      <c r="AM24" s="372">
        <v>1566528</v>
      </c>
      <c r="AN24" s="373"/>
      <c r="AO24" s="373"/>
      <c r="AP24" s="373"/>
      <c r="AQ24" s="373"/>
      <c r="AR24" s="374"/>
      <c r="AS24" s="372">
        <v>3184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20432544</v>
      </c>
      <c r="BO24" s="420"/>
      <c r="BP24" s="420"/>
      <c r="BQ24" s="420"/>
      <c r="BR24" s="420"/>
      <c r="BS24" s="420"/>
      <c r="BT24" s="420"/>
      <c r="BU24" s="421"/>
      <c r="BV24" s="419">
        <v>17223086</v>
      </c>
      <c r="BW24" s="420"/>
      <c r="BX24" s="420"/>
      <c r="BY24" s="420"/>
      <c r="BZ24" s="420"/>
      <c r="CA24" s="420"/>
      <c r="CB24" s="420"/>
      <c r="CC24" s="421"/>
      <c r="CD24" s="36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0"/>
      <c r="B25" s="398"/>
      <c r="C25" s="399"/>
      <c r="D25" s="400"/>
      <c r="E25" s="375" t="s">
        <v>164</v>
      </c>
      <c r="F25" s="376"/>
      <c r="G25" s="376"/>
      <c r="H25" s="376"/>
      <c r="I25" s="376"/>
      <c r="J25" s="376"/>
      <c r="K25" s="377"/>
      <c r="L25" s="372">
        <v>1</v>
      </c>
      <c r="M25" s="373"/>
      <c r="N25" s="373"/>
      <c r="O25" s="373"/>
      <c r="P25" s="374"/>
      <c r="Q25" s="372">
        <v>7190</v>
      </c>
      <c r="R25" s="373"/>
      <c r="S25" s="373"/>
      <c r="T25" s="373"/>
      <c r="U25" s="373"/>
      <c r="V25" s="374"/>
      <c r="W25" s="462"/>
      <c r="X25" s="399"/>
      <c r="Y25" s="400"/>
      <c r="Z25" s="375" t="s">
        <v>165</v>
      </c>
      <c r="AA25" s="376"/>
      <c r="AB25" s="376"/>
      <c r="AC25" s="376"/>
      <c r="AD25" s="376"/>
      <c r="AE25" s="376"/>
      <c r="AF25" s="376"/>
      <c r="AG25" s="377"/>
      <c r="AH25" s="372">
        <v>104</v>
      </c>
      <c r="AI25" s="373"/>
      <c r="AJ25" s="373"/>
      <c r="AK25" s="373"/>
      <c r="AL25" s="374"/>
      <c r="AM25" s="372">
        <v>324792</v>
      </c>
      <c r="AN25" s="373"/>
      <c r="AO25" s="373"/>
      <c r="AP25" s="373"/>
      <c r="AQ25" s="373"/>
      <c r="AR25" s="374"/>
      <c r="AS25" s="372">
        <v>3123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3600430</v>
      </c>
      <c r="BO25" s="449"/>
      <c r="BP25" s="449"/>
      <c r="BQ25" s="449"/>
      <c r="BR25" s="449"/>
      <c r="BS25" s="449"/>
      <c r="BT25" s="449"/>
      <c r="BU25" s="450"/>
      <c r="BV25" s="448">
        <v>3187874</v>
      </c>
      <c r="BW25" s="449"/>
      <c r="BX25" s="449"/>
      <c r="BY25" s="449"/>
      <c r="BZ25" s="449"/>
      <c r="CA25" s="449"/>
      <c r="CB25" s="449"/>
      <c r="CC25" s="450"/>
      <c r="CD25" s="36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0"/>
      <c r="B26" s="398"/>
      <c r="C26" s="399"/>
      <c r="D26" s="400"/>
      <c r="E26" s="375" t="s">
        <v>167</v>
      </c>
      <c r="F26" s="376"/>
      <c r="G26" s="376"/>
      <c r="H26" s="376"/>
      <c r="I26" s="376"/>
      <c r="J26" s="376"/>
      <c r="K26" s="377"/>
      <c r="L26" s="372">
        <v>1</v>
      </c>
      <c r="M26" s="373"/>
      <c r="N26" s="373"/>
      <c r="O26" s="373"/>
      <c r="P26" s="374"/>
      <c r="Q26" s="372">
        <v>6760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12004</v>
      </c>
      <c r="AN26" s="373"/>
      <c r="AO26" s="373"/>
      <c r="AP26" s="373"/>
      <c r="AQ26" s="373"/>
      <c r="AR26" s="374"/>
      <c r="AS26" s="372">
        <v>3001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36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0"/>
      <c r="B27" s="398"/>
      <c r="C27" s="399"/>
      <c r="D27" s="400"/>
      <c r="E27" s="375" t="s">
        <v>170</v>
      </c>
      <c r="F27" s="376"/>
      <c r="G27" s="376"/>
      <c r="H27" s="376"/>
      <c r="I27" s="376"/>
      <c r="J27" s="376"/>
      <c r="K27" s="377"/>
      <c r="L27" s="372">
        <v>1</v>
      </c>
      <c r="M27" s="373"/>
      <c r="N27" s="373"/>
      <c r="O27" s="373"/>
      <c r="P27" s="374"/>
      <c r="Q27" s="372">
        <v>5370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11739</v>
      </c>
      <c r="AN27" s="373"/>
      <c r="AO27" s="373"/>
      <c r="AP27" s="373"/>
      <c r="AQ27" s="373"/>
      <c r="AR27" s="374"/>
      <c r="AS27" s="372">
        <v>3913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357"/>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0"/>
      <c r="B28" s="398"/>
      <c r="C28" s="399"/>
      <c r="D28" s="400"/>
      <c r="E28" s="375" t="s">
        <v>173</v>
      </c>
      <c r="F28" s="376"/>
      <c r="G28" s="376"/>
      <c r="H28" s="376"/>
      <c r="I28" s="376"/>
      <c r="J28" s="376"/>
      <c r="K28" s="377"/>
      <c r="L28" s="372">
        <v>1</v>
      </c>
      <c r="M28" s="373"/>
      <c r="N28" s="373"/>
      <c r="O28" s="373"/>
      <c r="P28" s="374"/>
      <c r="Q28" s="372">
        <v>4830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10497411</v>
      </c>
      <c r="BO28" s="449"/>
      <c r="BP28" s="449"/>
      <c r="BQ28" s="449"/>
      <c r="BR28" s="449"/>
      <c r="BS28" s="449"/>
      <c r="BT28" s="449"/>
      <c r="BU28" s="450"/>
      <c r="BV28" s="448">
        <v>9237611</v>
      </c>
      <c r="BW28" s="449"/>
      <c r="BX28" s="449"/>
      <c r="BY28" s="449"/>
      <c r="BZ28" s="449"/>
      <c r="CA28" s="449"/>
      <c r="CB28" s="449"/>
      <c r="CC28" s="450"/>
      <c r="CD28" s="36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0"/>
      <c r="B29" s="398"/>
      <c r="C29" s="399"/>
      <c r="D29" s="400"/>
      <c r="E29" s="375" t="s">
        <v>176</v>
      </c>
      <c r="F29" s="376"/>
      <c r="G29" s="376"/>
      <c r="H29" s="376"/>
      <c r="I29" s="376"/>
      <c r="J29" s="376"/>
      <c r="K29" s="377"/>
      <c r="L29" s="372">
        <v>18</v>
      </c>
      <c r="M29" s="373"/>
      <c r="N29" s="373"/>
      <c r="O29" s="373"/>
      <c r="P29" s="374"/>
      <c r="Q29" s="372">
        <v>4520</v>
      </c>
      <c r="R29" s="373"/>
      <c r="S29" s="373"/>
      <c r="T29" s="373"/>
      <c r="U29" s="373"/>
      <c r="V29" s="374"/>
      <c r="W29" s="463"/>
      <c r="X29" s="464"/>
      <c r="Y29" s="465"/>
      <c r="Z29" s="375" t="s">
        <v>177</v>
      </c>
      <c r="AA29" s="376"/>
      <c r="AB29" s="376"/>
      <c r="AC29" s="376"/>
      <c r="AD29" s="376"/>
      <c r="AE29" s="376"/>
      <c r="AF29" s="376"/>
      <c r="AG29" s="377"/>
      <c r="AH29" s="372">
        <v>495</v>
      </c>
      <c r="AI29" s="373"/>
      <c r="AJ29" s="373"/>
      <c r="AK29" s="373"/>
      <c r="AL29" s="374"/>
      <c r="AM29" s="372">
        <v>1578267</v>
      </c>
      <c r="AN29" s="373"/>
      <c r="AO29" s="373"/>
      <c r="AP29" s="373"/>
      <c r="AQ29" s="373"/>
      <c r="AR29" s="374"/>
      <c r="AS29" s="372">
        <v>3188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1395267</v>
      </c>
      <c r="BO29" s="420"/>
      <c r="BP29" s="420"/>
      <c r="BQ29" s="420"/>
      <c r="BR29" s="420"/>
      <c r="BS29" s="420"/>
      <c r="BT29" s="420"/>
      <c r="BU29" s="421"/>
      <c r="BV29" s="419">
        <v>716884</v>
      </c>
      <c r="BW29" s="420"/>
      <c r="BX29" s="420"/>
      <c r="BY29" s="420"/>
      <c r="BZ29" s="420"/>
      <c r="CA29" s="420"/>
      <c r="CB29" s="420"/>
      <c r="CC29" s="421"/>
      <c r="CD29" s="357"/>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5680683</v>
      </c>
      <c r="BO30" s="454"/>
      <c r="BP30" s="454"/>
      <c r="BQ30" s="454"/>
      <c r="BR30" s="454"/>
      <c r="BS30" s="454"/>
      <c r="BT30" s="454"/>
      <c r="BU30" s="455"/>
      <c r="BV30" s="453">
        <v>5772604</v>
      </c>
      <c r="BW30" s="454"/>
      <c r="BX30" s="454"/>
      <c r="BY30" s="454"/>
      <c r="BZ30" s="454"/>
      <c r="CA30" s="454"/>
      <c r="CB30" s="454"/>
      <c r="CC30" s="455"/>
      <c r="CD30" s="361"/>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80"/>
      <c r="B31" s="196"/>
      <c r="DI31" s="197"/>
    </row>
    <row r="32" spans="1:113" ht="13.5" customHeight="1" x14ac:dyDescent="0.15">
      <c r="A32" s="180"/>
      <c r="B32" s="198"/>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197"/>
    </row>
    <row r="33" spans="1:113" ht="13.5" customHeight="1" x14ac:dyDescent="0.15">
      <c r="A33" s="180"/>
      <c r="B33" s="198"/>
      <c r="C33" s="371" t="s">
        <v>186</v>
      </c>
      <c r="D33" s="371"/>
      <c r="E33" s="370" t="s">
        <v>187</v>
      </c>
      <c r="F33" s="370"/>
      <c r="G33" s="370"/>
      <c r="H33" s="370"/>
      <c r="I33" s="370"/>
      <c r="J33" s="370"/>
      <c r="K33" s="370"/>
      <c r="L33" s="370"/>
      <c r="M33" s="370"/>
      <c r="N33" s="370"/>
      <c r="O33" s="370"/>
      <c r="P33" s="370"/>
      <c r="Q33" s="370"/>
      <c r="R33" s="370"/>
      <c r="S33" s="370"/>
      <c r="T33" s="358"/>
      <c r="U33" s="371" t="s">
        <v>186</v>
      </c>
      <c r="V33" s="371"/>
      <c r="W33" s="370" t="s">
        <v>187</v>
      </c>
      <c r="X33" s="370"/>
      <c r="Y33" s="370"/>
      <c r="Z33" s="370"/>
      <c r="AA33" s="370"/>
      <c r="AB33" s="370"/>
      <c r="AC33" s="370"/>
      <c r="AD33" s="370"/>
      <c r="AE33" s="370"/>
      <c r="AF33" s="370"/>
      <c r="AG33" s="370"/>
      <c r="AH33" s="370"/>
      <c r="AI33" s="370"/>
      <c r="AJ33" s="370"/>
      <c r="AK33" s="370"/>
      <c r="AL33" s="358"/>
      <c r="AM33" s="371" t="s">
        <v>186</v>
      </c>
      <c r="AN33" s="371"/>
      <c r="AO33" s="370" t="s">
        <v>187</v>
      </c>
      <c r="AP33" s="370"/>
      <c r="AQ33" s="370"/>
      <c r="AR33" s="370"/>
      <c r="AS33" s="370"/>
      <c r="AT33" s="370"/>
      <c r="AU33" s="370"/>
      <c r="AV33" s="370"/>
      <c r="AW33" s="370"/>
      <c r="AX33" s="370"/>
      <c r="AY33" s="370"/>
      <c r="AZ33" s="370"/>
      <c r="BA33" s="370"/>
      <c r="BB33" s="370"/>
      <c r="BC33" s="370"/>
      <c r="BD33" s="362"/>
      <c r="BE33" s="370" t="s">
        <v>188</v>
      </c>
      <c r="BF33" s="370"/>
      <c r="BG33" s="370" t="s">
        <v>189</v>
      </c>
      <c r="BH33" s="370"/>
      <c r="BI33" s="370"/>
      <c r="BJ33" s="370"/>
      <c r="BK33" s="370"/>
      <c r="BL33" s="370"/>
      <c r="BM33" s="370"/>
      <c r="BN33" s="370"/>
      <c r="BO33" s="370"/>
      <c r="BP33" s="370"/>
      <c r="BQ33" s="370"/>
      <c r="BR33" s="370"/>
      <c r="BS33" s="370"/>
      <c r="BT33" s="370"/>
      <c r="BU33" s="370"/>
      <c r="BV33" s="362"/>
      <c r="BW33" s="371" t="s">
        <v>188</v>
      </c>
      <c r="BX33" s="371"/>
      <c r="BY33" s="370" t="s">
        <v>190</v>
      </c>
      <c r="BZ33" s="370"/>
      <c r="CA33" s="370"/>
      <c r="CB33" s="370"/>
      <c r="CC33" s="370"/>
      <c r="CD33" s="370"/>
      <c r="CE33" s="370"/>
      <c r="CF33" s="370"/>
      <c r="CG33" s="370"/>
      <c r="CH33" s="370"/>
      <c r="CI33" s="370"/>
      <c r="CJ33" s="370"/>
      <c r="CK33" s="370"/>
      <c r="CL33" s="370"/>
      <c r="CM33" s="370"/>
      <c r="CN33" s="358"/>
      <c r="CO33" s="371" t="s">
        <v>186</v>
      </c>
      <c r="CP33" s="371"/>
      <c r="CQ33" s="370" t="s">
        <v>191</v>
      </c>
      <c r="CR33" s="370"/>
      <c r="CS33" s="370"/>
      <c r="CT33" s="370"/>
      <c r="CU33" s="370"/>
      <c r="CV33" s="370"/>
      <c r="CW33" s="370"/>
      <c r="CX33" s="370"/>
      <c r="CY33" s="370"/>
      <c r="CZ33" s="370"/>
      <c r="DA33" s="370"/>
      <c r="DB33" s="370"/>
      <c r="DC33" s="370"/>
      <c r="DD33" s="370"/>
      <c r="DE33" s="370"/>
      <c r="DF33" s="358"/>
      <c r="DG33" s="369" t="s">
        <v>192</v>
      </c>
      <c r="DH33" s="369"/>
      <c r="DI33" s="359"/>
    </row>
    <row r="34" spans="1:113" ht="32.25" customHeight="1" x14ac:dyDescent="0.15">
      <c r="A34" s="180"/>
      <c r="B34" s="198"/>
      <c r="C34" s="367">
        <f>IF(E34="","",1)</f>
        <v>1</v>
      </c>
      <c r="D34" s="367"/>
      <c r="E34" s="368" t="str">
        <f>IF('[1]各会計、関係団体の財政状況及び健全化判断比率'!B7="","",'[1]各会計、関係団体の財政状況及び健全化判断比率'!B7)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3</v>
      </c>
      <c r="V34" s="367"/>
      <c r="W34" s="368" t="str">
        <f>IF('[1]各会計、関係団体の財政状況及び健全化判断比率'!B28="","",'[1]各会計、関係団体の財政状況及び健全化判断比率'!B28)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0"/>
      <c r="AM34" s="367">
        <f>IF(AO34="","",MAX(C34:D43,U34:V43)+1)</f>
        <v>6</v>
      </c>
      <c r="AN34" s="367"/>
      <c r="AO34" s="368" t="str">
        <f>IF('[1]各会計、関係団体の財政状況及び健全化判断比率'!B31="","",'[1]各会計、関係団体の財政状況及び健全化判断比率'!B31)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0"/>
      <c r="BE34" s="367">
        <f>IF(BG34="","",MAX(C34:D43,U34:V43,AM34:AN43)+1)</f>
        <v>8</v>
      </c>
      <c r="BF34" s="367"/>
      <c r="BG34" s="368" t="str">
        <f>IF('[1]各会計、関係団体の財政状況及び健全化判断比率'!B33="","",'[1]各会計、関係団体の財政状況及び健全化判断比率'!B33)</f>
        <v>渡船事業特別会計</v>
      </c>
      <c r="BH34" s="368"/>
      <c r="BI34" s="368"/>
      <c r="BJ34" s="368"/>
      <c r="BK34" s="368"/>
      <c r="BL34" s="368"/>
      <c r="BM34" s="368"/>
      <c r="BN34" s="368"/>
      <c r="BO34" s="368"/>
      <c r="BP34" s="368"/>
      <c r="BQ34" s="368"/>
      <c r="BR34" s="368"/>
      <c r="BS34" s="368"/>
      <c r="BT34" s="368"/>
      <c r="BU34" s="368"/>
      <c r="BV34" s="180"/>
      <c r="BW34" s="367" t="str">
        <f>IF(BY34="","",MAX(C34:D43,U34:V43,AM34:AN43,BE34:BF43)+1)</f>
        <v/>
      </c>
      <c r="BX34" s="367"/>
      <c r="BY34" s="368" t="str">
        <f>IF('[1]各会計、関係団体の財政状況及び健全化判断比率'!B68="","",'[1]各会計、関係団体の財政状況及び健全化判断比率'!B68)</f>
        <v/>
      </c>
      <c r="BZ34" s="368"/>
      <c r="CA34" s="368"/>
      <c r="CB34" s="368"/>
      <c r="CC34" s="368"/>
      <c r="CD34" s="368"/>
      <c r="CE34" s="368"/>
      <c r="CF34" s="368"/>
      <c r="CG34" s="368"/>
      <c r="CH34" s="368"/>
      <c r="CI34" s="368"/>
      <c r="CJ34" s="368"/>
      <c r="CK34" s="368"/>
      <c r="CL34" s="368"/>
      <c r="CM34" s="368"/>
      <c r="CN34" s="180"/>
      <c r="CO34" s="367">
        <f>IF(CQ34="","",MAX(C34:D43,U34:V43,AM34:AN43,BE34:BF43,BW34:BX43)+1)</f>
        <v>9</v>
      </c>
      <c r="CP34" s="367"/>
      <c r="CQ34" s="368" t="str">
        <f>IF('[1]各会計、関係団体の財政状況及び健全化判断比率'!BS7="","",'[1]各会計、関係団体の財政状況及び健全化判断比率'!BS7)</f>
        <v>志摩海洋センター</v>
      </c>
      <c r="CR34" s="368"/>
      <c r="CS34" s="368"/>
      <c r="CT34" s="368"/>
      <c r="CU34" s="368"/>
      <c r="CV34" s="368"/>
      <c r="CW34" s="368"/>
      <c r="CX34" s="368"/>
      <c r="CY34" s="368"/>
      <c r="CZ34" s="368"/>
      <c r="DA34" s="368"/>
      <c r="DB34" s="368"/>
      <c r="DC34" s="368"/>
      <c r="DD34" s="368"/>
      <c r="DE34" s="368"/>
      <c r="DG34" s="365" t="str">
        <f>IF('[1]各会計、関係団体の財政状況及び健全化判断比率'!BR7="","",'[1]各会計、関係団体の財政状況及び健全化判断比率'!BR7)</f>
        <v/>
      </c>
      <c r="DH34" s="365"/>
      <c r="DI34" s="359"/>
    </row>
    <row r="35" spans="1:113" ht="32.25" customHeight="1" x14ac:dyDescent="0.15">
      <c r="A35" s="180"/>
      <c r="B35" s="198"/>
      <c r="C35" s="367">
        <f>IF(E35="","",C34+1)</f>
        <v>2</v>
      </c>
      <c r="D35" s="367"/>
      <c r="E35" s="368" t="str">
        <f>IF('[1]各会計、関係団体の財政状況及び健全化判断比率'!B8="","",'[1]各会計、関係団体の財政状況及び健全化判断比率'!B8)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0"/>
      <c r="U35" s="367">
        <f>IF(W35="","",U34+1)</f>
        <v>4</v>
      </c>
      <c r="V35" s="367"/>
      <c r="W35" s="368" t="str">
        <f>IF('[1]各会計、関係団体の財政状況及び健全化判断比率'!B29="","",'[1]各会計、関係団体の財政状況及び健全化判断比率'!B29)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0"/>
      <c r="AM35" s="367">
        <f t="shared" ref="AM35:AM43" si="0">IF(AO35="","",AM34+1)</f>
        <v>7</v>
      </c>
      <c r="AN35" s="367"/>
      <c r="AO35" s="368" t="str">
        <f>IF('[1]各会計、関係団体の財政状況及び健全化判断比率'!B32="","",'[1]各会計、関係団体の財政状況及び健全化判断比率'!B32)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0"/>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0"/>
      <c r="BW35" s="367" t="str">
        <f t="shared" ref="BW35:BW43" si="2">IF(BY35="","",BW34+1)</f>
        <v/>
      </c>
      <c r="BX35" s="367"/>
      <c r="BY35" s="368" t="str">
        <f>IF('[1]各会計、関係団体の財政状況及び健全化判断比率'!B69="","",'[1]各会計、関係団体の財政状況及び健全化判断比率'!B69)</f>
        <v/>
      </c>
      <c r="BZ35" s="368"/>
      <c r="CA35" s="368"/>
      <c r="CB35" s="368"/>
      <c r="CC35" s="368"/>
      <c r="CD35" s="368"/>
      <c r="CE35" s="368"/>
      <c r="CF35" s="368"/>
      <c r="CG35" s="368"/>
      <c r="CH35" s="368"/>
      <c r="CI35" s="368"/>
      <c r="CJ35" s="368"/>
      <c r="CK35" s="368"/>
      <c r="CL35" s="368"/>
      <c r="CM35" s="368"/>
      <c r="CN35" s="180"/>
      <c r="CO35" s="367">
        <f t="shared" ref="CO35:CO43" si="3">IF(CQ35="","",CO34+1)</f>
        <v>10</v>
      </c>
      <c r="CP35" s="367"/>
      <c r="CQ35" s="368" t="str">
        <f>IF('[1]各会計、関係団体の財政状況及び健全化判断比率'!BS8="","",'[1]各会計、関係団体の財政状況及び健全化判断比率'!BS8)</f>
        <v>糸島市土地開発公社</v>
      </c>
      <c r="CR35" s="368"/>
      <c r="CS35" s="368"/>
      <c r="CT35" s="368"/>
      <c r="CU35" s="368"/>
      <c r="CV35" s="368"/>
      <c r="CW35" s="368"/>
      <c r="CX35" s="368"/>
      <c r="CY35" s="368"/>
      <c r="CZ35" s="368"/>
      <c r="DA35" s="368"/>
      <c r="DB35" s="368"/>
      <c r="DC35" s="368"/>
      <c r="DD35" s="368"/>
      <c r="DE35" s="368"/>
      <c r="DG35" s="365" t="str">
        <f>IF('[1]各会計、関係団体の財政状況及び健全化判断比率'!BR8="","",'[1]各会計、関係団体の財政状況及び健全化判断比率'!BR8)</f>
        <v/>
      </c>
      <c r="DH35" s="365"/>
      <c r="DI35" s="359"/>
    </row>
    <row r="36" spans="1:113" ht="32.25" customHeight="1" x14ac:dyDescent="0.15">
      <c r="A36" s="180"/>
      <c r="B36" s="198"/>
      <c r="C36" s="367" t="str">
        <f>IF(E36="","",C35+1)</f>
        <v/>
      </c>
      <c r="D36" s="367"/>
      <c r="E36" s="368" t="str">
        <f>IF('[1]各会計、関係団体の財政状況及び健全化判断比率'!B9="","",'[1]各会計、関係団体の財政状況及び健全化判断比率'!B9)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5</v>
      </c>
      <c r="V36" s="367"/>
      <c r="W36" s="368" t="str">
        <f>IF('[1]各会計、関係団体の財政状況及び健全化判断比率'!B30="","",'[1]各会計、関係団体の財政状況及び健全化判断比率'!B30)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t="str">
        <f t="shared" si="0"/>
        <v/>
      </c>
      <c r="AN36" s="367"/>
      <c r="AO36" s="368"/>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t="str">
        <f t="shared" si="2"/>
        <v/>
      </c>
      <c r="BX36" s="367"/>
      <c r="BY36" s="368" t="str">
        <f>IF('[1]各会計、関係団体の財政状況及び健全化判断比率'!B70="","",'[1]各会計、関係団体の財政状況及び健全化判断比率'!B70)</f>
        <v/>
      </c>
      <c r="BZ36" s="368"/>
      <c r="CA36" s="368"/>
      <c r="CB36" s="368"/>
      <c r="CC36" s="368"/>
      <c r="CD36" s="368"/>
      <c r="CE36" s="368"/>
      <c r="CF36" s="368"/>
      <c r="CG36" s="368"/>
      <c r="CH36" s="368"/>
      <c r="CI36" s="368"/>
      <c r="CJ36" s="368"/>
      <c r="CK36" s="368"/>
      <c r="CL36" s="368"/>
      <c r="CM36" s="368"/>
      <c r="CN36" s="180"/>
      <c r="CO36" s="367" t="str">
        <f t="shared" si="3"/>
        <v/>
      </c>
      <c r="CP36" s="367"/>
      <c r="CQ36" s="368" t="str">
        <f>IF('[1]各会計、関係団体の財政状況及び健全化判断比率'!BS9="","",'[1]各会計、関係団体の財政状況及び健全化判断比率'!BS9)</f>
        <v/>
      </c>
      <c r="CR36" s="368"/>
      <c r="CS36" s="368"/>
      <c r="CT36" s="368"/>
      <c r="CU36" s="368"/>
      <c r="CV36" s="368"/>
      <c r="CW36" s="368"/>
      <c r="CX36" s="368"/>
      <c r="CY36" s="368"/>
      <c r="CZ36" s="368"/>
      <c r="DA36" s="368"/>
      <c r="DB36" s="368"/>
      <c r="DC36" s="368"/>
      <c r="DD36" s="368"/>
      <c r="DE36" s="368"/>
      <c r="DG36" s="365" t="str">
        <f>IF('[1]各会計、関係団体の財政状況及び健全化判断比率'!BR9="","",'[1]各会計、関係団体の財政状況及び健全化判断比率'!BR9)</f>
        <v/>
      </c>
      <c r="DH36" s="365"/>
      <c r="DI36" s="359"/>
    </row>
    <row r="37" spans="1:113" ht="32.25" customHeight="1" x14ac:dyDescent="0.15">
      <c r="A37" s="180"/>
      <c r="B37" s="198"/>
      <c r="C37" s="367" t="str">
        <f>IF(E37="","",C36+1)</f>
        <v/>
      </c>
      <c r="D37" s="367"/>
      <c r="E37" s="368" t="str">
        <f>IF('[1]各会計、関係団体の財政状況及び健全化判断比率'!B10="","",'[1]各会計、関係団体の財政状況及び健全化判断比率'!B10)</f>
        <v/>
      </c>
      <c r="F37" s="368"/>
      <c r="G37" s="368"/>
      <c r="H37" s="368"/>
      <c r="I37" s="368"/>
      <c r="J37" s="368"/>
      <c r="K37" s="368"/>
      <c r="L37" s="368"/>
      <c r="M37" s="368"/>
      <c r="N37" s="368"/>
      <c r="O37" s="368"/>
      <c r="P37" s="368"/>
      <c r="Q37" s="368"/>
      <c r="R37" s="368"/>
      <c r="S37" s="368"/>
      <c r="T37" s="180"/>
      <c r="U37" s="367" t="str">
        <f t="shared" si="4"/>
        <v/>
      </c>
      <c r="V37" s="367"/>
      <c r="W37" s="368"/>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t="str">
        <f t="shared" si="2"/>
        <v/>
      </c>
      <c r="BX37" s="367"/>
      <c r="BY37" s="368" t="str">
        <f>IF('[1]各会計、関係団体の財政状況及び健全化判断比率'!B71="","",'[1]各会計、関係団体の財政状況及び健全化判断比率'!B71)</f>
        <v/>
      </c>
      <c r="BZ37" s="368"/>
      <c r="CA37" s="368"/>
      <c r="CB37" s="368"/>
      <c r="CC37" s="368"/>
      <c r="CD37" s="368"/>
      <c r="CE37" s="368"/>
      <c r="CF37" s="368"/>
      <c r="CG37" s="368"/>
      <c r="CH37" s="368"/>
      <c r="CI37" s="368"/>
      <c r="CJ37" s="368"/>
      <c r="CK37" s="368"/>
      <c r="CL37" s="368"/>
      <c r="CM37" s="368"/>
      <c r="CN37" s="180"/>
      <c r="CO37" s="367" t="str">
        <f t="shared" si="3"/>
        <v/>
      </c>
      <c r="CP37" s="367"/>
      <c r="CQ37" s="368" t="str">
        <f>IF('[1]各会計、関係団体の財政状況及び健全化判断比率'!BS10="","",'[1]各会計、関係団体の財政状況及び健全化判断比率'!BS10)</f>
        <v/>
      </c>
      <c r="CR37" s="368"/>
      <c r="CS37" s="368"/>
      <c r="CT37" s="368"/>
      <c r="CU37" s="368"/>
      <c r="CV37" s="368"/>
      <c r="CW37" s="368"/>
      <c r="CX37" s="368"/>
      <c r="CY37" s="368"/>
      <c r="CZ37" s="368"/>
      <c r="DA37" s="368"/>
      <c r="DB37" s="368"/>
      <c r="DC37" s="368"/>
      <c r="DD37" s="368"/>
      <c r="DE37" s="368"/>
      <c r="DG37" s="365" t="str">
        <f>IF('[1]各会計、関係団体の財政状況及び健全化判断比率'!BR10="","",'[1]各会計、関係団体の財政状況及び健全化判断比率'!BR10)</f>
        <v/>
      </c>
      <c r="DH37" s="365"/>
      <c r="DI37" s="359"/>
    </row>
    <row r="38" spans="1:113" ht="32.25" customHeight="1" x14ac:dyDescent="0.15">
      <c r="A38" s="180"/>
      <c r="B38" s="198"/>
      <c r="C38" s="367" t="str">
        <f t="shared" ref="C38:C43" si="5">IF(E38="","",C37+1)</f>
        <v/>
      </c>
      <c r="D38" s="367"/>
      <c r="E38" s="368" t="str">
        <f>IF('[1]各会計、関係団体の財政状況及び健全化判断比率'!B11="","",'[1]各会計、関係団体の財政状況及び健全化判断比率'!B11)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t="str">
        <f t="shared" si="2"/>
        <v/>
      </c>
      <c r="BX38" s="367"/>
      <c r="BY38" s="368" t="str">
        <f>IF('[1]各会計、関係団体の財政状況及び健全化判断比率'!B72="","",'[1]各会計、関係団体の財政状況及び健全化判断比率'!B72)</f>
        <v/>
      </c>
      <c r="BZ38" s="368"/>
      <c r="CA38" s="368"/>
      <c r="CB38" s="368"/>
      <c r="CC38" s="368"/>
      <c r="CD38" s="368"/>
      <c r="CE38" s="368"/>
      <c r="CF38" s="368"/>
      <c r="CG38" s="368"/>
      <c r="CH38" s="368"/>
      <c r="CI38" s="368"/>
      <c r="CJ38" s="368"/>
      <c r="CK38" s="368"/>
      <c r="CL38" s="368"/>
      <c r="CM38" s="368"/>
      <c r="CN38" s="180"/>
      <c r="CO38" s="367" t="str">
        <f t="shared" si="3"/>
        <v/>
      </c>
      <c r="CP38" s="367"/>
      <c r="CQ38" s="368" t="str">
        <f>IF('[1]各会計、関係団体の財政状況及び健全化判断比率'!BS11="","",'[1]各会計、関係団体の財政状況及び健全化判断比率'!BS11)</f>
        <v/>
      </c>
      <c r="CR38" s="368"/>
      <c r="CS38" s="368"/>
      <c r="CT38" s="368"/>
      <c r="CU38" s="368"/>
      <c r="CV38" s="368"/>
      <c r="CW38" s="368"/>
      <c r="CX38" s="368"/>
      <c r="CY38" s="368"/>
      <c r="CZ38" s="368"/>
      <c r="DA38" s="368"/>
      <c r="DB38" s="368"/>
      <c r="DC38" s="368"/>
      <c r="DD38" s="368"/>
      <c r="DE38" s="368"/>
      <c r="DG38" s="365" t="str">
        <f>IF('[1]各会計、関係団体の財政状況及び健全化判断比率'!BR11="","",'[1]各会計、関係団体の財政状況及び健全化判断比率'!BR11)</f>
        <v/>
      </c>
      <c r="DH38" s="365"/>
      <c r="DI38" s="359"/>
    </row>
    <row r="39" spans="1:113" ht="32.25" customHeight="1" x14ac:dyDescent="0.15">
      <c r="A39" s="180"/>
      <c r="B39" s="198"/>
      <c r="C39" s="367" t="str">
        <f t="shared" si="5"/>
        <v/>
      </c>
      <c r="D39" s="367"/>
      <c r="E39" s="368" t="str">
        <f>IF('[1]各会計、関係団体の財政状況及び健全化判断比率'!B12="","",'[1]各会計、関係団体の財政状況及び健全化判断比率'!B12)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t="str">
        <f t="shared" si="2"/>
        <v/>
      </c>
      <c r="BX39" s="367"/>
      <c r="BY39" s="368" t="str">
        <f>IF('[1]各会計、関係団体の財政状況及び健全化判断比率'!B73="","",'[1]各会計、関係団体の財政状況及び健全化判断比率'!B73)</f>
        <v/>
      </c>
      <c r="BZ39" s="368"/>
      <c r="CA39" s="368"/>
      <c r="CB39" s="368"/>
      <c r="CC39" s="368"/>
      <c r="CD39" s="368"/>
      <c r="CE39" s="368"/>
      <c r="CF39" s="368"/>
      <c r="CG39" s="368"/>
      <c r="CH39" s="368"/>
      <c r="CI39" s="368"/>
      <c r="CJ39" s="368"/>
      <c r="CK39" s="368"/>
      <c r="CL39" s="368"/>
      <c r="CM39" s="368"/>
      <c r="CN39" s="180"/>
      <c r="CO39" s="367" t="str">
        <f t="shared" si="3"/>
        <v/>
      </c>
      <c r="CP39" s="367"/>
      <c r="CQ39" s="368" t="str">
        <f>IF('[1]各会計、関係団体の財政状況及び健全化判断比率'!BS12="","",'[1]各会計、関係団体の財政状況及び健全化判断比率'!BS12)</f>
        <v/>
      </c>
      <c r="CR39" s="368"/>
      <c r="CS39" s="368"/>
      <c r="CT39" s="368"/>
      <c r="CU39" s="368"/>
      <c r="CV39" s="368"/>
      <c r="CW39" s="368"/>
      <c r="CX39" s="368"/>
      <c r="CY39" s="368"/>
      <c r="CZ39" s="368"/>
      <c r="DA39" s="368"/>
      <c r="DB39" s="368"/>
      <c r="DC39" s="368"/>
      <c r="DD39" s="368"/>
      <c r="DE39" s="368"/>
      <c r="DG39" s="365" t="str">
        <f>IF('[1]各会計、関係団体の財政状況及び健全化判断比率'!BR12="","",'[1]各会計、関係団体の財政状況及び健全化判断比率'!BR12)</f>
        <v/>
      </c>
      <c r="DH39" s="365"/>
      <c r="DI39" s="359"/>
    </row>
    <row r="40" spans="1:113" ht="32.25" customHeight="1" x14ac:dyDescent="0.15">
      <c r="A40" s="180"/>
      <c r="B40" s="198"/>
      <c r="C40" s="367" t="str">
        <f t="shared" si="5"/>
        <v/>
      </c>
      <c r="D40" s="367"/>
      <c r="E40" s="368" t="str">
        <f>IF('[1]各会計、関係団体の財政状況及び健全化判断比率'!B13="","",'[1]各会計、関係団体の財政状況及び健全化判断比率'!B13)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t="str">
        <f t="shared" si="2"/>
        <v/>
      </c>
      <c r="BX40" s="367"/>
      <c r="BY40" s="368" t="str">
        <f>IF('[1]各会計、関係団体の財政状況及び健全化判断比率'!B74="","",'[1]各会計、関係団体の財政状況及び健全化判断比率'!B74)</f>
        <v/>
      </c>
      <c r="BZ40" s="368"/>
      <c r="CA40" s="368"/>
      <c r="CB40" s="368"/>
      <c r="CC40" s="368"/>
      <c r="CD40" s="368"/>
      <c r="CE40" s="368"/>
      <c r="CF40" s="368"/>
      <c r="CG40" s="368"/>
      <c r="CH40" s="368"/>
      <c r="CI40" s="368"/>
      <c r="CJ40" s="368"/>
      <c r="CK40" s="368"/>
      <c r="CL40" s="368"/>
      <c r="CM40" s="368"/>
      <c r="CN40" s="180"/>
      <c r="CO40" s="367" t="str">
        <f t="shared" si="3"/>
        <v/>
      </c>
      <c r="CP40" s="367"/>
      <c r="CQ40" s="368" t="str">
        <f>IF('[1]各会計、関係団体の財政状況及び健全化判断比率'!BS13="","",'[1]各会計、関係団体の財政状況及び健全化判断比率'!BS13)</f>
        <v/>
      </c>
      <c r="CR40" s="368"/>
      <c r="CS40" s="368"/>
      <c r="CT40" s="368"/>
      <c r="CU40" s="368"/>
      <c r="CV40" s="368"/>
      <c r="CW40" s="368"/>
      <c r="CX40" s="368"/>
      <c r="CY40" s="368"/>
      <c r="CZ40" s="368"/>
      <c r="DA40" s="368"/>
      <c r="DB40" s="368"/>
      <c r="DC40" s="368"/>
      <c r="DD40" s="368"/>
      <c r="DE40" s="368"/>
      <c r="DG40" s="365" t="str">
        <f>IF('[1]各会計、関係団体の財政状況及び健全化判断比率'!BR13="","",'[1]各会計、関係団体の財政状況及び健全化判断比率'!BR13)</f>
        <v/>
      </c>
      <c r="DH40" s="365"/>
      <c r="DI40" s="359"/>
    </row>
    <row r="41" spans="1:113" ht="32.25" customHeight="1" x14ac:dyDescent="0.15">
      <c r="A41" s="180"/>
      <c r="B41" s="198"/>
      <c r="C41" s="367" t="str">
        <f t="shared" si="5"/>
        <v/>
      </c>
      <c r="D41" s="367"/>
      <c r="E41" s="368" t="str">
        <f>IF('[1]各会計、関係団体の財政状況及び健全化判断比率'!B14="","",'[1]各会計、関係団体の財政状況及び健全化判断比率'!B14)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t="str">
        <f t="shared" si="2"/>
        <v/>
      </c>
      <c r="BX41" s="367"/>
      <c r="BY41" s="368" t="str">
        <f>IF('[1]各会計、関係団体の財政状況及び健全化判断比率'!B75="","",'[1]各会計、関係団体の財政状況及び健全化判断比率'!B75)</f>
        <v/>
      </c>
      <c r="BZ41" s="368"/>
      <c r="CA41" s="368"/>
      <c r="CB41" s="368"/>
      <c r="CC41" s="368"/>
      <c r="CD41" s="368"/>
      <c r="CE41" s="368"/>
      <c r="CF41" s="368"/>
      <c r="CG41" s="368"/>
      <c r="CH41" s="368"/>
      <c r="CI41" s="368"/>
      <c r="CJ41" s="368"/>
      <c r="CK41" s="368"/>
      <c r="CL41" s="368"/>
      <c r="CM41" s="368"/>
      <c r="CN41" s="180"/>
      <c r="CO41" s="367" t="str">
        <f t="shared" si="3"/>
        <v/>
      </c>
      <c r="CP41" s="367"/>
      <c r="CQ41" s="368" t="str">
        <f>IF('[1]各会計、関係団体の財政状況及び健全化判断比率'!BS14="","",'[1]各会計、関係団体の財政状況及び健全化判断比率'!BS14)</f>
        <v/>
      </c>
      <c r="CR41" s="368"/>
      <c r="CS41" s="368"/>
      <c r="CT41" s="368"/>
      <c r="CU41" s="368"/>
      <c r="CV41" s="368"/>
      <c r="CW41" s="368"/>
      <c r="CX41" s="368"/>
      <c r="CY41" s="368"/>
      <c r="CZ41" s="368"/>
      <c r="DA41" s="368"/>
      <c r="DB41" s="368"/>
      <c r="DC41" s="368"/>
      <c r="DD41" s="368"/>
      <c r="DE41" s="368"/>
      <c r="DG41" s="365" t="str">
        <f>IF('[1]各会計、関係団体の財政状況及び健全化判断比率'!BR14="","",'[1]各会計、関係団体の財政状況及び健全化判断比率'!BR14)</f>
        <v/>
      </c>
      <c r="DH41" s="365"/>
      <c r="DI41" s="359"/>
    </row>
    <row r="42" spans="1:113" ht="32.25" customHeight="1" x14ac:dyDescent="0.15">
      <c r="B42" s="198"/>
      <c r="C42" s="367" t="str">
        <f t="shared" si="5"/>
        <v/>
      </c>
      <c r="D42" s="367"/>
      <c r="E42" s="368" t="str">
        <f>IF('[1]各会計、関係団体の財政状況及び健全化判断比率'!B15="","",'[1]各会計、関係団体の財政状況及び健全化判断比率'!B15)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t="str">
        <f t="shared" si="2"/>
        <v/>
      </c>
      <c r="BX42" s="367"/>
      <c r="BY42" s="368" t="str">
        <f>IF('[1]各会計、関係団体の財政状況及び健全化判断比率'!B76="","",'[1]各会計、関係団体の財政状況及び健全化判断比率'!B76)</f>
        <v/>
      </c>
      <c r="BZ42" s="368"/>
      <c r="CA42" s="368"/>
      <c r="CB42" s="368"/>
      <c r="CC42" s="368"/>
      <c r="CD42" s="368"/>
      <c r="CE42" s="368"/>
      <c r="CF42" s="368"/>
      <c r="CG42" s="368"/>
      <c r="CH42" s="368"/>
      <c r="CI42" s="368"/>
      <c r="CJ42" s="368"/>
      <c r="CK42" s="368"/>
      <c r="CL42" s="368"/>
      <c r="CM42" s="368"/>
      <c r="CN42" s="180"/>
      <c r="CO42" s="367" t="str">
        <f t="shared" si="3"/>
        <v/>
      </c>
      <c r="CP42" s="367"/>
      <c r="CQ42" s="368" t="str">
        <f>IF('[1]各会計、関係団体の財政状況及び健全化判断比率'!BS15="","",'[1]各会計、関係団体の財政状況及び健全化判断比率'!BS15)</f>
        <v/>
      </c>
      <c r="CR42" s="368"/>
      <c r="CS42" s="368"/>
      <c r="CT42" s="368"/>
      <c r="CU42" s="368"/>
      <c r="CV42" s="368"/>
      <c r="CW42" s="368"/>
      <c r="CX42" s="368"/>
      <c r="CY42" s="368"/>
      <c r="CZ42" s="368"/>
      <c r="DA42" s="368"/>
      <c r="DB42" s="368"/>
      <c r="DC42" s="368"/>
      <c r="DD42" s="368"/>
      <c r="DE42" s="368"/>
      <c r="DG42" s="365" t="str">
        <f>IF('[1]各会計、関係団体の財政状況及び健全化判断比率'!BR15="","",'[1]各会計、関係団体の財政状況及び健全化判断比率'!BR15)</f>
        <v/>
      </c>
      <c r="DH42" s="365"/>
      <c r="DI42" s="359"/>
    </row>
    <row r="43" spans="1:113" ht="32.25" customHeight="1" x14ac:dyDescent="0.15">
      <c r="B43" s="198"/>
      <c r="C43" s="367" t="str">
        <f t="shared" si="5"/>
        <v/>
      </c>
      <c r="D43" s="367"/>
      <c r="E43" s="368" t="str">
        <f>IF('[1]各会計、関係団体の財政状況及び健全化判断比率'!B16="","",'[1]各会計、関係団体の財政状況及び健全化判断比率'!B16)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t="str">
        <f t="shared" si="2"/>
        <v/>
      </c>
      <c r="BX43" s="367"/>
      <c r="BY43" s="368" t="str">
        <f>IF('[1]各会計、関係団体の財政状況及び健全化判断比率'!B77="","",'[1]各会計、関係団体の財政状況及び健全化判断比率'!B77)</f>
        <v/>
      </c>
      <c r="BZ43" s="368"/>
      <c r="CA43" s="368"/>
      <c r="CB43" s="368"/>
      <c r="CC43" s="368"/>
      <c r="CD43" s="368"/>
      <c r="CE43" s="368"/>
      <c r="CF43" s="368"/>
      <c r="CG43" s="368"/>
      <c r="CH43" s="368"/>
      <c r="CI43" s="368"/>
      <c r="CJ43" s="368"/>
      <c r="CK43" s="368"/>
      <c r="CL43" s="368"/>
      <c r="CM43" s="368"/>
      <c r="CN43" s="180"/>
      <c r="CO43" s="367" t="str">
        <f t="shared" si="3"/>
        <v/>
      </c>
      <c r="CP43" s="367"/>
      <c r="CQ43" s="368" t="str">
        <f>IF('[1]各会計、関係団体の財政状況及び健全化判断比率'!BS16="","",'[1]各会計、関係団体の財政状況及び健全化判断比率'!BS16)</f>
        <v/>
      </c>
      <c r="CR43" s="368"/>
      <c r="CS43" s="368"/>
      <c r="CT43" s="368"/>
      <c r="CU43" s="368"/>
      <c r="CV43" s="368"/>
      <c r="CW43" s="368"/>
      <c r="CX43" s="368"/>
      <c r="CY43" s="368"/>
      <c r="CZ43" s="368"/>
      <c r="DA43" s="368"/>
      <c r="DB43" s="368"/>
      <c r="DC43" s="368"/>
      <c r="DD43" s="368"/>
      <c r="DE43" s="368"/>
      <c r="DG43" s="365" t="str">
        <f>IF('[1]各会計、関係団体の財政状況及び健全化判断比率'!BR16="","",'[1]各会計、関係団体の財政状況及び健全化判断比率'!BR16)</f>
        <v/>
      </c>
      <c r="DH43" s="365"/>
      <c r="DI43" s="359"/>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363"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DXKcgBd1B1x/9T6u1XQZHnBmkbFeXR6OEPm/tdcu5XJrvYitaWDXmJwjouxAbjmrPwExY7pWq1aVT20FAw4tQ==" saltValue="wF6G3sXqpCA2zt0pkxis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02" t="s">
        <v>202</v>
      </c>
      <c r="DI1" s="603"/>
      <c r="DJ1" s="603"/>
      <c r="DK1" s="603"/>
      <c r="DL1" s="603"/>
      <c r="DM1" s="603"/>
      <c r="DN1" s="604"/>
      <c r="DO1" s="204"/>
      <c r="DP1" s="602" t="s">
        <v>203</v>
      </c>
      <c r="DQ1" s="603"/>
      <c r="DR1" s="603"/>
      <c r="DS1" s="603"/>
      <c r="DT1" s="603"/>
      <c r="DU1" s="603"/>
      <c r="DV1" s="603"/>
      <c r="DW1" s="603"/>
      <c r="DX1" s="603"/>
      <c r="DY1" s="603"/>
      <c r="DZ1" s="603"/>
      <c r="EA1" s="603"/>
      <c r="EB1" s="603"/>
      <c r="EC1" s="604"/>
      <c r="ED1" s="203"/>
      <c r="EE1" s="203"/>
      <c r="EF1" s="203"/>
      <c r="EG1" s="203"/>
      <c r="EH1" s="203"/>
      <c r="EI1" s="203"/>
      <c r="EJ1" s="203"/>
      <c r="EK1" s="203"/>
      <c r="EL1" s="203"/>
      <c r="EM1" s="203"/>
    </row>
    <row r="2" spans="2:143" ht="22.5" customHeight="1" x14ac:dyDescent="0.15">
      <c r="B2" s="205" t="s">
        <v>204</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10767513</v>
      </c>
      <c r="S5" s="613"/>
      <c r="T5" s="613"/>
      <c r="U5" s="613"/>
      <c r="V5" s="613"/>
      <c r="W5" s="613"/>
      <c r="X5" s="613"/>
      <c r="Y5" s="614"/>
      <c r="Z5" s="615">
        <v>20.9</v>
      </c>
      <c r="AA5" s="615"/>
      <c r="AB5" s="615"/>
      <c r="AC5" s="615"/>
      <c r="AD5" s="616">
        <v>10767513</v>
      </c>
      <c r="AE5" s="616"/>
      <c r="AF5" s="616"/>
      <c r="AG5" s="616"/>
      <c r="AH5" s="616"/>
      <c r="AI5" s="616"/>
      <c r="AJ5" s="616"/>
      <c r="AK5" s="616"/>
      <c r="AL5" s="617">
        <v>48.5</v>
      </c>
      <c r="AM5" s="618"/>
      <c r="AN5" s="618"/>
      <c r="AO5" s="619"/>
      <c r="AP5" s="609" t="s">
        <v>216</v>
      </c>
      <c r="AQ5" s="610"/>
      <c r="AR5" s="610"/>
      <c r="AS5" s="610"/>
      <c r="AT5" s="610"/>
      <c r="AU5" s="610"/>
      <c r="AV5" s="610"/>
      <c r="AW5" s="610"/>
      <c r="AX5" s="610"/>
      <c r="AY5" s="610"/>
      <c r="AZ5" s="610"/>
      <c r="BA5" s="610"/>
      <c r="BB5" s="610"/>
      <c r="BC5" s="610"/>
      <c r="BD5" s="610"/>
      <c r="BE5" s="610"/>
      <c r="BF5" s="611"/>
      <c r="BG5" s="623">
        <v>10766786</v>
      </c>
      <c r="BH5" s="624"/>
      <c r="BI5" s="624"/>
      <c r="BJ5" s="624"/>
      <c r="BK5" s="624"/>
      <c r="BL5" s="624"/>
      <c r="BM5" s="624"/>
      <c r="BN5" s="625"/>
      <c r="BO5" s="626">
        <v>100</v>
      </c>
      <c r="BP5" s="626"/>
      <c r="BQ5" s="626"/>
      <c r="BR5" s="626"/>
      <c r="BS5" s="627">
        <v>78565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372459</v>
      </c>
      <c r="S6" s="624"/>
      <c r="T6" s="624"/>
      <c r="U6" s="624"/>
      <c r="V6" s="624"/>
      <c r="W6" s="624"/>
      <c r="X6" s="624"/>
      <c r="Y6" s="625"/>
      <c r="Z6" s="626">
        <v>0.7</v>
      </c>
      <c r="AA6" s="626"/>
      <c r="AB6" s="626"/>
      <c r="AC6" s="626"/>
      <c r="AD6" s="627">
        <v>372459</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10766786</v>
      </c>
      <c r="BH6" s="624"/>
      <c r="BI6" s="624"/>
      <c r="BJ6" s="624"/>
      <c r="BK6" s="624"/>
      <c r="BL6" s="624"/>
      <c r="BM6" s="624"/>
      <c r="BN6" s="625"/>
      <c r="BO6" s="626">
        <v>100</v>
      </c>
      <c r="BP6" s="626"/>
      <c r="BQ6" s="626"/>
      <c r="BR6" s="626"/>
      <c r="BS6" s="627">
        <v>78565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247135</v>
      </c>
      <c r="CS6" s="624"/>
      <c r="CT6" s="624"/>
      <c r="CU6" s="624"/>
      <c r="CV6" s="624"/>
      <c r="CW6" s="624"/>
      <c r="CX6" s="624"/>
      <c r="CY6" s="625"/>
      <c r="CZ6" s="617">
        <v>0.5</v>
      </c>
      <c r="DA6" s="618"/>
      <c r="DB6" s="618"/>
      <c r="DC6" s="634"/>
      <c r="DD6" s="632">
        <v>20</v>
      </c>
      <c r="DE6" s="624"/>
      <c r="DF6" s="624"/>
      <c r="DG6" s="624"/>
      <c r="DH6" s="624"/>
      <c r="DI6" s="624"/>
      <c r="DJ6" s="624"/>
      <c r="DK6" s="624"/>
      <c r="DL6" s="624"/>
      <c r="DM6" s="624"/>
      <c r="DN6" s="624"/>
      <c r="DO6" s="624"/>
      <c r="DP6" s="625"/>
      <c r="DQ6" s="632">
        <v>247135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2888</v>
      </c>
      <c r="S7" s="624"/>
      <c r="T7" s="624"/>
      <c r="U7" s="624"/>
      <c r="V7" s="624"/>
      <c r="W7" s="624"/>
      <c r="X7" s="624"/>
      <c r="Y7" s="625"/>
      <c r="Z7" s="626">
        <v>0</v>
      </c>
      <c r="AA7" s="626"/>
      <c r="AB7" s="626"/>
      <c r="AC7" s="626"/>
      <c r="AD7" s="627">
        <v>2888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5091872</v>
      </c>
      <c r="BH7" s="624"/>
      <c r="BI7" s="624"/>
      <c r="BJ7" s="624"/>
      <c r="BK7" s="624"/>
      <c r="BL7" s="624"/>
      <c r="BM7" s="624"/>
      <c r="BN7" s="625"/>
      <c r="BO7" s="626">
        <v>47.3</v>
      </c>
      <c r="BP7" s="626"/>
      <c r="BQ7" s="626"/>
      <c r="BR7" s="626"/>
      <c r="BS7" s="627">
        <v>78565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13699479</v>
      </c>
      <c r="CS7" s="624"/>
      <c r="CT7" s="624"/>
      <c r="CU7" s="624"/>
      <c r="CV7" s="624"/>
      <c r="CW7" s="624"/>
      <c r="CX7" s="624"/>
      <c r="CY7" s="625"/>
      <c r="CZ7" s="626">
        <v>27</v>
      </c>
      <c r="DA7" s="626"/>
      <c r="DB7" s="626"/>
      <c r="DC7" s="626"/>
      <c r="DD7" s="632">
        <v>4389802</v>
      </c>
      <c r="DE7" s="624"/>
      <c r="DF7" s="624"/>
      <c r="DG7" s="624"/>
      <c r="DH7" s="624"/>
      <c r="DI7" s="624"/>
      <c r="DJ7" s="624"/>
      <c r="DK7" s="624"/>
      <c r="DL7" s="624"/>
      <c r="DM7" s="624"/>
      <c r="DN7" s="624"/>
      <c r="DO7" s="624"/>
      <c r="DP7" s="625"/>
      <c r="DQ7" s="632">
        <v>6254729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59605</v>
      </c>
      <c r="S8" s="624"/>
      <c r="T8" s="624"/>
      <c r="U8" s="624"/>
      <c r="V8" s="624"/>
      <c r="W8" s="624"/>
      <c r="X8" s="624"/>
      <c r="Y8" s="625"/>
      <c r="Z8" s="626">
        <v>0.1</v>
      </c>
      <c r="AA8" s="626"/>
      <c r="AB8" s="626"/>
      <c r="AC8" s="626"/>
      <c r="AD8" s="627">
        <v>59605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175817</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18905366</v>
      </c>
      <c r="CS8" s="624"/>
      <c r="CT8" s="624"/>
      <c r="CU8" s="624"/>
      <c r="CV8" s="624"/>
      <c r="CW8" s="624"/>
      <c r="CX8" s="624"/>
      <c r="CY8" s="625"/>
      <c r="CZ8" s="626">
        <v>37.200000000000003</v>
      </c>
      <c r="DA8" s="626"/>
      <c r="DB8" s="626"/>
      <c r="DC8" s="626"/>
      <c r="DD8" s="632">
        <v>204641</v>
      </c>
      <c r="DE8" s="624"/>
      <c r="DF8" s="624"/>
      <c r="DG8" s="624"/>
      <c r="DH8" s="624"/>
      <c r="DI8" s="624"/>
      <c r="DJ8" s="624"/>
      <c r="DK8" s="624"/>
      <c r="DL8" s="624"/>
      <c r="DM8" s="624"/>
      <c r="DN8" s="624"/>
      <c r="DO8" s="624"/>
      <c r="DP8" s="625"/>
      <c r="DQ8" s="632">
        <v>8923449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73895</v>
      </c>
      <c r="S9" s="624"/>
      <c r="T9" s="624"/>
      <c r="U9" s="624"/>
      <c r="V9" s="624"/>
      <c r="W9" s="624"/>
      <c r="X9" s="624"/>
      <c r="Y9" s="625"/>
      <c r="Z9" s="626">
        <v>0.1</v>
      </c>
      <c r="AA9" s="626"/>
      <c r="AB9" s="626"/>
      <c r="AC9" s="626"/>
      <c r="AD9" s="627">
        <v>73895</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4454511</v>
      </c>
      <c r="BH9" s="624"/>
      <c r="BI9" s="624"/>
      <c r="BJ9" s="624"/>
      <c r="BK9" s="624"/>
      <c r="BL9" s="624"/>
      <c r="BM9" s="624"/>
      <c r="BN9" s="625"/>
      <c r="BO9" s="626">
        <v>41.4</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3577689</v>
      </c>
      <c r="CS9" s="624"/>
      <c r="CT9" s="624"/>
      <c r="CU9" s="624"/>
      <c r="CV9" s="624"/>
      <c r="CW9" s="624"/>
      <c r="CX9" s="624"/>
      <c r="CY9" s="625"/>
      <c r="CZ9" s="626">
        <v>7</v>
      </c>
      <c r="DA9" s="626"/>
      <c r="DB9" s="626"/>
      <c r="DC9" s="626"/>
      <c r="DD9" s="632">
        <v>328964</v>
      </c>
      <c r="DE9" s="624"/>
      <c r="DF9" s="624"/>
      <c r="DG9" s="624"/>
      <c r="DH9" s="624"/>
      <c r="DI9" s="624"/>
      <c r="DJ9" s="624"/>
      <c r="DK9" s="624"/>
      <c r="DL9" s="624"/>
      <c r="DM9" s="624"/>
      <c r="DN9" s="624"/>
      <c r="DO9" s="624"/>
      <c r="DP9" s="625"/>
      <c r="DQ9" s="632">
        <v>2412539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185524</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20737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20701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2192037</v>
      </c>
      <c r="S11" s="624"/>
      <c r="T11" s="624"/>
      <c r="U11" s="624"/>
      <c r="V11" s="624"/>
      <c r="W11" s="624"/>
      <c r="X11" s="624"/>
      <c r="Y11" s="625"/>
      <c r="Z11" s="628">
        <v>4.3</v>
      </c>
      <c r="AA11" s="629"/>
      <c r="AB11" s="629"/>
      <c r="AC11" s="635"/>
      <c r="AD11" s="632">
        <v>2192037</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276020</v>
      </c>
      <c r="BH11" s="624"/>
      <c r="BI11" s="624"/>
      <c r="BJ11" s="624"/>
      <c r="BK11" s="624"/>
      <c r="BL11" s="624"/>
      <c r="BM11" s="624"/>
      <c r="BN11" s="625"/>
      <c r="BO11" s="626">
        <v>2.6</v>
      </c>
      <c r="BP11" s="626"/>
      <c r="BQ11" s="626"/>
      <c r="BR11" s="626"/>
      <c r="BS11" s="627">
        <v>78565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2089418</v>
      </c>
      <c r="CS11" s="624"/>
      <c r="CT11" s="624"/>
      <c r="CU11" s="624"/>
      <c r="CV11" s="624"/>
      <c r="CW11" s="624"/>
      <c r="CX11" s="624"/>
      <c r="CY11" s="625"/>
      <c r="CZ11" s="626">
        <v>4.0999999999999996</v>
      </c>
      <c r="DA11" s="626"/>
      <c r="DB11" s="626"/>
      <c r="DC11" s="626"/>
      <c r="DD11" s="632">
        <v>1016177</v>
      </c>
      <c r="DE11" s="624"/>
      <c r="DF11" s="624"/>
      <c r="DG11" s="624"/>
      <c r="DH11" s="624"/>
      <c r="DI11" s="624"/>
      <c r="DJ11" s="624"/>
      <c r="DK11" s="624"/>
      <c r="DL11" s="624"/>
      <c r="DM11" s="624"/>
      <c r="DN11" s="624"/>
      <c r="DO11" s="624"/>
      <c r="DP11" s="625"/>
      <c r="DQ11" s="632">
        <v>647445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91780</v>
      </c>
      <c r="S12" s="624"/>
      <c r="T12" s="624"/>
      <c r="U12" s="624"/>
      <c r="V12" s="624"/>
      <c r="W12" s="624"/>
      <c r="X12" s="624"/>
      <c r="Y12" s="625"/>
      <c r="Z12" s="626">
        <v>0.2</v>
      </c>
      <c r="AA12" s="626"/>
      <c r="AB12" s="626"/>
      <c r="AC12" s="626"/>
      <c r="AD12" s="627">
        <v>91780</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4729763</v>
      </c>
      <c r="BH12" s="624"/>
      <c r="BI12" s="624"/>
      <c r="BJ12" s="624"/>
      <c r="BK12" s="624"/>
      <c r="BL12" s="624"/>
      <c r="BM12" s="624"/>
      <c r="BN12" s="625"/>
      <c r="BO12" s="626">
        <v>43.9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458846</v>
      </c>
      <c r="CS12" s="624"/>
      <c r="CT12" s="624"/>
      <c r="CU12" s="624"/>
      <c r="CV12" s="624"/>
      <c r="CW12" s="624"/>
      <c r="CX12" s="624"/>
      <c r="CY12" s="625"/>
      <c r="CZ12" s="626">
        <v>0.9</v>
      </c>
      <c r="DA12" s="626"/>
      <c r="DB12" s="626"/>
      <c r="DC12" s="626"/>
      <c r="DD12" s="632">
        <v>15959</v>
      </c>
      <c r="DE12" s="624"/>
      <c r="DF12" s="624"/>
      <c r="DG12" s="624"/>
      <c r="DH12" s="624"/>
      <c r="DI12" s="624"/>
      <c r="DJ12" s="624"/>
      <c r="DK12" s="624"/>
      <c r="DL12" s="624"/>
      <c r="DM12" s="624"/>
      <c r="DN12" s="624"/>
      <c r="DO12" s="624"/>
      <c r="DP12" s="625"/>
      <c r="DQ12" s="632">
        <v>375120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4710913</v>
      </c>
      <c r="BH13" s="624"/>
      <c r="BI13" s="624"/>
      <c r="BJ13" s="624"/>
      <c r="BK13" s="624"/>
      <c r="BL13" s="624"/>
      <c r="BM13" s="624"/>
      <c r="BN13" s="625"/>
      <c r="BO13" s="626">
        <v>43.8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2268960</v>
      </c>
      <c r="CS13" s="624"/>
      <c r="CT13" s="624"/>
      <c r="CU13" s="624"/>
      <c r="CV13" s="624"/>
      <c r="CW13" s="624"/>
      <c r="CX13" s="624"/>
      <c r="CY13" s="625"/>
      <c r="CZ13" s="626">
        <v>4.5</v>
      </c>
      <c r="DA13" s="626"/>
      <c r="DB13" s="626"/>
      <c r="DC13" s="626"/>
      <c r="DD13" s="632">
        <v>1025432</v>
      </c>
      <c r="DE13" s="624"/>
      <c r="DF13" s="624"/>
      <c r="DG13" s="624"/>
      <c r="DH13" s="624"/>
      <c r="DI13" s="624"/>
      <c r="DJ13" s="624"/>
      <c r="DK13" s="624"/>
      <c r="DL13" s="624"/>
      <c r="DM13" s="624"/>
      <c r="DN13" s="624"/>
      <c r="DO13" s="624"/>
      <c r="DP13" s="625"/>
      <c r="DQ13" s="632">
        <v>1239744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3549</v>
      </c>
      <c r="S14" s="624"/>
      <c r="T14" s="624"/>
      <c r="U14" s="624"/>
      <c r="V14" s="624"/>
      <c r="W14" s="624"/>
      <c r="X14" s="624"/>
      <c r="Y14" s="625"/>
      <c r="Z14" s="626">
        <v>0</v>
      </c>
      <c r="AA14" s="626"/>
      <c r="AB14" s="626"/>
      <c r="AC14" s="626"/>
      <c r="AD14" s="627">
        <v>3549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318872</v>
      </c>
      <c r="BH14" s="624"/>
      <c r="BI14" s="624"/>
      <c r="BJ14" s="624"/>
      <c r="BK14" s="624"/>
      <c r="BL14" s="624"/>
      <c r="BM14" s="624"/>
      <c r="BN14" s="625"/>
      <c r="BO14" s="626">
        <v>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1480656</v>
      </c>
      <c r="CS14" s="624"/>
      <c r="CT14" s="624"/>
      <c r="CU14" s="624"/>
      <c r="CV14" s="624"/>
      <c r="CW14" s="624"/>
      <c r="CX14" s="624"/>
      <c r="CY14" s="625"/>
      <c r="CZ14" s="626">
        <v>2.9</v>
      </c>
      <c r="DA14" s="626"/>
      <c r="DB14" s="626"/>
      <c r="DC14" s="626"/>
      <c r="DD14" s="632">
        <v>269747</v>
      </c>
      <c r="DE14" s="624"/>
      <c r="DF14" s="624"/>
      <c r="DG14" s="624"/>
      <c r="DH14" s="624"/>
      <c r="DI14" s="624"/>
      <c r="DJ14" s="624"/>
      <c r="DK14" s="624"/>
      <c r="DL14" s="624"/>
      <c r="DM14" s="624"/>
      <c r="DN14" s="624"/>
      <c r="DO14" s="624"/>
      <c r="DP14" s="625"/>
      <c r="DQ14" s="632">
        <v>1165693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626279</v>
      </c>
      <c r="BH15" s="624"/>
      <c r="BI15" s="624"/>
      <c r="BJ15" s="624"/>
      <c r="BK15" s="624"/>
      <c r="BL15" s="624"/>
      <c r="BM15" s="624"/>
      <c r="BN15" s="625"/>
      <c r="BO15" s="626">
        <v>5.8</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4748641</v>
      </c>
      <c r="CS15" s="624"/>
      <c r="CT15" s="624"/>
      <c r="CU15" s="624"/>
      <c r="CV15" s="624"/>
      <c r="CW15" s="624"/>
      <c r="CX15" s="624"/>
      <c r="CY15" s="625"/>
      <c r="CZ15" s="626">
        <v>9.4</v>
      </c>
      <c r="DA15" s="626"/>
      <c r="DB15" s="626"/>
      <c r="DC15" s="626"/>
      <c r="DD15" s="632">
        <v>1423617</v>
      </c>
      <c r="DE15" s="624"/>
      <c r="DF15" s="624"/>
      <c r="DG15" s="624"/>
      <c r="DH15" s="624"/>
      <c r="DI15" s="624"/>
      <c r="DJ15" s="624"/>
      <c r="DK15" s="624"/>
      <c r="DL15" s="624"/>
      <c r="DM15" s="624"/>
      <c r="DN15" s="624"/>
      <c r="DO15" s="624"/>
      <c r="DP15" s="625"/>
      <c r="DQ15" s="632">
        <v>2337246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63206</v>
      </c>
      <c r="S16" s="624"/>
      <c r="T16" s="624"/>
      <c r="U16" s="624"/>
      <c r="V16" s="624"/>
      <c r="W16" s="624"/>
      <c r="X16" s="624"/>
      <c r="Y16" s="625"/>
      <c r="Z16" s="626">
        <v>0.1</v>
      </c>
      <c r="AA16" s="626"/>
      <c r="AB16" s="626"/>
      <c r="AC16" s="626"/>
      <c r="AD16" s="627">
        <v>63206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138733</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55498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151654</v>
      </c>
      <c r="S17" s="624"/>
      <c r="T17" s="624"/>
      <c r="U17" s="624"/>
      <c r="V17" s="624"/>
      <c r="W17" s="624"/>
      <c r="X17" s="624"/>
      <c r="Y17" s="625"/>
      <c r="Z17" s="626">
        <v>0.3</v>
      </c>
      <c r="AA17" s="626"/>
      <c r="AB17" s="626"/>
      <c r="AC17" s="626"/>
      <c r="AD17" s="627">
        <v>151654</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3107444</v>
      </c>
      <c r="CS17" s="624"/>
      <c r="CT17" s="624"/>
      <c r="CU17" s="624"/>
      <c r="CV17" s="624"/>
      <c r="CW17" s="624"/>
      <c r="CX17" s="624"/>
      <c r="CY17" s="625"/>
      <c r="CZ17" s="626">
        <v>6.1</v>
      </c>
      <c r="DA17" s="626"/>
      <c r="DB17" s="626"/>
      <c r="DC17" s="626"/>
      <c r="DD17" s="632" t="s">
        <v>121</v>
      </c>
      <c r="DE17" s="624"/>
      <c r="DF17" s="624"/>
      <c r="DG17" s="624"/>
      <c r="DH17" s="624"/>
      <c r="DI17" s="624"/>
      <c r="DJ17" s="624"/>
      <c r="DK17" s="624"/>
      <c r="DL17" s="624"/>
      <c r="DM17" s="624"/>
      <c r="DN17" s="624"/>
      <c r="DO17" s="624"/>
      <c r="DP17" s="625"/>
      <c r="DQ17" s="632">
        <v>3066329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147785</v>
      </c>
      <c r="S18" s="624"/>
      <c r="T18" s="624"/>
      <c r="U18" s="624"/>
      <c r="V18" s="624"/>
      <c r="W18" s="624"/>
      <c r="X18" s="624"/>
      <c r="Y18" s="625"/>
      <c r="Z18" s="626">
        <v>0.3</v>
      </c>
      <c r="AA18" s="626"/>
      <c r="AB18" s="626"/>
      <c r="AC18" s="626"/>
      <c r="AD18" s="627">
        <v>147785</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33904</v>
      </c>
      <c r="CS18" s="624"/>
      <c r="CT18" s="624"/>
      <c r="CU18" s="624"/>
      <c r="CV18" s="624"/>
      <c r="CW18" s="624"/>
      <c r="CX18" s="624"/>
      <c r="CY18" s="625"/>
      <c r="CZ18" s="626">
        <v>0.1</v>
      </c>
      <c r="DA18" s="626"/>
      <c r="DB18" s="626"/>
      <c r="DC18" s="626"/>
      <c r="DD18" s="632" t="s">
        <v>121</v>
      </c>
      <c r="DE18" s="624"/>
      <c r="DF18" s="624"/>
      <c r="DG18" s="624"/>
      <c r="DH18" s="624"/>
      <c r="DI18" s="624"/>
      <c r="DJ18" s="624"/>
      <c r="DK18" s="624"/>
      <c r="DL18" s="624"/>
      <c r="DM18" s="624"/>
      <c r="DN18" s="624"/>
      <c r="DO18" s="624"/>
      <c r="DP18" s="625"/>
      <c r="DQ18" s="632">
        <v>33904</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145356</v>
      </c>
      <c r="S19" s="624"/>
      <c r="T19" s="624"/>
      <c r="U19" s="624"/>
      <c r="V19" s="624"/>
      <c r="W19" s="624"/>
      <c r="X19" s="624"/>
      <c r="Y19" s="625"/>
      <c r="Z19" s="626">
        <v>0.3</v>
      </c>
      <c r="AA19" s="626"/>
      <c r="AB19" s="626"/>
      <c r="AC19" s="626"/>
      <c r="AD19" s="627">
        <v>145356</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727</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2429</v>
      </c>
      <c r="S20" s="624"/>
      <c r="T20" s="624"/>
      <c r="U20" s="624"/>
      <c r="V20" s="624"/>
      <c r="W20" s="624"/>
      <c r="X20" s="624"/>
      <c r="Y20" s="625"/>
      <c r="Z20" s="626">
        <v>0</v>
      </c>
      <c r="AA20" s="626"/>
      <c r="AB20" s="626"/>
      <c r="AC20" s="626"/>
      <c r="AD20" s="627">
        <v>2429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727</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50777008</v>
      </c>
      <c r="CS20" s="624"/>
      <c r="CT20" s="624"/>
      <c r="CU20" s="624"/>
      <c r="CV20" s="624"/>
      <c r="CW20" s="624"/>
      <c r="CX20" s="624"/>
      <c r="CY20" s="625"/>
      <c r="CZ20" s="626">
        <v>100</v>
      </c>
      <c r="DA20" s="626"/>
      <c r="DB20" s="626"/>
      <c r="DC20" s="626"/>
      <c r="DD20" s="632">
        <v>8674359</v>
      </c>
      <c r="DE20" s="624"/>
      <c r="DF20" s="624"/>
      <c r="DG20" s="624"/>
      <c r="DH20" s="624"/>
      <c r="DI20" s="624"/>
      <c r="DJ20" s="624"/>
      <c r="DK20" s="624"/>
      <c r="DL20" s="624"/>
      <c r="DM20" s="624"/>
      <c r="DN20" s="624"/>
      <c r="DO20" s="624"/>
      <c r="DP20" s="625"/>
      <c r="DQ20" s="632">
        <v>26779532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8914987</v>
      </c>
      <c r="S21" s="624"/>
      <c r="T21" s="624"/>
      <c r="U21" s="624"/>
      <c r="V21" s="624"/>
      <c r="W21" s="624"/>
      <c r="X21" s="624"/>
      <c r="Y21" s="625"/>
      <c r="Z21" s="626">
        <v>17.3</v>
      </c>
      <c r="AA21" s="626"/>
      <c r="AB21" s="626"/>
      <c r="AC21" s="626"/>
      <c r="AD21" s="627">
        <v>8204238</v>
      </c>
      <c r="AE21" s="627"/>
      <c r="AF21" s="627"/>
      <c r="AG21" s="627"/>
      <c r="AH21" s="627"/>
      <c r="AI21" s="627"/>
      <c r="AJ21" s="627"/>
      <c r="AK21" s="627"/>
      <c r="AL21" s="628">
        <v>37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727</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8204238</v>
      </c>
      <c r="S22" s="624"/>
      <c r="T22" s="624"/>
      <c r="U22" s="624"/>
      <c r="V22" s="624"/>
      <c r="W22" s="624"/>
      <c r="X22" s="624"/>
      <c r="Y22" s="625"/>
      <c r="Z22" s="626">
        <v>15.9</v>
      </c>
      <c r="AA22" s="626"/>
      <c r="AB22" s="626"/>
      <c r="AC22" s="626"/>
      <c r="AD22" s="627">
        <v>8204238</v>
      </c>
      <c r="AE22" s="627"/>
      <c r="AF22" s="627"/>
      <c r="AG22" s="627"/>
      <c r="AH22" s="627"/>
      <c r="AI22" s="627"/>
      <c r="AJ22" s="627"/>
      <c r="AK22" s="627"/>
      <c r="AL22" s="628">
        <v>37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710749</v>
      </c>
      <c r="S23" s="624"/>
      <c r="T23" s="624"/>
      <c r="U23" s="624"/>
      <c r="V23" s="624"/>
      <c r="W23" s="624"/>
      <c r="X23" s="624"/>
      <c r="Y23" s="625"/>
      <c r="Z23" s="626">
        <v>1.4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22004322</v>
      </c>
      <c r="CS24" s="613"/>
      <c r="CT24" s="613"/>
      <c r="CU24" s="613"/>
      <c r="CV24" s="613"/>
      <c r="CW24" s="613"/>
      <c r="CX24" s="613"/>
      <c r="CY24" s="614"/>
      <c r="CZ24" s="617">
        <v>43.3</v>
      </c>
      <c r="DA24" s="618"/>
      <c r="DB24" s="618"/>
      <c r="DC24" s="634"/>
      <c r="DD24" s="658">
        <v>12522882</v>
      </c>
      <c r="DE24" s="613"/>
      <c r="DF24" s="613"/>
      <c r="DG24" s="613"/>
      <c r="DH24" s="613"/>
      <c r="DI24" s="613"/>
      <c r="DJ24" s="613"/>
      <c r="DK24" s="614"/>
      <c r="DL24" s="658">
        <v>11016631</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22841358</v>
      </c>
      <c r="S25" s="624"/>
      <c r="T25" s="624"/>
      <c r="U25" s="624"/>
      <c r="V25" s="624"/>
      <c r="W25" s="624"/>
      <c r="X25" s="624"/>
      <c r="Y25" s="625"/>
      <c r="Z25" s="626">
        <v>44.4</v>
      </c>
      <c r="AA25" s="626"/>
      <c r="AB25" s="626"/>
      <c r="AC25" s="626"/>
      <c r="AD25" s="627">
        <v>22130609</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5471998</v>
      </c>
      <c r="CS25" s="655"/>
      <c r="CT25" s="655"/>
      <c r="CU25" s="655"/>
      <c r="CV25" s="655"/>
      <c r="CW25" s="655"/>
      <c r="CX25" s="655"/>
      <c r="CY25" s="656"/>
      <c r="CZ25" s="628">
        <v>10.8</v>
      </c>
      <c r="DA25" s="653"/>
      <c r="DB25" s="653"/>
      <c r="DC25" s="657"/>
      <c r="DD25" s="632">
        <v>5023995</v>
      </c>
      <c r="DE25" s="655"/>
      <c r="DF25" s="655"/>
      <c r="DG25" s="655"/>
      <c r="DH25" s="655"/>
      <c r="DI25" s="655"/>
      <c r="DJ25" s="655"/>
      <c r="DK25" s="656"/>
      <c r="DL25" s="632">
        <v>4984420</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11264</v>
      </c>
      <c r="S26" s="624"/>
      <c r="T26" s="624"/>
      <c r="U26" s="624"/>
      <c r="V26" s="624"/>
      <c r="W26" s="624"/>
      <c r="X26" s="624"/>
      <c r="Y26" s="625"/>
      <c r="Z26" s="626">
        <v>0</v>
      </c>
      <c r="AA26" s="626"/>
      <c r="AB26" s="626"/>
      <c r="AC26" s="626"/>
      <c r="AD26" s="627">
        <v>11264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3255858</v>
      </c>
      <c r="CS26" s="624"/>
      <c r="CT26" s="624"/>
      <c r="CU26" s="624"/>
      <c r="CV26" s="624"/>
      <c r="CW26" s="624"/>
      <c r="CX26" s="624"/>
      <c r="CY26" s="625"/>
      <c r="CZ26" s="628">
        <v>6.4</v>
      </c>
      <c r="DA26" s="653"/>
      <c r="DB26" s="653"/>
      <c r="DC26" s="657"/>
      <c r="DD26" s="632">
        <v>3003630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220780</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10767513</v>
      </c>
      <c r="BH27" s="624"/>
      <c r="BI27" s="624"/>
      <c r="BJ27" s="624"/>
      <c r="BK27" s="624"/>
      <c r="BL27" s="624"/>
      <c r="BM27" s="624"/>
      <c r="BN27" s="625"/>
      <c r="BO27" s="626">
        <v>100</v>
      </c>
      <c r="BP27" s="626"/>
      <c r="BQ27" s="626"/>
      <c r="BR27" s="626"/>
      <c r="BS27" s="627">
        <v>78565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13424880</v>
      </c>
      <c r="CS27" s="655"/>
      <c r="CT27" s="655"/>
      <c r="CU27" s="655"/>
      <c r="CV27" s="655"/>
      <c r="CW27" s="655"/>
      <c r="CX27" s="655"/>
      <c r="CY27" s="656"/>
      <c r="CZ27" s="628">
        <v>26.4</v>
      </c>
      <c r="DA27" s="653"/>
      <c r="DB27" s="653"/>
      <c r="DC27" s="657"/>
      <c r="DD27" s="632">
        <v>4432558</v>
      </c>
      <c r="DE27" s="655"/>
      <c r="DF27" s="655"/>
      <c r="DG27" s="655"/>
      <c r="DH27" s="655"/>
      <c r="DI27" s="655"/>
      <c r="DJ27" s="655"/>
      <c r="DK27" s="656"/>
      <c r="DL27" s="632">
        <v>2965882</v>
      </c>
      <c r="DM27" s="655"/>
      <c r="DN27" s="655"/>
      <c r="DO27" s="655"/>
      <c r="DP27" s="655"/>
      <c r="DQ27" s="655"/>
      <c r="DR27" s="655"/>
      <c r="DS27" s="655"/>
      <c r="DT27" s="655"/>
      <c r="DU27" s="655"/>
      <c r="DV27" s="656"/>
      <c r="DW27" s="628">
        <v>13.3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237482</v>
      </c>
      <c r="S28" s="624"/>
      <c r="T28" s="624"/>
      <c r="U28" s="624"/>
      <c r="V28" s="624"/>
      <c r="W28" s="624"/>
      <c r="X28" s="624"/>
      <c r="Y28" s="625"/>
      <c r="Z28" s="626">
        <v>0.5</v>
      </c>
      <c r="AA28" s="626"/>
      <c r="AB28" s="626"/>
      <c r="AC28" s="626"/>
      <c r="AD28" s="627">
        <v>27314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3107444</v>
      </c>
      <c r="CS28" s="624"/>
      <c r="CT28" s="624"/>
      <c r="CU28" s="624"/>
      <c r="CV28" s="624"/>
      <c r="CW28" s="624"/>
      <c r="CX28" s="624"/>
      <c r="CY28" s="625"/>
      <c r="CZ28" s="628">
        <v>6.1</v>
      </c>
      <c r="DA28" s="653"/>
      <c r="DB28" s="653"/>
      <c r="DC28" s="657"/>
      <c r="DD28" s="632">
        <v>3066329</v>
      </c>
      <c r="DE28" s="624"/>
      <c r="DF28" s="624"/>
      <c r="DG28" s="624"/>
      <c r="DH28" s="624"/>
      <c r="DI28" s="624"/>
      <c r="DJ28" s="624"/>
      <c r="DK28" s="625"/>
      <c r="DL28" s="632">
        <v>3066329</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395441</v>
      </c>
      <c r="S29" s="624"/>
      <c r="T29" s="624"/>
      <c r="U29" s="624"/>
      <c r="V29" s="624"/>
      <c r="W29" s="624"/>
      <c r="X29" s="624"/>
      <c r="Y29" s="625"/>
      <c r="Z29" s="626">
        <v>0.8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3107388</v>
      </c>
      <c r="CS29" s="655"/>
      <c r="CT29" s="655"/>
      <c r="CU29" s="655"/>
      <c r="CV29" s="655"/>
      <c r="CW29" s="655"/>
      <c r="CX29" s="655"/>
      <c r="CY29" s="656"/>
      <c r="CZ29" s="628">
        <v>6.1</v>
      </c>
      <c r="DA29" s="653"/>
      <c r="DB29" s="653"/>
      <c r="DC29" s="657"/>
      <c r="DD29" s="632">
        <v>3066273</v>
      </c>
      <c r="DE29" s="655"/>
      <c r="DF29" s="655"/>
      <c r="DG29" s="655"/>
      <c r="DH29" s="655"/>
      <c r="DI29" s="655"/>
      <c r="DJ29" s="655"/>
      <c r="DK29" s="656"/>
      <c r="DL29" s="632">
        <v>3066273</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10154739</v>
      </c>
      <c r="S30" s="624"/>
      <c r="T30" s="624"/>
      <c r="U30" s="624"/>
      <c r="V30" s="624"/>
      <c r="W30" s="624"/>
      <c r="X30" s="624"/>
      <c r="Y30" s="625"/>
      <c r="Z30" s="626">
        <v>19.7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2992038</v>
      </c>
      <c r="CS30" s="624"/>
      <c r="CT30" s="624"/>
      <c r="CU30" s="624"/>
      <c r="CV30" s="624"/>
      <c r="CW30" s="624"/>
      <c r="CX30" s="624"/>
      <c r="CY30" s="625"/>
      <c r="CZ30" s="628">
        <v>5.9</v>
      </c>
      <c r="DA30" s="653"/>
      <c r="DB30" s="653"/>
      <c r="DC30" s="657"/>
      <c r="DD30" s="632">
        <v>2950923</v>
      </c>
      <c r="DE30" s="624"/>
      <c r="DF30" s="624"/>
      <c r="DG30" s="624"/>
      <c r="DH30" s="624"/>
      <c r="DI30" s="624"/>
      <c r="DJ30" s="624"/>
      <c r="DK30" s="625"/>
      <c r="DL30" s="632">
        <v>2950923</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08"/>
      <c r="AV31" s="208"/>
      <c r="AW31" s="208"/>
      <c r="AX31" s="609" t="s">
        <v>177</v>
      </c>
      <c r="AY31" s="610"/>
      <c r="AZ31" s="610"/>
      <c r="BA31" s="610"/>
      <c r="BB31" s="610"/>
      <c r="BC31" s="610"/>
      <c r="BD31" s="610"/>
      <c r="BE31" s="610"/>
      <c r="BF31" s="611"/>
      <c r="BG31" s="679">
        <v>99.6</v>
      </c>
      <c r="BH31" s="667"/>
      <c r="BI31" s="667"/>
      <c r="BJ31" s="667"/>
      <c r="BK31" s="667"/>
      <c r="BL31" s="667"/>
      <c r="BM31" s="618">
        <v>98.9</v>
      </c>
      <c r="BN31" s="667"/>
      <c r="BO31" s="667"/>
      <c r="BP31" s="667"/>
      <c r="BQ31" s="668"/>
      <c r="BR31" s="679">
        <v>99.6</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115350</v>
      </c>
      <c r="CS31" s="655"/>
      <c r="CT31" s="655"/>
      <c r="CU31" s="655"/>
      <c r="CV31" s="655"/>
      <c r="CW31" s="655"/>
      <c r="CX31" s="655"/>
      <c r="CY31" s="656"/>
      <c r="CZ31" s="628">
        <v>0.2</v>
      </c>
      <c r="DA31" s="653"/>
      <c r="DB31" s="653"/>
      <c r="DC31" s="657"/>
      <c r="DD31" s="632">
        <v>115350</v>
      </c>
      <c r="DE31" s="655"/>
      <c r="DF31" s="655"/>
      <c r="DG31" s="655"/>
      <c r="DH31" s="655"/>
      <c r="DI31" s="655"/>
      <c r="DJ31" s="655"/>
      <c r="DK31" s="656"/>
      <c r="DL31" s="632">
        <v>115350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4462433</v>
      </c>
      <c r="S32" s="624"/>
      <c r="T32" s="624"/>
      <c r="U32" s="624"/>
      <c r="V32" s="624"/>
      <c r="W32" s="624"/>
      <c r="X32" s="624"/>
      <c r="Y32" s="625"/>
      <c r="Z32" s="626">
        <v>8.6999999999999993</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04" t="s">
        <v>302</v>
      </c>
      <c r="AX32" s="620" t="s">
        <v>303</v>
      </c>
      <c r="AY32" s="621"/>
      <c r="AZ32" s="621"/>
      <c r="BA32" s="621"/>
      <c r="BB32" s="621"/>
      <c r="BC32" s="621"/>
      <c r="BD32" s="621"/>
      <c r="BE32" s="621"/>
      <c r="BF32" s="622"/>
      <c r="BG32" s="680">
        <v>99.5</v>
      </c>
      <c r="BH32" s="655"/>
      <c r="BI32" s="655"/>
      <c r="BJ32" s="655"/>
      <c r="BK32" s="655"/>
      <c r="BL32" s="655"/>
      <c r="BM32" s="629">
        <v>98.8</v>
      </c>
      <c r="BN32" s="655"/>
      <c r="BO32" s="655"/>
      <c r="BP32" s="655"/>
      <c r="BQ32" s="678"/>
      <c r="BR32" s="680">
        <v>99.4</v>
      </c>
      <c r="BS32" s="655"/>
      <c r="BT32" s="655"/>
      <c r="BU32" s="655"/>
      <c r="BV32" s="655"/>
      <c r="BW32" s="655"/>
      <c r="BX32" s="629">
        <v>98.7</v>
      </c>
      <c r="BY32" s="655"/>
      <c r="BZ32" s="655"/>
      <c r="CA32" s="655"/>
      <c r="CB32" s="678"/>
      <c r="CD32" s="663"/>
      <c r="CE32" s="664"/>
      <c r="CF32" s="620" t="s">
        <v>304</v>
      </c>
      <c r="CG32" s="621"/>
      <c r="CH32" s="621"/>
      <c r="CI32" s="621"/>
      <c r="CJ32" s="621"/>
      <c r="CK32" s="621"/>
      <c r="CL32" s="621"/>
      <c r="CM32" s="621"/>
      <c r="CN32" s="621"/>
      <c r="CO32" s="621"/>
      <c r="CP32" s="621"/>
      <c r="CQ32" s="622"/>
      <c r="CR32" s="623">
        <v>56</v>
      </c>
      <c r="CS32" s="624"/>
      <c r="CT32" s="624"/>
      <c r="CU32" s="624"/>
      <c r="CV32" s="624"/>
      <c r="CW32" s="624"/>
      <c r="CX32" s="624"/>
      <c r="CY32" s="625"/>
      <c r="CZ32" s="628">
        <v>0</v>
      </c>
      <c r="DA32" s="653"/>
      <c r="DB32" s="653"/>
      <c r="DC32" s="657"/>
      <c r="DD32" s="632">
        <v>56</v>
      </c>
      <c r="DE32" s="624"/>
      <c r="DF32" s="624"/>
      <c r="DG32" s="624"/>
      <c r="DH32" s="624"/>
      <c r="DI32" s="624"/>
      <c r="DJ32" s="624"/>
      <c r="DK32" s="625"/>
      <c r="DL32" s="632">
        <v>56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142092</v>
      </c>
      <c r="S33" s="624"/>
      <c r="T33" s="624"/>
      <c r="U33" s="624"/>
      <c r="V33" s="624"/>
      <c r="W33" s="624"/>
      <c r="X33" s="624"/>
      <c r="Y33" s="625"/>
      <c r="Z33" s="626">
        <v>0.3</v>
      </c>
      <c r="AA33" s="626"/>
      <c r="AB33" s="626"/>
      <c r="AC33" s="626"/>
      <c r="AD33" s="627">
        <v>14384</v>
      </c>
      <c r="AE33" s="627"/>
      <c r="AF33" s="627"/>
      <c r="AG33" s="627"/>
      <c r="AH33" s="627"/>
      <c r="AI33" s="627"/>
      <c r="AJ33" s="627"/>
      <c r="AK33" s="627"/>
      <c r="AL33" s="628">
        <v>0.1</v>
      </c>
      <c r="AM33" s="629"/>
      <c r="AN33" s="629"/>
      <c r="AO33" s="630"/>
      <c r="AP33" s="673"/>
      <c r="AQ33" s="674"/>
      <c r="AR33" s="674"/>
      <c r="AS33" s="674"/>
      <c r="AT33" s="677"/>
      <c r="AU33" s="209"/>
      <c r="AV33" s="209"/>
      <c r="AW33" s="209"/>
      <c r="AX33" s="644" t="s">
        <v>306</v>
      </c>
      <c r="AY33" s="645"/>
      <c r="AZ33" s="645"/>
      <c r="BA33" s="645"/>
      <c r="BB33" s="645"/>
      <c r="BC33" s="645"/>
      <c r="BD33" s="645"/>
      <c r="BE33" s="645"/>
      <c r="BF33" s="646"/>
      <c r="BG33" s="681">
        <v>99.7</v>
      </c>
      <c r="BH33" s="682"/>
      <c r="BI33" s="682"/>
      <c r="BJ33" s="682"/>
      <c r="BK33" s="682"/>
      <c r="BL33" s="682"/>
      <c r="BM33" s="683">
        <v>98.9</v>
      </c>
      <c r="BN33" s="682"/>
      <c r="BO33" s="682"/>
      <c r="BP33" s="682"/>
      <c r="BQ33" s="684"/>
      <c r="BR33" s="681">
        <v>99.7</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19959594</v>
      </c>
      <c r="CS33" s="655"/>
      <c r="CT33" s="655"/>
      <c r="CU33" s="655"/>
      <c r="CV33" s="655"/>
      <c r="CW33" s="655"/>
      <c r="CX33" s="655"/>
      <c r="CY33" s="656"/>
      <c r="CZ33" s="628">
        <v>39.299999999999997</v>
      </c>
      <c r="DA33" s="653"/>
      <c r="DB33" s="653"/>
      <c r="DC33" s="657"/>
      <c r="DD33" s="632">
        <v>13661777</v>
      </c>
      <c r="DE33" s="655"/>
      <c r="DF33" s="655"/>
      <c r="DG33" s="655"/>
      <c r="DH33" s="655"/>
      <c r="DI33" s="655"/>
      <c r="DJ33" s="655"/>
      <c r="DK33" s="656"/>
      <c r="DL33" s="632">
        <v>8140606</v>
      </c>
      <c r="DM33" s="655"/>
      <c r="DN33" s="655"/>
      <c r="DO33" s="655"/>
      <c r="DP33" s="655"/>
      <c r="DQ33" s="655"/>
      <c r="DR33" s="655"/>
      <c r="DS33" s="655"/>
      <c r="DT33" s="655"/>
      <c r="DU33" s="655"/>
      <c r="DV33" s="656"/>
      <c r="DW33" s="628">
        <v>36.4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2548814</v>
      </c>
      <c r="S34" s="624"/>
      <c r="T34" s="624"/>
      <c r="U34" s="624"/>
      <c r="V34" s="624"/>
      <c r="W34" s="624"/>
      <c r="X34" s="624"/>
      <c r="Y34" s="625"/>
      <c r="Z34" s="626">
        <v>5</v>
      </c>
      <c r="AA34" s="626"/>
      <c r="AB34" s="626"/>
      <c r="AC34" s="626"/>
      <c r="AD34" s="627" t="s">
        <v>121</v>
      </c>
      <c r="AE34" s="627"/>
      <c r="AF34" s="627"/>
      <c r="AG34" s="627"/>
      <c r="AH34" s="627"/>
      <c r="AI34" s="627"/>
      <c r="AJ34" s="627"/>
      <c r="AK34" s="627"/>
      <c r="AL34" s="628" t="s">
        <v>121</v>
      </c>
      <c r="AM34" s="629"/>
      <c r="AN34" s="629"/>
      <c r="AO34" s="630"/>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20" t="s">
        <v>309</v>
      </c>
      <c r="CE34" s="621"/>
      <c r="CF34" s="621"/>
      <c r="CG34" s="621"/>
      <c r="CH34" s="621"/>
      <c r="CI34" s="621"/>
      <c r="CJ34" s="621"/>
      <c r="CK34" s="621"/>
      <c r="CL34" s="621"/>
      <c r="CM34" s="621"/>
      <c r="CN34" s="621"/>
      <c r="CO34" s="621"/>
      <c r="CP34" s="621"/>
      <c r="CQ34" s="622"/>
      <c r="CR34" s="623">
        <v>7116596</v>
      </c>
      <c r="CS34" s="624"/>
      <c r="CT34" s="624"/>
      <c r="CU34" s="624"/>
      <c r="CV34" s="624"/>
      <c r="CW34" s="624"/>
      <c r="CX34" s="624"/>
      <c r="CY34" s="625"/>
      <c r="CZ34" s="628">
        <v>14</v>
      </c>
      <c r="DA34" s="653"/>
      <c r="DB34" s="653"/>
      <c r="DC34" s="657"/>
      <c r="DD34" s="632">
        <v>5006971</v>
      </c>
      <c r="DE34" s="624"/>
      <c r="DF34" s="624"/>
      <c r="DG34" s="624"/>
      <c r="DH34" s="624"/>
      <c r="DI34" s="624"/>
      <c r="DJ34" s="624"/>
      <c r="DK34" s="625"/>
      <c r="DL34" s="632">
        <v>3708649</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2757665</v>
      </c>
      <c r="S35" s="624"/>
      <c r="T35" s="624"/>
      <c r="U35" s="624"/>
      <c r="V35" s="624"/>
      <c r="W35" s="624"/>
      <c r="X35" s="624"/>
      <c r="Y35" s="625"/>
      <c r="Z35" s="626">
        <v>5.4</v>
      </c>
      <c r="AA35" s="626"/>
      <c r="AB35" s="626"/>
      <c r="AC35" s="626"/>
      <c r="AD35" s="627" t="s">
        <v>121</v>
      </c>
      <c r="AE35" s="627"/>
      <c r="AF35" s="627"/>
      <c r="AG35" s="627"/>
      <c r="AH35" s="627"/>
      <c r="AI35" s="627"/>
      <c r="AJ35" s="627"/>
      <c r="AK35" s="627"/>
      <c r="AL35" s="628" t="s">
        <v>121</v>
      </c>
      <c r="AM35" s="629"/>
      <c r="AN35" s="629"/>
      <c r="AO35" s="630"/>
      <c r="AP35" s="21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186079</v>
      </c>
      <c r="CS35" s="655"/>
      <c r="CT35" s="655"/>
      <c r="CU35" s="655"/>
      <c r="CV35" s="655"/>
      <c r="CW35" s="655"/>
      <c r="CX35" s="655"/>
      <c r="CY35" s="656"/>
      <c r="CZ35" s="628">
        <v>0.4</v>
      </c>
      <c r="DA35" s="653"/>
      <c r="DB35" s="653"/>
      <c r="DC35" s="657"/>
      <c r="DD35" s="632">
        <v>150339</v>
      </c>
      <c r="DE35" s="655"/>
      <c r="DF35" s="655"/>
      <c r="DG35" s="655"/>
      <c r="DH35" s="655"/>
      <c r="DI35" s="655"/>
      <c r="DJ35" s="655"/>
      <c r="DK35" s="656"/>
      <c r="DL35" s="632">
        <v>150339</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1790301</v>
      </c>
      <c r="S36" s="624"/>
      <c r="T36" s="624"/>
      <c r="U36" s="624"/>
      <c r="V36" s="624"/>
      <c r="W36" s="624"/>
      <c r="X36" s="624"/>
      <c r="Y36" s="625"/>
      <c r="Z36" s="626">
        <v>3.5</v>
      </c>
      <c r="AA36" s="626"/>
      <c r="AB36" s="626"/>
      <c r="AC36" s="626"/>
      <c r="AD36" s="627" t="s">
        <v>121</v>
      </c>
      <c r="AE36" s="627"/>
      <c r="AF36" s="627"/>
      <c r="AG36" s="627"/>
      <c r="AH36" s="627"/>
      <c r="AI36" s="627"/>
      <c r="AJ36" s="627"/>
      <c r="AK36" s="627"/>
      <c r="AL36" s="628" t="s">
        <v>121</v>
      </c>
      <c r="AM36" s="629"/>
      <c r="AN36" s="629"/>
      <c r="AO36" s="630"/>
      <c r="AP36" s="212"/>
      <c r="AQ36" s="689" t="s">
        <v>315</v>
      </c>
      <c r="AR36" s="690"/>
      <c r="AS36" s="690"/>
      <c r="AT36" s="690"/>
      <c r="AU36" s="690"/>
      <c r="AV36" s="690"/>
      <c r="AW36" s="690"/>
      <c r="AX36" s="690"/>
      <c r="AY36" s="691"/>
      <c r="AZ36" s="612">
        <v>5297171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32590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3396007</v>
      </c>
      <c r="CS36" s="624"/>
      <c r="CT36" s="624"/>
      <c r="CU36" s="624"/>
      <c r="CV36" s="624"/>
      <c r="CW36" s="624"/>
      <c r="CX36" s="624"/>
      <c r="CY36" s="625"/>
      <c r="CZ36" s="628">
        <v>6.7</v>
      </c>
      <c r="DA36" s="653"/>
      <c r="DB36" s="653"/>
      <c r="DC36" s="657"/>
      <c r="DD36" s="632">
        <v>2846073</v>
      </c>
      <c r="DE36" s="624"/>
      <c r="DF36" s="624"/>
      <c r="DG36" s="624"/>
      <c r="DH36" s="624"/>
      <c r="DI36" s="624"/>
      <c r="DJ36" s="624"/>
      <c r="DK36" s="625"/>
      <c r="DL36" s="632">
        <v>974045</v>
      </c>
      <c r="DM36" s="624"/>
      <c r="DN36" s="624"/>
      <c r="DO36" s="624"/>
      <c r="DP36" s="624"/>
      <c r="DQ36" s="624"/>
      <c r="DR36" s="624"/>
      <c r="DS36" s="624"/>
      <c r="DT36" s="624"/>
      <c r="DU36" s="624"/>
      <c r="DV36" s="625"/>
      <c r="DW36" s="628">
        <v>4.4000000000000004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798595</v>
      </c>
      <c r="S37" s="624"/>
      <c r="T37" s="624"/>
      <c r="U37" s="624"/>
      <c r="V37" s="624"/>
      <c r="W37" s="624"/>
      <c r="X37" s="624"/>
      <c r="Y37" s="625"/>
      <c r="Z37" s="626">
        <v>1.6</v>
      </c>
      <c r="AA37" s="626"/>
      <c r="AB37" s="626"/>
      <c r="AC37" s="626"/>
      <c r="AD37" s="627">
        <v>454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764239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-140575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6446</v>
      </c>
      <c r="CS37" s="655"/>
      <c r="CT37" s="655"/>
      <c r="CU37" s="655"/>
      <c r="CV37" s="655"/>
      <c r="CW37" s="655"/>
      <c r="CX37" s="655"/>
      <c r="CY37" s="656"/>
      <c r="CZ37" s="628">
        <v>0</v>
      </c>
      <c r="DA37" s="653"/>
      <c r="DB37" s="653"/>
      <c r="DC37" s="657"/>
      <c r="DD37" s="632">
        <v>6446</v>
      </c>
      <c r="DE37" s="655"/>
      <c r="DF37" s="655"/>
      <c r="DG37" s="655"/>
      <c r="DH37" s="655"/>
      <c r="DI37" s="655"/>
      <c r="DJ37" s="655"/>
      <c r="DK37" s="656"/>
      <c r="DL37" s="632">
        <v>6424</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5085892</v>
      </c>
      <c r="S38" s="624"/>
      <c r="T38" s="624"/>
      <c r="U38" s="624"/>
      <c r="V38" s="624"/>
      <c r="W38" s="624"/>
      <c r="X38" s="624"/>
      <c r="Y38" s="625"/>
      <c r="Z38" s="626">
        <v>9.9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246870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14787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4286062</v>
      </c>
      <c r="CS38" s="624"/>
      <c r="CT38" s="624"/>
      <c r="CU38" s="624"/>
      <c r="CV38" s="624"/>
      <c r="CW38" s="624"/>
      <c r="CX38" s="624"/>
      <c r="CY38" s="625"/>
      <c r="CZ38" s="628">
        <v>8.4</v>
      </c>
      <c r="DA38" s="653"/>
      <c r="DB38" s="653"/>
      <c r="DC38" s="657"/>
      <c r="DD38" s="632">
        <v>3424152</v>
      </c>
      <c r="DE38" s="624"/>
      <c r="DF38" s="624"/>
      <c r="DG38" s="624"/>
      <c r="DH38" s="624"/>
      <c r="DI38" s="624"/>
      <c r="DJ38" s="624"/>
      <c r="DK38" s="625"/>
      <c r="DL38" s="632">
        <v>3182177</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33904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23983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4562469</v>
      </c>
      <c r="CS39" s="655"/>
      <c r="CT39" s="655"/>
      <c r="CU39" s="655"/>
      <c r="CV39" s="655"/>
      <c r="CW39" s="655"/>
      <c r="CX39" s="655"/>
      <c r="CY39" s="656"/>
      <c r="CZ39" s="628">
        <v>9</v>
      </c>
      <c r="DA39" s="653"/>
      <c r="DB39" s="653"/>
      <c r="DC39" s="657"/>
      <c r="DD39" s="632">
        <v>1943161</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173592</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1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412381</v>
      </c>
      <c r="CS40" s="624"/>
      <c r="CT40" s="624"/>
      <c r="CU40" s="624"/>
      <c r="CV40" s="624"/>
      <c r="CW40" s="624"/>
      <c r="CX40" s="624"/>
      <c r="CY40" s="625"/>
      <c r="CZ40" s="628">
        <v>0.8</v>
      </c>
      <c r="DA40" s="653"/>
      <c r="DB40" s="653"/>
      <c r="DC40" s="657"/>
      <c r="DD40" s="632">
        <v>291081</v>
      </c>
      <c r="DE40" s="624"/>
      <c r="DF40" s="624"/>
      <c r="DG40" s="624"/>
      <c r="DH40" s="624"/>
      <c r="DI40" s="624"/>
      <c r="DJ40" s="624"/>
      <c r="DK40" s="625"/>
      <c r="DL40" s="632">
        <v>125396</v>
      </c>
      <c r="DM40" s="624"/>
      <c r="DN40" s="624"/>
      <c r="DO40" s="624"/>
      <c r="DP40" s="624"/>
      <c r="DQ40" s="624"/>
      <c r="DR40" s="624"/>
      <c r="DS40" s="624"/>
      <c r="DT40" s="624"/>
      <c r="DU40" s="624"/>
      <c r="DV40" s="625"/>
      <c r="DW40" s="628">
        <v>0.6</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51446856</v>
      </c>
      <c r="S41" s="696"/>
      <c r="T41" s="696"/>
      <c r="U41" s="696"/>
      <c r="V41" s="696"/>
      <c r="W41" s="696"/>
      <c r="X41" s="696"/>
      <c r="Y41" s="700"/>
      <c r="Z41" s="701">
        <v>100</v>
      </c>
      <c r="AA41" s="701"/>
      <c r="AB41" s="701"/>
      <c r="AC41" s="701"/>
      <c r="AD41" s="702">
        <v>22184025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1074471</v>
      </c>
      <c r="BA41" s="624"/>
      <c r="BB41" s="624"/>
      <c r="BC41" s="624"/>
      <c r="BD41" s="655"/>
      <c r="BE41" s="655"/>
      <c r="BF41" s="678"/>
      <c r="BG41" s="671"/>
      <c r="BH41" s="672"/>
      <c r="BI41" s="672"/>
      <c r="BJ41" s="672"/>
      <c r="BK41" s="672"/>
      <c r="BL41" s="21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3177687</v>
      </c>
      <c r="BA42" s="696"/>
      <c r="BB42" s="696"/>
      <c r="BC42" s="696"/>
      <c r="BD42" s="682"/>
      <c r="BE42" s="682"/>
      <c r="BF42" s="684"/>
      <c r="BG42" s="673"/>
      <c r="BH42" s="674"/>
      <c r="BI42" s="674"/>
      <c r="BJ42" s="674"/>
      <c r="BK42" s="674"/>
      <c r="BL42" s="214"/>
      <c r="BM42" s="645" t="s">
        <v>340</v>
      </c>
      <c r="BN42" s="645"/>
      <c r="BO42" s="645"/>
      <c r="BP42" s="645"/>
      <c r="BQ42" s="645"/>
      <c r="BR42" s="645"/>
      <c r="BS42" s="645"/>
      <c r="BT42" s="645"/>
      <c r="BU42" s="646"/>
      <c r="BV42" s="695">
        <v>380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8813092</v>
      </c>
      <c r="CS42" s="655"/>
      <c r="CT42" s="655"/>
      <c r="CU42" s="655"/>
      <c r="CV42" s="655"/>
      <c r="CW42" s="655"/>
      <c r="CX42" s="655"/>
      <c r="CY42" s="656"/>
      <c r="CZ42" s="628">
        <v>17.399999999999999</v>
      </c>
      <c r="DA42" s="653"/>
      <c r="DB42" s="653"/>
      <c r="DC42" s="657"/>
      <c r="DD42" s="632">
        <v>594873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04" t="s">
        <v>342</v>
      </c>
      <c r="CD43" s="620" t="s">
        <v>343</v>
      </c>
      <c r="CE43" s="621"/>
      <c r="CF43" s="621"/>
      <c r="CG43" s="621"/>
      <c r="CH43" s="621"/>
      <c r="CI43" s="621"/>
      <c r="CJ43" s="621"/>
      <c r="CK43" s="621"/>
      <c r="CL43" s="621"/>
      <c r="CM43" s="621"/>
      <c r="CN43" s="621"/>
      <c r="CO43" s="621"/>
      <c r="CP43" s="621"/>
      <c r="CQ43" s="622"/>
      <c r="CR43" s="623">
        <v>110240</v>
      </c>
      <c r="CS43" s="655"/>
      <c r="CT43" s="655"/>
      <c r="CU43" s="655"/>
      <c r="CV43" s="655"/>
      <c r="CW43" s="655"/>
      <c r="CX43" s="655"/>
      <c r="CY43" s="656"/>
      <c r="CZ43" s="628">
        <v>0.2</v>
      </c>
      <c r="DA43" s="653"/>
      <c r="DB43" s="653"/>
      <c r="DC43" s="657"/>
      <c r="DD43" s="632">
        <v>64340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8674359</v>
      </c>
      <c r="CS44" s="624"/>
      <c r="CT44" s="624"/>
      <c r="CU44" s="624"/>
      <c r="CV44" s="624"/>
      <c r="CW44" s="624"/>
      <c r="CX44" s="624"/>
      <c r="CY44" s="625"/>
      <c r="CZ44" s="628">
        <v>17.100000000000001</v>
      </c>
      <c r="DA44" s="629"/>
      <c r="DB44" s="629"/>
      <c r="DC44" s="635"/>
      <c r="DD44" s="632">
        <v>539375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1860594</v>
      </c>
      <c r="CS45" s="655"/>
      <c r="CT45" s="655"/>
      <c r="CU45" s="655"/>
      <c r="CV45" s="655"/>
      <c r="CW45" s="655"/>
      <c r="CX45" s="655"/>
      <c r="CY45" s="656"/>
      <c r="CZ45" s="628">
        <v>3.7</v>
      </c>
      <c r="DA45" s="653"/>
      <c r="DB45" s="653"/>
      <c r="DC45" s="657"/>
      <c r="DD45" s="632">
        <v>94140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15"/>
      <c r="CD46" s="661"/>
      <c r="CE46" s="662"/>
      <c r="CF46" s="620" t="s">
        <v>348</v>
      </c>
      <c r="CG46" s="621"/>
      <c r="CH46" s="621"/>
      <c r="CI46" s="621"/>
      <c r="CJ46" s="621"/>
      <c r="CK46" s="621"/>
      <c r="CL46" s="621"/>
      <c r="CM46" s="621"/>
      <c r="CN46" s="621"/>
      <c r="CO46" s="621"/>
      <c r="CP46" s="621"/>
      <c r="CQ46" s="622"/>
      <c r="CR46" s="623">
        <v>6594004</v>
      </c>
      <c r="CS46" s="624"/>
      <c r="CT46" s="624"/>
      <c r="CU46" s="624"/>
      <c r="CV46" s="624"/>
      <c r="CW46" s="624"/>
      <c r="CX46" s="624"/>
      <c r="CY46" s="625"/>
      <c r="CZ46" s="628">
        <v>13</v>
      </c>
      <c r="DA46" s="629"/>
      <c r="DB46" s="629"/>
      <c r="DC46" s="635"/>
      <c r="DD46" s="632">
        <v>416263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15"/>
      <c r="CD47" s="661"/>
      <c r="CE47" s="662"/>
      <c r="CF47" s="620" t="s">
        <v>349</v>
      </c>
      <c r="CG47" s="621"/>
      <c r="CH47" s="621"/>
      <c r="CI47" s="621"/>
      <c r="CJ47" s="621"/>
      <c r="CK47" s="621"/>
      <c r="CL47" s="621"/>
      <c r="CM47" s="621"/>
      <c r="CN47" s="621"/>
      <c r="CO47" s="621"/>
      <c r="CP47" s="621"/>
      <c r="CQ47" s="622"/>
      <c r="CR47" s="623">
        <v>138733</v>
      </c>
      <c r="CS47" s="655"/>
      <c r="CT47" s="655"/>
      <c r="CU47" s="655"/>
      <c r="CV47" s="655"/>
      <c r="CW47" s="655"/>
      <c r="CX47" s="655"/>
      <c r="CY47" s="656"/>
      <c r="CZ47" s="628">
        <v>0.3</v>
      </c>
      <c r="DA47" s="653"/>
      <c r="DB47" s="653"/>
      <c r="DC47" s="657"/>
      <c r="DD47" s="632">
        <v>55498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1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15"/>
      <c r="CD49" s="644" t="s">
        <v>351</v>
      </c>
      <c r="CE49" s="645"/>
      <c r="CF49" s="645"/>
      <c r="CG49" s="645"/>
      <c r="CH49" s="645"/>
      <c r="CI49" s="645"/>
      <c r="CJ49" s="645"/>
      <c r="CK49" s="645"/>
      <c r="CL49" s="645"/>
      <c r="CM49" s="645"/>
      <c r="CN49" s="645"/>
      <c r="CO49" s="645"/>
      <c r="CP49" s="645"/>
      <c r="CQ49" s="646"/>
      <c r="CR49" s="695">
        <v>50777008</v>
      </c>
      <c r="CS49" s="682"/>
      <c r="CT49" s="682"/>
      <c r="CU49" s="682"/>
      <c r="CV49" s="682"/>
      <c r="CW49" s="682"/>
      <c r="CX49" s="682"/>
      <c r="CY49" s="711"/>
      <c r="CZ49" s="703">
        <v>100</v>
      </c>
      <c r="DA49" s="712"/>
      <c r="DB49" s="712"/>
      <c r="DC49" s="713"/>
      <c r="DD49" s="714">
        <v>26779532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kVQxYn+6NAS37xKUbsrzrEDEKaj6cP5eNfN/PUETUssvbxMCBE6T1tJsS6Hs+LI4grZL4beBc8dK8tpnxlEQ==" saltValue="h182JSQA/gVTX8IeCD++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22" t="s">
        <v>353</v>
      </c>
      <c r="DK2" s="723"/>
      <c r="DL2" s="723"/>
      <c r="DM2" s="723"/>
      <c r="DN2" s="723"/>
      <c r="DO2" s="724"/>
      <c r="DP2" s="218"/>
      <c r="DQ2" s="722" t="s">
        <v>354</v>
      </c>
      <c r="DR2" s="723"/>
      <c r="DS2" s="723"/>
      <c r="DT2" s="723"/>
      <c r="DU2" s="723"/>
      <c r="DV2" s="723"/>
      <c r="DW2" s="723"/>
      <c r="DX2" s="723"/>
      <c r="DY2" s="723"/>
      <c r="DZ2" s="724"/>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4"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351"/>
      <c r="BA4" s="351"/>
      <c r="BB4" s="351"/>
      <c r="BC4" s="351"/>
      <c r="BD4" s="351"/>
      <c r="BE4" s="222"/>
      <c r="BF4" s="222"/>
      <c r="BG4" s="222"/>
      <c r="BH4" s="222"/>
      <c r="BI4" s="222"/>
      <c r="BJ4" s="222"/>
      <c r="BK4" s="222"/>
      <c r="BL4" s="222"/>
      <c r="BM4" s="222"/>
      <c r="BN4" s="222"/>
      <c r="BO4" s="222"/>
      <c r="BP4" s="222"/>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3"/>
    </row>
    <row r="5" spans="1:131" s="224"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351"/>
      <c r="BA5" s="351"/>
      <c r="BB5" s="351"/>
      <c r="BC5" s="351"/>
      <c r="BD5" s="351"/>
      <c r="BE5" s="222"/>
      <c r="BF5" s="222"/>
      <c r="BG5" s="222"/>
      <c r="BH5" s="222"/>
      <c r="BI5" s="222"/>
      <c r="BJ5" s="222"/>
      <c r="BK5" s="222"/>
      <c r="BL5" s="222"/>
      <c r="BM5" s="222"/>
      <c r="BN5" s="222"/>
      <c r="BO5" s="222"/>
      <c r="BP5" s="222"/>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23"/>
    </row>
    <row r="6" spans="1:131" s="224"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351"/>
      <c r="BA6" s="351"/>
      <c r="BB6" s="351"/>
      <c r="BC6" s="351"/>
      <c r="BD6" s="351"/>
      <c r="BE6" s="222"/>
      <c r="BF6" s="222"/>
      <c r="BG6" s="222"/>
      <c r="BH6" s="222"/>
      <c r="BI6" s="222"/>
      <c r="BJ6" s="222"/>
      <c r="BK6" s="222"/>
      <c r="BL6" s="222"/>
      <c r="BM6" s="222"/>
      <c r="BN6" s="222"/>
      <c r="BO6" s="222"/>
      <c r="BP6" s="222"/>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23"/>
    </row>
    <row r="7" spans="1:131" s="224" customFormat="1" ht="26.25" customHeight="1" thickTop="1" x14ac:dyDescent="0.15">
      <c r="A7" s="225">
        <v>1</v>
      </c>
      <c r="B7" s="749" t="s">
        <v>374</v>
      </c>
      <c r="C7" s="750"/>
      <c r="D7" s="750"/>
      <c r="E7" s="750"/>
      <c r="F7" s="750"/>
      <c r="G7" s="750"/>
      <c r="H7" s="750"/>
      <c r="I7" s="750"/>
      <c r="J7" s="750"/>
      <c r="K7" s="750"/>
      <c r="L7" s="750"/>
      <c r="M7" s="750"/>
      <c r="N7" s="750"/>
      <c r="O7" s="750"/>
      <c r="P7" s="751"/>
      <c r="Q7" s="752">
        <v>51438</v>
      </c>
      <c r="R7" s="753"/>
      <c r="S7" s="753"/>
      <c r="T7" s="753"/>
      <c r="U7" s="753"/>
      <c r="V7" s="753">
        <v>50769</v>
      </c>
      <c r="W7" s="753"/>
      <c r="X7" s="753"/>
      <c r="Y7" s="753"/>
      <c r="Z7" s="753"/>
      <c r="AA7" s="753">
        <v>669</v>
      </c>
      <c r="AB7" s="753"/>
      <c r="AC7" s="753"/>
      <c r="AD7" s="753"/>
      <c r="AE7" s="754"/>
      <c r="AF7" s="755">
        <v>624</v>
      </c>
      <c r="AG7" s="756"/>
      <c r="AH7" s="756"/>
      <c r="AI7" s="756"/>
      <c r="AJ7" s="757"/>
      <c r="AK7" s="758">
        <v>2758</v>
      </c>
      <c r="AL7" s="759"/>
      <c r="AM7" s="759"/>
      <c r="AN7" s="759"/>
      <c r="AO7" s="759"/>
      <c r="AP7" s="759">
        <v>33085</v>
      </c>
      <c r="AQ7" s="759"/>
      <c r="AR7" s="759"/>
      <c r="AS7" s="759"/>
      <c r="AT7" s="759"/>
      <c r="AU7" s="760"/>
      <c r="AV7" s="760"/>
      <c r="AW7" s="760"/>
      <c r="AX7" s="760"/>
      <c r="AY7" s="761"/>
      <c r="AZ7" s="351"/>
      <c r="BA7" s="351"/>
      <c r="BB7" s="351"/>
      <c r="BC7" s="351"/>
      <c r="BD7" s="351"/>
      <c r="BE7" s="222"/>
      <c r="BF7" s="222"/>
      <c r="BG7" s="222"/>
      <c r="BH7" s="222"/>
      <c r="BI7" s="222"/>
      <c r="BJ7" s="222"/>
      <c r="BK7" s="222"/>
      <c r="BL7" s="222"/>
      <c r="BM7" s="222"/>
      <c r="BN7" s="222"/>
      <c r="BO7" s="222"/>
      <c r="BP7" s="222"/>
      <c r="BQ7" s="225">
        <v>1</v>
      </c>
      <c r="BR7" s="226"/>
      <c r="BS7" s="746" t="s">
        <v>552</v>
      </c>
      <c r="BT7" s="747"/>
      <c r="BU7" s="747"/>
      <c r="BV7" s="747"/>
      <c r="BW7" s="747"/>
      <c r="BX7" s="747"/>
      <c r="BY7" s="747"/>
      <c r="BZ7" s="747"/>
      <c r="CA7" s="747"/>
      <c r="CB7" s="747"/>
      <c r="CC7" s="747"/>
      <c r="CD7" s="747"/>
      <c r="CE7" s="747"/>
      <c r="CF7" s="747"/>
      <c r="CG7" s="762"/>
      <c r="CH7" s="743">
        <v>3</v>
      </c>
      <c r="CI7" s="744"/>
      <c r="CJ7" s="744"/>
      <c r="CK7" s="744"/>
      <c r="CL7" s="745"/>
      <c r="CM7" s="743">
        <v>54</v>
      </c>
      <c r="CN7" s="744"/>
      <c r="CO7" s="744"/>
      <c r="CP7" s="744"/>
      <c r="CQ7" s="745"/>
      <c r="CR7" s="743">
        <v>10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23"/>
    </row>
    <row r="8" spans="1:131" s="224" customFormat="1" ht="26.25" customHeight="1" x14ac:dyDescent="0.15">
      <c r="A8" s="227">
        <v>2</v>
      </c>
      <c r="B8" s="780" t="s">
        <v>375</v>
      </c>
      <c r="C8" s="781"/>
      <c r="D8" s="781"/>
      <c r="E8" s="781"/>
      <c r="F8" s="781"/>
      <c r="G8" s="781"/>
      <c r="H8" s="781"/>
      <c r="I8" s="781"/>
      <c r="J8" s="781"/>
      <c r="K8" s="781"/>
      <c r="L8" s="781"/>
      <c r="M8" s="781"/>
      <c r="N8" s="781"/>
      <c r="O8" s="781"/>
      <c r="P8" s="782"/>
      <c r="Q8" s="783">
        <v>9</v>
      </c>
      <c r="R8" s="784"/>
      <c r="S8" s="784"/>
      <c r="T8" s="784"/>
      <c r="U8" s="784"/>
      <c r="V8" s="784">
        <v>8</v>
      </c>
      <c r="W8" s="784"/>
      <c r="X8" s="784"/>
      <c r="Y8" s="784"/>
      <c r="Z8" s="784"/>
      <c r="AA8" s="784">
        <v>1</v>
      </c>
      <c r="AB8" s="784"/>
      <c r="AC8" s="784"/>
      <c r="AD8" s="784"/>
      <c r="AE8" s="785"/>
      <c r="AF8" s="786">
        <v>1</v>
      </c>
      <c r="AG8" s="787"/>
      <c r="AH8" s="787"/>
      <c r="AI8" s="787"/>
      <c r="AJ8" s="788"/>
      <c r="AK8" s="769" t="s">
        <v>553</v>
      </c>
      <c r="AL8" s="770"/>
      <c r="AM8" s="770"/>
      <c r="AN8" s="770"/>
      <c r="AO8" s="770"/>
      <c r="AP8" s="770" t="s">
        <v>553</v>
      </c>
      <c r="AQ8" s="770"/>
      <c r="AR8" s="770"/>
      <c r="AS8" s="770"/>
      <c r="AT8" s="770"/>
      <c r="AU8" s="771"/>
      <c r="AV8" s="771"/>
      <c r="AW8" s="771"/>
      <c r="AX8" s="771"/>
      <c r="AY8" s="772"/>
      <c r="AZ8" s="351"/>
      <c r="BA8" s="351"/>
      <c r="BB8" s="351"/>
      <c r="BC8" s="351"/>
      <c r="BD8" s="351"/>
      <c r="BE8" s="222"/>
      <c r="BF8" s="222"/>
      <c r="BG8" s="222"/>
      <c r="BH8" s="222"/>
      <c r="BI8" s="222"/>
      <c r="BJ8" s="222"/>
      <c r="BK8" s="222"/>
      <c r="BL8" s="222"/>
      <c r="BM8" s="222"/>
      <c r="BN8" s="222"/>
      <c r="BO8" s="222"/>
      <c r="BP8" s="222"/>
      <c r="BQ8" s="227">
        <v>2</v>
      </c>
      <c r="BR8" s="228" t="s">
        <v>571</v>
      </c>
      <c r="BS8" s="773" t="s">
        <v>554</v>
      </c>
      <c r="BT8" s="774"/>
      <c r="BU8" s="774"/>
      <c r="BV8" s="774"/>
      <c r="BW8" s="774"/>
      <c r="BX8" s="774"/>
      <c r="BY8" s="774"/>
      <c r="BZ8" s="774"/>
      <c r="CA8" s="774"/>
      <c r="CB8" s="774"/>
      <c r="CC8" s="774"/>
      <c r="CD8" s="774"/>
      <c r="CE8" s="774"/>
      <c r="CF8" s="774"/>
      <c r="CG8" s="775"/>
      <c r="CH8" s="776">
        <v>2</v>
      </c>
      <c r="CI8" s="777"/>
      <c r="CJ8" s="777"/>
      <c r="CK8" s="777"/>
      <c r="CL8" s="778"/>
      <c r="CM8" s="776">
        <v>76</v>
      </c>
      <c r="CN8" s="777"/>
      <c r="CO8" s="777"/>
      <c r="CP8" s="777"/>
      <c r="CQ8" s="778"/>
      <c r="CR8" s="776">
        <v>3</v>
      </c>
      <c r="CS8" s="777"/>
      <c r="CT8" s="777"/>
      <c r="CU8" s="777"/>
      <c r="CV8" s="778"/>
      <c r="CW8" s="776" t="s">
        <v>553</v>
      </c>
      <c r="CX8" s="777"/>
      <c r="CY8" s="777"/>
      <c r="CZ8" s="777"/>
      <c r="DA8" s="778"/>
      <c r="DB8" s="776" t="s">
        <v>553</v>
      </c>
      <c r="DC8" s="777"/>
      <c r="DD8" s="777"/>
      <c r="DE8" s="777"/>
      <c r="DF8" s="778"/>
      <c r="DG8" s="776">
        <v>681</v>
      </c>
      <c r="DH8" s="777"/>
      <c r="DI8" s="777"/>
      <c r="DJ8" s="777"/>
      <c r="DK8" s="778"/>
      <c r="DL8" s="776" t="s">
        <v>553</v>
      </c>
      <c r="DM8" s="777"/>
      <c r="DN8" s="777"/>
      <c r="DO8" s="777"/>
      <c r="DP8" s="778"/>
      <c r="DQ8" s="776" t="s">
        <v>553</v>
      </c>
      <c r="DR8" s="777"/>
      <c r="DS8" s="777"/>
      <c r="DT8" s="777"/>
      <c r="DU8" s="778"/>
      <c r="DV8" s="773"/>
      <c r="DW8" s="774"/>
      <c r="DX8" s="774"/>
      <c r="DY8" s="774"/>
      <c r="DZ8" s="779"/>
      <c r="EA8" s="223"/>
    </row>
    <row r="9" spans="1:131" s="224" customFormat="1" ht="26.25" customHeight="1" x14ac:dyDescent="0.15">
      <c r="A9" s="227">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351"/>
      <c r="BA9" s="351"/>
      <c r="BB9" s="351"/>
      <c r="BC9" s="351"/>
      <c r="BD9" s="351"/>
      <c r="BE9" s="222"/>
      <c r="BF9" s="222"/>
      <c r="BG9" s="222"/>
      <c r="BH9" s="222"/>
      <c r="BI9" s="222"/>
      <c r="BJ9" s="222"/>
      <c r="BK9" s="222"/>
      <c r="BL9" s="222"/>
      <c r="BM9" s="222"/>
      <c r="BN9" s="222"/>
      <c r="BO9" s="222"/>
      <c r="BP9" s="222"/>
      <c r="BQ9" s="227">
        <v>3</v>
      </c>
      <c r="BR9" s="228"/>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23"/>
    </row>
    <row r="10" spans="1:131" s="224" customFormat="1" ht="26.25" customHeight="1" x14ac:dyDescent="0.15">
      <c r="A10" s="227">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351"/>
      <c r="BA10" s="351"/>
      <c r="BB10" s="351"/>
      <c r="BC10" s="351"/>
      <c r="BD10" s="351"/>
      <c r="BE10" s="222"/>
      <c r="BF10" s="222"/>
      <c r="BG10" s="222"/>
      <c r="BH10" s="222"/>
      <c r="BI10" s="222"/>
      <c r="BJ10" s="222"/>
      <c r="BK10" s="222"/>
      <c r="BL10" s="222"/>
      <c r="BM10" s="222"/>
      <c r="BN10" s="222"/>
      <c r="BO10" s="222"/>
      <c r="BP10" s="222"/>
      <c r="BQ10" s="227">
        <v>4</v>
      </c>
      <c r="BR10" s="228"/>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23"/>
    </row>
    <row r="11" spans="1:131" s="224" customFormat="1" ht="26.25" customHeight="1" x14ac:dyDescent="0.15">
      <c r="A11" s="227">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351"/>
      <c r="BA11" s="351"/>
      <c r="BB11" s="351"/>
      <c r="BC11" s="351"/>
      <c r="BD11" s="351"/>
      <c r="BE11" s="222"/>
      <c r="BF11" s="222"/>
      <c r="BG11" s="222"/>
      <c r="BH11" s="222"/>
      <c r="BI11" s="222"/>
      <c r="BJ11" s="222"/>
      <c r="BK11" s="222"/>
      <c r="BL11" s="222"/>
      <c r="BM11" s="222"/>
      <c r="BN11" s="222"/>
      <c r="BO11" s="222"/>
      <c r="BP11" s="222"/>
      <c r="BQ11" s="227">
        <v>5</v>
      </c>
      <c r="BR11" s="228"/>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23"/>
    </row>
    <row r="12" spans="1:131" s="224" customFormat="1" ht="26.25" customHeight="1" x14ac:dyDescent="0.15">
      <c r="A12" s="227">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351"/>
      <c r="BA12" s="351"/>
      <c r="BB12" s="351"/>
      <c r="BC12" s="351"/>
      <c r="BD12" s="351"/>
      <c r="BE12" s="222"/>
      <c r="BF12" s="222"/>
      <c r="BG12" s="222"/>
      <c r="BH12" s="222"/>
      <c r="BI12" s="222"/>
      <c r="BJ12" s="222"/>
      <c r="BK12" s="222"/>
      <c r="BL12" s="222"/>
      <c r="BM12" s="222"/>
      <c r="BN12" s="222"/>
      <c r="BO12" s="222"/>
      <c r="BP12" s="222"/>
      <c r="BQ12" s="227">
        <v>6</v>
      </c>
      <c r="BR12" s="228"/>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23"/>
    </row>
    <row r="13" spans="1:131" s="224" customFormat="1" ht="26.25" customHeight="1" x14ac:dyDescent="0.15">
      <c r="A13" s="227">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351"/>
      <c r="BA13" s="351"/>
      <c r="BB13" s="351"/>
      <c r="BC13" s="351"/>
      <c r="BD13" s="351"/>
      <c r="BE13" s="222"/>
      <c r="BF13" s="222"/>
      <c r="BG13" s="222"/>
      <c r="BH13" s="222"/>
      <c r="BI13" s="222"/>
      <c r="BJ13" s="222"/>
      <c r="BK13" s="222"/>
      <c r="BL13" s="222"/>
      <c r="BM13" s="222"/>
      <c r="BN13" s="222"/>
      <c r="BO13" s="222"/>
      <c r="BP13" s="222"/>
      <c r="BQ13" s="227">
        <v>7</v>
      </c>
      <c r="BR13" s="228"/>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23"/>
    </row>
    <row r="14" spans="1:131" s="224" customFormat="1" ht="26.25" customHeight="1" x14ac:dyDescent="0.15">
      <c r="A14" s="227">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351"/>
      <c r="BA14" s="351"/>
      <c r="BB14" s="351"/>
      <c r="BC14" s="351"/>
      <c r="BD14" s="351"/>
      <c r="BE14" s="222"/>
      <c r="BF14" s="222"/>
      <c r="BG14" s="222"/>
      <c r="BH14" s="222"/>
      <c r="BI14" s="222"/>
      <c r="BJ14" s="222"/>
      <c r="BK14" s="222"/>
      <c r="BL14" s="222"/>
      <c r="BM14" s="222"/>
      <c r="BN14" s="222"/>
      <c r="BO14" s="222"/>
      <c r="BP14" s="222"/>
      <c r="BQ14" s="227">
        <v>8</v>
      </c>
      <c r="BR14" s="228"/>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23"/>
    </row>
    <row r="15" spans="1:131" s="224" customFormat="1" ht="26.25" customHeight="1" x14ac:dyDescent="0.15">
      <c r="A15" s="227">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351"/>
      <c r="BA15" s="351"/>
      <c r="BB15" s="351"/>
      <c r="BC15" s="351"/>
      <c r="BD15" s="351"/>
      <c r="BE15" s="222"/>
      <c r="BF15" s="222"/>
      <c r="BG15" s="222"/>
      <c r="BH15" s="222"/>
      <c r="BI15" s="222"/>
      <c r="BJ15" s="222"/>
      <c r="BK15" s="222"/>
      <c r="BL15" s="222"/>
      <c r="BM15" s="222"/>
      <c r="BN15" s="222"/>
      <c r="BO15" s="222"/>
      <c r="BP15" s="222"/>
      <c r="BQ15" s="227">
        <v>9</v>
      </c>
      <c r="BR15" s="228"/>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23"/>
    </row>
    <row r="16" spans="1:131" s="224" customFormat="1" ht="26.25" customHeight="1" x14ac:dyDescent="0.15">
      <c r="A16" s="227">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351"/>
      <c r="BA16" s="351"/>
      <c r="BB16" s="351"/>
      <c r="BC16" s="351"/>
      <c r="BD16" s="351"/>
      <c r="BE16" s="222"/>
      <c r="BF16" s="222"/>
      <c r="BG16" s="222"/>
      <c r="BH16" s="222"/>
      <c r="BI16" s="222"/>
      <c r="BJ16" s="222"/>
      <c r="BK16" s="222"/>
      <c r="BL16" s="222"/>
      <c r="BM16" s="222"/>
      <c r="BN16" s="222"/>
      <c r="BO16" s="222"/>
      <c r="BP16" s="222"/>
      <c r="BQ16" s="227">
        <v>10</v>
      </c>
      <c r="BR16" s="228"/>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23"/>
    </row>
    <row r="17" spans="1:131" s="224" customFormat="1" ht="26.25" customHeight="1" x14ac:dyDescent="0.15">
      <c r="A17" s="227">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351"/>
      <c r="BA17" s="351"/>
      <c r="BB17" s="351"/>
      <c r="BC17" s="351"/>
      <c r="BD17" s="351"/>
      <c r="BE17" s="222"/>
      <c r="BF17" s="222"/>
      <c r="BG17" s="222"/>
      <c r="BH17" s="222"/>
      <c r="BI17" s="222"/>
      <c r="BJ17" s="222"/>
      <c r="BK17" s="222"/>
      <c r="BL17" s="222"/>
      <c r="BM17" s="222"/>
      <c r="BN17" s="222"/>
      <c r="BO17" s="222"/>
      <c r="BP17" s="222"/>
      <c r="BQ17" s="227">
        <v>11</v>
      </c>
      <c r="BR17" s="228"/>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23"/>
    </row>
    <row r="18" spans="1:131" s="224" customFormat="1" ht="26.25" customHeight="1" x14ac:dyDescent="0.15">
      <c r="A18" s="227">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351"/>
      <c r="BA18" s="351"/>
      <c r="BB18" s="351"/>
      <c r="BC18" s="351"/>
      <c r="BD18" s="351"/>
      <c r="BE18" s="222"/>
      <c r="BF18" s="222"/>
      <c r="BG18" s="222"/>
      <c r="BH18" s="222"/>
      <c r="BI18" s="222"/>
      <c r="BJ18" s="222"/>
      <c r="BK18" s="222"/>
      <c r="BL18" s="222"/>
      <c r="BM18" s="222"/>
      <c r="BN18" s="222"/>
      <c r="BO18" s="222"/>
      <c r="BP18" s="222"/>
      <c r="BQ18" s="227">
        <v>12</v>
      </c>
      <c r="BR18" s="228"/>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23"/>
    </row>
    <row r="19" spans="1:131" s="224" customFormat="1" ht="26.25" customHeight="1" x14ac:dyDescent="0.15">
      <c r="A19" s="227">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351"/>
      <c r="BA19" s="351"/>
      <c r="BB19" s="351"/>
      <c r="BC19" s="351"/>
      <c r="BD19" s="351"/>
      <c r="BE19" s="222"/>
      <c r="BF19" s="222"/>
      <c r="BG19" s="222"/>
      <c r="BH19" s="222"/>
      <c r="BI19" s="222"/>
      <c r="BJ19" s="222"/>
      <c r="BK19" s="222"/>
      <c r="BL19" s="222"/>
      <c r="BM19" s="222"/>
      <c r="BN19" s="222"/>
      <c r="BO19" s="222"/>
      <c r="BP19" s="222"/>
      <c r="BQ19" s="227">
        <v>13</v>
      </c>
      <c r="BR19" s="228"/>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23"/>
    </row>
    <row r="20" spans="1:131" s="224" customFormat="1" ht="26.25" customHeight="1" x14ac:dyDescent="0.15">
      <c r="A20" s="227">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351"/>
      <c r="BA20" s="351"/>
      <c r="BB20" s="351"/>
      <c r="BC20" s="351"/>
      <c r="BD20" s="351"/>
      <c r="BE20" s="222"/>
      <c r="BF20" s="222"/>
      <c r="BG20" s="222"/>
      <c r="BH20" s="222"/>
      <c r="BI20" s="222"/>
      <c r="BJ20" s="222"/>
      <c r="BK20" s="222"/>
      <c r="BL20" s="222"/>
      <c r="BM20" s="222"/>
      <c r="BN20" s="222"/>
      <c r="BO20" s="222"/>
      <c r="BP20" s="222"/>
      <c r="BQ20" s="227">
        <v>14</v>
      </c>
      <c r="BR20" s="228"/>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23"/>
    </row>
    <row r="21" spans="1:131" s="224" customFormat="1" ht="26.25" customHeight="1" thickBot="1" x14ac:dyDescent="0.2">
      <c r="A21" s="227">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351"/>
      <c r="BA21" s="351"/>
      <c r="BB21" s="351"/>
      <c r="BC21" s="351"/>
      <c r="BD21" s="351"/>
      <c r="BE21" s="222"/>
      <c r="BF21" s="222"/>
      <c r="BG21" s="222"/>
      <c r="BH21" s="222"/>
      <c r="BI21" s="222"/>
      <c r="BJ21" s="222"/>
      <c r="BK21" s="222"/>
      <c r="BL21" s="222"/>
      <c r="BM21" s="222"/>
      <c r="BN21" s="222"/>
      <c r="BO21" s="222"/>
      <c r="BP21" s="222"/>
      <c r="BQ21" s="227">
        <v>15</v>
      </c>
      <c r="BR21" s="228"/>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23"/>
    </row>
    <row r="22" spans="1:131" s="224" customFormat="1" ht="26.25" customHeight="1" x14ac:dyDescent="0.15">
      <c r="A22" s="227">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22"/>
      <c r="BF22" s="222"/>
      <c r="BG22" s="222"/>
      <c r="BH22" s="222"/>
      <c r="BI22" s="222"/>
      <c r="BJ22" s="222"/>
      <c r="BK22" s="222"/>
      <c r="BL22" s="222"/>
      <c r="BM22" s="222"/>
      <c r="BN22" s="222"/>
      <c r="BO22" s="222"/>
      <c r="BP22" s="222"/>
      <c r="BQ22" s="227">
        <v>16</v>
      </c>
      <c r="BR22" s="228"/>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23"/>
    </row>
    <row r="23" spans="1:131" s="224" customFormat="1" ht="26.25" customHeight="1" thickBot="1" x14ac:dyDescent="0.2">
      <c r="A23" s="229" t="s">
        <v>377</v>
      </c>
      <c r="B23" s="789" t="s">
        <v>378</v>
      </c>
      <c r="C23" s="790"/>
      <c r="D23" s="790"/>
      <c r="E23" s="790"/>
      <c r="F23" s="790"/>
      <c r="G23" s="790"/>
      <c r="H23" s="790"/>
      <c r="I23" s="790"/>
      <c r="J23" s="790"/>
      <c r="K23" s="790"/>
      <c r="L23" s="790"/>
      <c r="M23" s="790"/>
      <c r="N23" s="790"/>
      <c r="O23" s="790"/>
      <c r="P23" s="791"/>
      <c r="Q23" s="792">
        <v>51447</v>
      </c>
      <c r="R23" s="793"/>
      <c r="S23" s="793"/>
      <c r="T23" s="793"/>
      <c r="U23" s="793"/>
      <c r="V23" s="793">
        <v>50777</v>
      </c>
      <c r="W23" s="793"/>
      <c r="X23" s="793"/>
      <c r="Y23" s="793"/>
      <c r="Z23" s="793"/>
      <c r="AA23" s="793">
        <v>670</v>
      </c>
      <c r="AB23" s="793"/>
      <c r="AC23" s="793"/>
      <c r="AD23" s="793"/>
      <c r="AE23" s="794"/>
      <c r="AF23" s="795">
        <v>625</v>
      </c>
      <c r="AG23" s="793"/>
      <c r="AH23" s="793"/>
      <c r="AI23" s="793"/>
      <c r="AJ23" s="796"/>
      <c r="AK23" s="797"/>
      <c r="AL23" s="798"/>
      <c r="AM23" s="798"/>
      <c r="AN23" s="798"/>
      <c r="AO23" s="798"/>
      <c r="AP23" s="793">
        <v>33085</v>
      </c>
      <c r="AQ23" s="793"/>
      <c r="AR23" s="793"/>
      <c r="AS23" s="793"/>
      <c r="AT23" s="793"/>
      <c r="AU23" s="809"/>
      <c r="AV23" s="809"/>
      <c r="AW23" s="809"/>
      <c r="AX23" s="809"/>
      <c r="AY23" s="810"/>
      <c r="AZ23" s="811" t="s">
        <v>121</v>
      </c>
      <c r="BA23" s="812"/>
      <c r="BB23" s="812"/>
      <c r="BC23" s="812"/>
      <c r="BD23" s="813"/>
      <c r="BE23" s="222"/>
      <c r="BF23" s="222"/>
      <c r="BG23" s="222"/>
      <c r="BH23" s="222"/>
      <c r="BI23" s="222"/>
      <c r="BJ23" s="222"/>
      <c r="BK23" s="222"/>
      <c r="BL23" s="222"/>
      <c r="BM23" s="222"/>
      <c r="BN23" s="222"/>
      <c r="BO23" s="222"/>
      <c r="BP23" s="222"/>
      <c r="BQ23" s="227">
        <v>17</v>
      </c>
      <c r="BR23" s="228"/>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23"/>
    </row>
    <row r="24" spans="1:131" s="224"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351"/>
      <c r="BA24" s="351"/>
      <c r="BB24" s="351"/>
      <c r="BC24" s="351"/>
      <c r="BD24" s="351"/>
      <c r="BE24" s="222"/>
      <c r="BF24" s="222"/>
      <c r="BG24" s="222"/>
      <c r="BH24" s="222"/>
      <c r="BI24" s="222"/>
      <c r="BJ24" s="222"/>
      <c r="BK24" s="222"/>
      <c r="BL24" s="222"/>
      <c r="BM24" s="222"/>
      <c r="BN24" s="222"/>
      <c r="BO24" s="222"/>
      <c r="BP24" s="222"/>
      <c r="BQ24" s="227">
        <v>18</v>
      </c>
      <c r="BR24" s="228"/>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23"/>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351"/>
      <c r="BK25" s="351"/>
      <c r="BL25" s="351"/>
      <c r="BM25" s="351"/>
      <c r="BN25" s="351"/>
      <c r="BO25" s="230"/>
      <c r="BP25" s="230"/>
      <c r="BQ25" s="227">
        <v>19</v>
      </c>
      <c r="BR25" s="228"/>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351"/>
      <c r="BK26" s="351"/>
      <c r="BL26" s="351"/>
      <c r="BM26" s="351"/>
      <c r="BN26" s="351"/>
      <c r="BO26" s="230"/>
      <c r="BP26" s="230"/>
      <c r="BQ26" s="227">
        <v>20</v>
      </c>
      <c r="BR26" s="228"/>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351"/>
      <c r="BK27" s="351"/>
      <c r="BL27" s="351"/>
      <c r="BM27" s="351"/>
      <c r="BN27" s="351"/>
      <c r="BO27" s="230"/>
      <c r="BP27" s="230"/>
      <c r="BQ27" s="227">
        <v>21</v>
      </c>
      <c r="BR27" s="228"/>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0"/>
    </row>
    <row r="28" spans="1:131" ht="26.25" customHeight="1" thickTop="1" x14ac:dyDescent="0.15">
      <c r="A28" s="231">
        <v>1</v>
      </c>
      <c r="B28" s="749" t="s">
        <v>389</v>
      </c>
      <c r="C28" s="750"/>
      <c r="D28" s="750"/>
      <c r="E28" s="750"/>
      <c r="F28" s="750"/>
      <c r="G28" s="750"/>
      <c r="H28" s="750"/>
      <c r="I28" s="750"/>
      <c r="J28" s="750"/>
      <c r="K28" s="750"/>
      <c r="L28" s="750"/>
      <c r="M28" s="750"/>
      <c r="N28" s="750"/>
      <c r="O28" s="750"/>
      <c r="P28" s="751"/>
      <c r="Q28" s="822">
        <v>12999</v>
      </c>
      <c r="R28" s="823"/>
      <c r="S28" s="823"/>
      <c r="T28" s="823"/>
      <c r="U28" s="823"/>
      <c r="V28" s="823">
        <v>12967</v>
      </c>
      <c r="W28" s="823"/>
      <c r="X28" s="823"/>
      <c r="Y28" s="823"/>
      <c r="Z28" s="823"/>
      <c r="AA28" s="823">
        <v>33</v>
      </c>
      <c r="AB28" s="823"/>
      <c r="AC28" s="823"/>
      <c r="AD28" s="823"/>
      <c r="AE28" s="824"/>
      <c r="AF28" s="825">
        <v>33</v>
      </c>
      <c r="AG28" s="823"/>
      <c r="AH28" s="823"/>
      <c r="AI28" s="823"/>
      <c r="AJ28" s="826"/>
      <c r="AK28" s="827">
        <v>1174</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351"/>
      <c r="BK28" s="351"/>
      <c r="BL28" s="351"/>
      <c r="BM28" s="351"/>
      <c r="BN28" s="351"/>
      <c r="BO28" s="230"/>
      <c r="BP28" s="230"/>
      <c r="BQ28" s="227">
        <v>22</v>
      </c>
      <c r="BR28" s="228"/>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0"/>
    </row>
    <row r="29" spans="1:131" ht="26.25" customHeight="1" x14ac:dyDescent="0.15">
      <c r="A29" s="231">
        <v>2</v>
      </c>
      <c r="B29" s="780" t="s">
        <v>390</v>
      </c>
      <c r="C29" s="781"/>
      <c r="D29" s="781"/>
      <c r="E29" s="781"/>
      <c r="F29" s="781"/>
      <c r="G29" s="781"/>
      <c r="H29" s="781"/>
      <c r="I29" s="781"/>
      <c r="J29" s="781"/>
      <c r="K29" s="781"/>
      <c r="L29" s="781"/>
      <c r="M29" s="781"/>
      <c r="N29" s="781"/>
      <c r="O29" s="781"/>
      <c r="P29" s="782"/>
      <c r="Q29" s="783">
        <v>9752</v>
      </c>
      <c r="R29" s="784"/>
      <c r="S29" s="784"/>
      <c r="T29" s="784"/>
      <c r="U29" s="784"/>
      <c r="V29" s="784">
        <v>9220</v>
      </c>
      <c r="W29" s="784"/>
      <c r="X29" s="784"/>
      <c r="Y29" s="784"/>
      <c r="Z29" s="784"/>
      <c r="AA29" s="784">
        <v>532</v>
      </c>
      <c r="AB29" s="784"/>
      <c r="AC29" s="784"/>
      <c r="AD29" s="784"/>
      <c r="AE29" s="785"/>
      <c r="AF29" s="786">
        <v>532</v>
      </c>
      <c r="AG29" s="787"/>
      <c r="AH29" s="787"/>
      <c r="AI29" s="787"/>
      <c r="AJ29" s="788"/>
      <c r="AK29" s="834">
        <v>1401</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351"/>
      <c r="BK29" s="351"/>
      <c r="BL29" s="351"/>
      <c r="BM29" s="351"/>
      <c r="BN29" s="351"/>
      <c r="BO29" s="230"/>
      <c r="BP29" s="230"/>
      <c r="BQ29" s="227">
        <v>23</v>
      </c>
      <c r="BR29" s="228"/>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0"/>
    </row>
    <row r="30" spans="1:131" ht="26.25" customHeight="1" x14ac:dyDescent="0.15">
      <c r="A30" s="231">
        <v>3</v>
      </c>
      <c r="B30" s="780" t="s">
        <v>391</v>
      </c>
      <c r="C30" s="781"/>
      <c r="D30" s="781"/>
      <c r="E30" s="781"/>
      <c r="F30" s="781"/>
      <c r="G30" s="781"/>
      <c r="H30" s="781"/>
      <c r="I30" s="781"/>
      <c r="J30" s="781"/>
      <c r="K30" s="781"/>
      <c r="L30" s="781"/>
      <c r="M30" s="781"/>
      <c r="N30" s="781"/>
      <c r="O30" s="781"/>
      <c r="P30" s="782"/>
      <c r="Q30" s="783">
        <v>1695</v>
      </c>
      <c r="R30" s="784"/>
      <c r="S30" s="784"/>
      <c r="T30" s="784"/>
      <c r="U30" s="784"/>
      <c r="V30" s="784">
        <v>1650</v>
      </c>
      <c r="W30" s="784"/>
      <c r="X30" s="784"/>
      <c r="Y30" s="784"/>
      <c r="Z30" s="784"/>
      <c r="AA30" s="784">
        <v>45</v>
      </c>
      <c r="AB30" s="784"/>
      <c r="AC30" s="784"/>
      <c r="AD30" s="784"/>
      <c r="AE30" s="785"/>
      <c r="AF30" s="786">
        <v>45</v>
      </c>
      <c r="AG30" s="787"/>
      <c r="AH30" s="787"/>
      <c r="AI30" s="787"/>
      <c r="AJ30" s="788"/>
      <c r="AK30" s="834">
        <v>398</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351"/>
      <c r="BK30" s="351"/>
      <c r="BL30" s="351"/>
      <c r="BM30" s="351"/>
      <c r="BN30" s="351"/>
      <c r="BO30" s="230"/>
      <c r="BP30" s="230"/>
      <c r="BQ30" s="227">
        <v>24</v>
      </c>
      <c r="BR30" s="228"/>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0"/>
    </row>
    <row r="31" spans="1:131" ht="26.25" customHeight="1" x14ac:dyDescent="0.15">
      <c r="A31" s="231">
        <v>4</v>
      </c>
      <c r="B31" s="780" t="s">
        <v>392</v>
      </c>
      <c r="C31" s="781"/>
      <c r="D31" s="781"/>
      <c r="E31" s="781"/>
      <c r="F31" s="781"/>
      <c r="G31" s="781"/>
      <c r="H31" s="781"/>
      <c r="I31" s="781"/>
      <c r="J31" s="781"/>
      <c r="K31" s="781"/>
      <c r="L31" s="781"/>
      <c r="M31" s="781"/>
      <c r="N31" s="781"/>
      <c r="O31" s="781"/>
      <c r="P31" s="782"/>
      <c r="Q31" s="783">
        <v>1790</v>
      </c>
      <c r="R31" s="784"/>
      <c r="S31" s="784"/>
      <c r="T31" s="784"/>
      <c r="U31" s="784"/>
      <c r="V31" s="784">
        <v>1555</v>
      </c>
      <c r="W31" s="784"/>
      <c r="X31" s="784"/>
      <c r="Y31" s="784"/>
      <c r="Z31" s="784"/>
      <c r="AA31" s="784">
        <v>235</v>
      </c>
      <c r="AB31" s="784"/>
      <c r="AC31" s="784"/>
      <c r="AD31" s="784"/>
      <c r="AE31" s="785"/>
      <c r="AF31" s="786">
        <v>2074</v>
      </c>
      <c r="AG31" s="787"/>
      <c r="AH31" s="787"/>
      <c r="AI31" s="787"/>
      <c r="AJ31" s="788"/>
      <c r="AK31" s="834">
        <v>161</v>
      </c>
      <c r="AL31" s="830"/>
      <c r="AM31" s="830"/>
      <c r="AN31" s="830"/>
      <c r="AO31" s="830"/>
      <c r="AP31" s="830">
        <v>2885</v>
      </c>
      <c r="AQ31" s="830"/>
      <c r="AR31" s="830"/>
      <c r="AS31" s="830"/>
      <c r="AT31" s="830"/>
      <c r="AU31" s="830">
        <v>369</v>
      </c>
      <c r="AV31" s="830"/>
      <c r="AW31" s="830"/>
      <c r="AX31" s="830"/>
      <c r="AY31" s="830"/>
      <c r="AZ31" s="831" t="s">
        <v>553</v>
      </c>
      <c r="BA31" s="831"/>
      <c r="BB31" s="831"/>
      <c r="BC31" s="831"/>
      <c r="BD31" s="831"/>
      <c r="BE31" s="832" t="s">
        <v>393</v>
      </c>
      <c r="BF31" s="832"/>
      <c r="BG31" s="832"/>
      <c r="BH31" s="832"/>
      <c r="BI31" s="833"/>
      <c r="BJ31" s="351"/>
      <c r="BK31" s="351"/>
      <c r="BL31" s="351"/>
      <c r="BM31" s="351"/>
      <c r="BN31" s="351"/>
      <c r="BO31" s="230"/>
      <c r="BP31" s="230"/>
      <c r="BQ31" s="227">
        <v>25</v>
      </c>
      <c r="BR31" s="228"/>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0"/>
    </row>
    <row r="32" spans="1:131" ht="26.25" customHeight="1" x14ac:dyDescent="0.15">
      <c r="A32" s="231">
        <v>5</v>
      </c>
      <c r="B32" s="780" t="s">
        <v>394</v>
      </c>
      <c r="C32" s="781"/>
      <c r="D32" s="781"/>
      <c r="E32" s="781"/>
      <c r="F32" s="781"/>
      <c r="G32" s="781"/>
      <c r="H32" s="781"/>
      <c r="I32" s="781"/>
      <c r="J32" s="781"/>
      <c r="K32" s="781"/>
      <c r="L32" s="781"/>
      <c r="M32" s="781"/>
      <c r="N32" s="781"/>
      <c r="O32" s="781"/>
      <c r="P32" s="782"/>
      <c r="Q32" s="783">
        <v>2225</v>
      </c>
      <c r="R32" s="784"/>
      <c r="S32" s="784"/>
      <c r="T32" s="784"/>
      <c r="U32" s="784"/>
      <c r="V32" s="784">
        <v>1848</v>
      </c>
      <c r="W32" s="784"/>
      <c r="X32" s="784"/>
      <c r="Y32" s="784"/>
      <c r="Z32" s="784"/>
      <c r="AA32" s="784">
        <v>377</v>
      </c>
      <c r="AB32" s="784"/>
      <c r="AC32" s="784"/>
      <c r="AD32" s="784"/>
      <c r="AE32" s="785"/>
      <c r="AF32" s="786">
        <v>2069</v>
      </c>
      <c r="AG32" s="787"/>
      <c r="AH32" s="787"/>
      <c r="AI32" s="787"/>
      <c r="AJ32" s="788"/>
      <c r="AK32" s="834">
        <v>764</v>
      </c>
      <c r="AL32" s="830"/>
      <c r="AM32" s="830"/>
      <c r="AN32" s="830"/>
      <c r="AO32" s="830"/>
      <c r="AP32" s="830">
        <v>11435</v>
      </c>
      <c r="AQ32" s="830"/>
      <c r="AR32" s="830"/>
      <c r="AS32" s="830"/>
      <c r="AT32" s="830"/>
      <c r="AU32" s="830">
        <v>5169</v>
      </c>
      <c r="AV32" s="830"/>
      <c r="AW32" s="830"/>
      <c r="AX32" s="830"/>
      <c r="AY32" s="830"/>
      <c r="AZ32" s="831" t="s">
        <v>553</v>
      </c>
      <c r="BA32" s="831"/>
      <c r="BB32" s="831"/>
      <c r="BC32" s="831"/>
      <c r="BD32" s="831"/>
      <c r="BE32" s="832" t="s">
        <v>393</v>
      </c>
      <c r="BF32" s="832"/>
      <c r="BG32" s="832"/>
      <c r="BH32" s="832"/>
      <c r="BI32" s="833"/>
      <c r="BJ32" s="351"/>
      <c r="BK32" s="351"/>
      <c r="BL32" s="351"/>
      <c r="BM32" s="351"/>
      <c r="BN32" s="351"/>
      <c r="BO32" s="230"/>
      <c r="BP32" s="230"/>
      <c r="BQ32" s="227">
        <v>26</v>
      </c>
      <c r="BR32" s="228"/>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0"/>
    </row>
    <row r="33" spans="1:131" ht="26.25" customHeight="1" x14ac:dyDescent="0.15">
      <c r="A33" s="231">
        <v>6</v>
      </c>
      <c r="B33" s="780" t="s">
        <v>395</v>
      </c>
      <c r="C33" s="781"/>
      <c r="D33" s="781"/>
      <c r="E33" s="781"/>
      <c r="F33" s="781"/>
      <c r="G33" s="781"/>
      <c r="H33" s="781"/>
      <c r="I33" s="781"/>
      <c r="J33" s="781"/>
      <c r="K33" s="781"/>
      <c r="L33" s="781"/>
      <c r="M33" s="781"/>
      <c r="N33" s="781"/>
      <c r="O33" s="781"/>
      <c r="P33" s="782"/>
      <c r="Q33" s="783">
        <v>90</v>
      </c>
      <c r="R33" s="784"/>
      <c r="S33" s="784"/>
      <c r="T33" s="784"/>
      <c r="U33" s="784"/>
      <c r="V33" s="784">
        <v>90</v>
      </c>
      <c r="W33" s="784"/>
      <c r="X33" s="784"/>
      <c r="Y33" s="784"/>
      <c r="Z33" s="784"/>
      <c r="AA33" s="784">
        <v>0</v>
      </c>
      <c r="AB33" s="784"/>
      <c r="AC33" s="784"/>
      <c r="AD33" s="784"/>
      <c r="AE33" s="785"/>
      <c r="AF33" s="786">
        <v>0</v>
      </c>
      <c r="AG33" s="787"/>
      <c r="AH33" s="787"/>
      <c r="AI33" s="787"/>
      <c r="AJ33" s="788"/>
      <c r="AK33" s="834">
        <v>34</v>
      </c>
      <c r="AL33" s="830"/>
      <c r="AM33" s="830"/>
      <c r="AN33" s="830"/>
      <c r="AO33" s="830"/>
      <c r="AP33" s="830">
        <v>24</v>
      </c>
      <c r="AQ33" s="830"/>
      <c r="AR33" s="830"/>
      <c r="AS33" s="830"/>
      <c r="AT33" s="830"/>
      <c r="AU33" s="830">
        <v>6</v>
      </c>
      <c r="AV33" s="830"/>
      <c r="AW33" s="830"/>
      <c r="AX33" s="830"/>
      <c r="AY33" s="830"/>
      <c r="AZ33" s="831" t="s">
        <v>553</v>
      </c>
      <c r="BA33" s="831"/>
      <c r="BB33" s="831"/>
      <c r="BC33" s="831"/>
      <c r="BD33" s="831"/>
      <c r="BE33" s="832" t="s">
        <v>396</v>
      </c>
      <c r="BF33" s="832"/>
      <c r="BG33" s="832"/>
      <c r="BH33" s="832"/>
      <c r="BI33" s="833"/>
      <c r="BJ33" s="351"/>
      <c r="BK33" s="351"/>
      <c r="BL33" s="351"/>
      <c r="BM33" s="351"/>
      <c r="BN33" s="351"/>
      <c r="BO33" s="230"/>
      <c r="BP33" s="230"/>
      <c r="BQ33" s="227">
        <v>27</v>
      </c>
      <c r="BR33" s="228"/>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0"/>
    </row>
    <row r="34" spans="1:131" ht="26.25" customHeight="1" x14ac:dyDescent="0.15">
      <c r="A34" s="231">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351"/>
      <c r="BK34" s="351"/>
      <c r="BL34" s="351"/>
      <c r="BM34" s="351"/>
      <c r="BN34" s="351"/>
      <c r="BO34" s="230"/>
      <c r="BP34" s="230"/>
      <c r="BQ34" s="227">
        <v>28</v>
      </c>
      <c r="BR34" s="228"/>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0"/>
    </row>
    <row r="35" spans="1:131" ht="26.25" customHeight="1" x14ac:dyDescent="0.15">
      <c r="A35" s="231">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351"/>
      <c r="BK35" s="351"/>
      <c r="BL35" s="351"/>
      <c r="BM35" s="351"/>
      <c r="BN35" s="351"/>
      <c r="BO35" s="230"/>
      <c r="BP35" s="230"/>
      <c r="BQ35" s="227">
        <v>29</v>
      </c>
      <c r="BR35" s="228"/>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0"/>
    </row>
    <row r="36" spans="1:131" ht="26.25" customHeight="1" x14ac:dyDescent="0.15">
      <c r="A36" s="23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351"/>
      <c r="BK36" s="351"/>
      <c r="BL36" s="351"/>
      <c r="BM36" s="351"/>
      <c r="BN36" s="351"/>
      <c r="BO36" s="230"/>
      <c r="BP36" s="230"/>
      <c r="BQ36" s="227">
        <v>30</v>
      </c>
      <c r="BR36" s="228"/>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0"/>
    </row>
    <row r="37" spans="1:131" ht="26.25" customHeight="1" x14ac:dyDescent="0.15">
      <c r="A37" s="23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351"/>
      <c r="BK37" s="351"/>
      <c r="BL37" s="351"/>
      <c r="BM37" s="351"/>
      <c r="BN37" s="351"/>
      <c r="BO37" s="230"/>
      <c r="BP37" s="230"/>
      <c r="BQ37" s="227">
        <v>31</v>
      </c>
      <c r="BR37" s="228"/>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0"/>
    </row>
    <row r="38" spans="1:131" ht="26.25" customHeight="1" x14ac:dyDescent="0.15">
      <c r="A38" s="23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351"/>
      <c r="BK38" s="351"/>
      <c r="BL38" s="351"/>
      <c r="BM38" s="351"/>
      <c r="BN38" s="351"/>
      <c r="BO38" s="230"/>
      <c r="BP38" s="230"/>
      <c r="BQ38" s="227">
        <v>32</v>
      </c>
      <c r="BR38" s="228"/>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0"/>
    </row>
    <row r="39" spans="1:131" ht="26.25" customHeight="1" x14ac:dyDescent="0.15">
      <c r="A39" s="23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351"/>
      <c r="BK39" s="351"/>
      <c r="BL39" s="351"/>
      <c r="BM39" s="351"/>
      <c r="BN39" s="351"/>
      <c r="BO39" s="230"/>
      <c r="BP39" s="230"/>
      <c r="BQ39" s="227">
        <v>33</v>
      </c>
      <c r="BR39" s="228"/>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0"/>
    </row>
    <row r="40" spans="1:131" ht="26.25" customHeight="1" x14ac:dyDescent="0.15">
      <c r="A40" s="227">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351"/>
      <c r="BK40" s="351"/>
      <c r="BL40" s="351"/>
      <c r="BM40" s="351"/>
      <c r="BN40" s="351"/>
      <c r="BO40" s="230"/>
      <c r="BP40" s="230"/>
      <c r="BQ40" s="227">
        <v>34</v>
      </c>
      <c r="BR40" s="228"/>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0"/>
    </row>
    <row r="41" spans="1:131" ht="26.25" customHeight="1" x14ac:dyDescent="0.15">
      <c r="A41" s="227">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351"/>
      <c r="BK41" s="351"/>
      <c r="BL41" s="351"/>
      <c r="BM41" s="351"/>
      <c r="BN41" s="351"/>
      <c r="BO41" s="230"/>
      <c r="BP41" s="230"/>
      <c r="BQ41" s="227">
        <v>35</v>
      </c>
      <c r="BR41" s="228"/>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0"/>
    </row>
    <row r="42" spans="1:131" ht="26.25" customHeight="1" x14ac:dyDescent="0.15">
      <c r="A42" s="227">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351"/>
      <c r="BK42" s="351"/>
      <c r="BL42" s="351"/>
      <c r="BM42" s="351"/>
      <c r="BN42" s="351"/>
      <c r="BO42" s="230"/>
      <c r="BP42" s="230"/>
      <c r="BQ42" s="227">
        <v>36</v>
      </c>
      <c r="BR42" s="228"/>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0"/>
    </row>
    <row r="43" spans="1:131" ht="26.25" customHeight="1" x14ac:dyDescent="0.15">
      <c r="A43" s="227">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351"/>
      <c r="BK43" s="351"/>
      <c r="BL43" s="351"/>
      <c r="BM43" s="351"/>
      <c r="BN43" s="351"/>
      <c r="BO43" s="230"/>
      <c r="BP43" s="230"/>
      <c r="BQ43" s="227">
        <v>37</v>
      </c>
      <c r="BR43" s="228"/>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0"/>
    </row>
    <row r="44" spans="1:131" ht="26.25" customHeight="1" x14ac:dyDescent="0.15">
      <c r="A44" s="227">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351"/>
      <c r="BK44" s="351"/>
      <c r="BL44" s="351"/>
      <c r="BM44" s="351"/>
      <c r="BN44" s="351"/>
      <c r="BO44" s="230"/>
      <c r="BP44" s="230"/>
      <c r="BQ44" s="227">
        <v>38</v>
      </c>
      <c r="BR44" s="228"/>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0"/>
    </row>
    <row r="45" spans="1:131" ht="26.25" customHeight="1" x14ac:dyDescent="0.15">
      <c r="A45" s="227">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351"/>
      <c r="BK45" s="351"/>
      <c r="BL45" s="351"/>
      <c r="BM45" s="351"/>
      <c r="BN45" s="351"/>
      <c r="BO45" s="230"/>
      <c r="BP45" s="230"/>
      <c r="BQ45" s="227">
        <v>39</v>
      </c>
      <c r="BR45" s="228"/>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0"/>
    </row>
    <row r="46" spans="1:131" ht="26.25" customHeight="1" x14ac:dyDescent="0.15">
      <c r="A46" s="227">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351"/>
      <c r="BK46" s="351"/>
      <c r="BL46" s="351"/>
      <c r="BM46" s="351"/>
      <c r="BN46" s="351"/>
      <c r="BO46" s="230"/>
      <c r="BP46" s="230"/>
      <c r="BQ46" s="227">
        <v>40</v>
      </c>
      <c r="BR46" s="228"/>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0"/>
    </row>
    <row r="47" spans="1:131" ht="26.25" customHeight="1" x14ac:dyDescent="0.15">
      <c r="A47" s="227">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351"/>
      <c r="BK47" s="351"/>
      <c r="BL47" s="351"/>
      <c r="BM47" s="351"/>
      <c r="BN47" s="351"/>
      <c r="BO47" s="230"/>
      <c r="BP47" s="230"/>
      <c r="BQ47" s="227">
        <v>41</v>
      </c>
      <c r="BR47" s="228"/>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0"/>
    </row>
    <row r="48" spans="1:131" ht="26.25" customHeight="1" x14ac:dyDescent="0.15">
      <c r="A48" s="227">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351"/>
      <c r="BK48" s="351"/>
      <c r="BL48" s="351"/>
      <c r="BM48" s="351"/>
      <c r="BN48" s="351"/>
      <c r="BO48" s="230"/>
      <c r="BP48" s="230"/>
      <c r="BQ48" s="227">
        <v>42</v>
      </c>
      <c r="BR48" s="228"/>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0"/>
    </row>
    <row r="49" spans="1:131" ht="26.25" customHeight="1" x14ac:dyDescent="0.15">
      <c r="A49" s="227">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351"/>
      <c r="BK49" s="351"/>
      <c r="BL49" s="351"/>
      <c r="BM49" s="351"/>
      <c r="BN49" s="351"/>
      <c r="BO49" s="230"/>
      <c r="BP49" s="230"/>
      <c r="BQ49" s="227">
        <v>43</v>
      </c>
      <c r="BR49" s="228"/>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0"/>
    </row>
    <row r="50" spans="1:131" ht="26.25" customHeight="1" x14ac:dyDescent="0.15">
      <c r="A50" s="227">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351"/>
      <c r="BK50" s="351"/>
      <c r="BL50" s="351"/>
      <c r="BM50" s="351"/>
      <c r="BN50" s="351"/>
      <c r="BO50" s="230"/>
      <c r="BP50" s="230"/>
      <c r="BQ50" s="227">
        <v>44</v>
      </c>
      <c r="BR50" s="228"/>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0"/>
    </row>
    <row r="51" spans="1:131" ht="26.25" customHeight="1" x14ac:dyDescent="0.15">
      <c r="A51" s="227">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351"/>
      <c r="BK51" s="351"/>
      <c r="BL51" s="351"/>
      <c r="BM51" s="351"/>
      <c r="BN51" s="351"/>
      <c r="BO51" s="230"/>
      <c r="BP51" s="230"/>
      <c r="BQ51" s="227">
        <v>45</v>
      </c>
      <c r="BR51" s="228"/>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0"/>
    </row>
    <row r="52" spans="1:131" ht="26.25" customHeight="1" x14ac:dyDescent="0.15">
      <c r="A52" s="227">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351"/>
      <c r="BK52" s="351"/>
      <c r="BL52" s="351"/>
      <c r="BM52" s="351"/>
      <c r="BN52" s="351"/>
      <c r="BO52" s="230"/>
      <c r="BP52" s="230"/>
      <c r="BQ52" s="227">
        <v>46</v>
      </c>
      <c r="BR52" s="228"/>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0"/>
    </row>
    <row r="53" spans="1:131" ht="26.25" customHeight="1" x14ac:dyDescent="0.15">
      <c r="A53" s="227">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351"/>
      <c r="BK53" s="351"/>
      <c r="BL53" s="351"/>
      <c r="BM53" s="351"/>
      <c r="BN53" s="351"/>
      <c r="BO53" s="230"/>
      <c r="BP53" s="230"/>
      <c r="BQ53" s="227">
        <v>47</v>
      </c>
      <c r="BR53" s="228"/>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0"/>
    </row>
    <row r="54" spans="1:131" ht="26.25" customHeight="1" x14ac:dyDescent="0.15">
      <c r="A54" s="227">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351"/>
      <c r="BK54" s="351"/>
      <c r="BL54" s="351"/>
      <c r="BM54" s="351"/>
      <c r="BN54" s="351"/>
      <c r="BO54" s="230"/>
      <c r="BP54" s="230"/>
      <c r="BQ54" s="227">
        <v>48</v>
      </c>
      <c r="BR54" s="228"/>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0"/>
    </row>
    <row r="55" spans="1:131" ht="26.25" customHeight="1" x14ac:dyDescent="0.15">
      <c r="A55" s="227">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351"/>
      <c r="BK55" s="351"/>
      <c r="BL55" s="351"/>
      <c r="BM55" s="351"/>
      <c r="BN55" s="351"/>
      <c r="BO55" s="230"/>
      <c r="BP55" s="230"/>
      <c r="BQ55" s="227">
        <v>49</v>
      </c>
      <c r="BR55" s="228"/>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0"/>
    </row>
    <row r="56" spans="1:131" ht="26.25" customHeight="1" x14ac:dyDescent="0.15">
      <c r="A56" s="227">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351"/>
      <c r="BK56" s="351"/>
      <c r="BL56" s="351"/>
      <c r="BM56" s="351"/>
      <c r="BN56" s="351"/>
      <c r="BO56" s="230"/>
      <c r="BP56" s="230"/>
      <c r="BQ56" s="227">
        <v>50</v>
      </c>
      <c r="BR56" s="228"/>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0"/>
    </row>
    <row r="57" spans="1:131" ht="26.25" customHeight="1" x14ac:dyDescent="0.15">
      <c r="A57" s="227">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351"/>
      <c r="BK57" s="351"/>
      <c r="BL57" s="351"/>
      <c r="BM57" s="351"/>
      <c r="BN57" s="351"/>
      <c r="BO57" s="230"/>
      <c r="BP57" s="230"/>
      <c r="BQ57" s="227">
        <v>51</v>
      </c>
      <c r="BR57" s="228"/>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0"/>
    </row>
    <row r="58" spans="1:131" ht="26.25" customHeight="1" x14ac:dyDescent="0.15">
      <c r="A58" s="227">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351"/>
      <c r="BK58" s="351"/>
      <c r="BL58" s="351"/>
      <c r="BM58" s="351"/>
      <c r="BN58" s="351"/>
      <c r="BO58" s="230"/>
      <c r="BP58" s="230"/>
      <c r="BQ58" s="227">
        <v>52</v>
      </c>
      <c r="BR58" s="228"/>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0"/>
    </row>
    <row r="59" spans="1:131" ht="26.25" customHeight="1" x14ac:dyDescent="0.15">
      <c r="A59" s="227">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351"/>
      <c r="BK59" s="351"/>
      <c r="BL59" s="351"/>
      <c r="BM59" s="351"/>
      <c r="BN59" s="351"/>
      <c r="BO59" s="230"/>
      <c r="BP59" s="230"/>
      <c r="BQ59" s="227">
        <v>53</v>
      </c>
      <c r="BR59" s="228"/>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0"/>
    </row>
    <row r="60" spans="1:131" ht="26.25" customHeight="1" x14ac:dyDescent="0.15">
      <c r="A60" s="227">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351"/>
      <c r="BK60" s="351"/>
      <c r="BL60" s="351"/>
      <c r="BM60" s="351"/>
      <c r="BN60" s="351"/>
      <c r="BO60" s="230"/>
      <c r="BP60" s="230"/>
      <c r="BQ60" s="227">
        <v>54</v>
      </c>
      <c r="BR60" s="228"/>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0"/>
    </row>
    <row r="61" spans="1:131" ht="26.25" customHeight="1" thickBot="1" x14ac:dyDescent="0.2">
      <c r="A61" s="227">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351"/>
      <c r="BK61" s="351"/>
      <c r="BL61" s="351"/>
      <c r="BM61" s="351"/>
      <c r="BN61" s="351"/>
      <c r="BO61" s="230"/>
      <c r="BP61" s="230"/>
      <c r="BQ61" s="227">
        <v>55</v>
      </c>
      <c r="BR61" s="228"/>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0"/>
    </row>
    <row r="62" spans="1:131" ht="26.25" customHeight="1" x14ac:dyDescent="0.15">
      <c r="A62" s="227">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0"/>
      <c r="BP62" s="230"/>
      <c r="BQ62" s="227">
        <v>56</v>
      </c>
      <c r="BR62" s="228"/>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0"/>
    </row>
    <row r="63" spans="1:131" ht="26.25" customHeight="1" thickBot="1" x14ac:dyDescent="0.2">
      <c r="A63" s="229"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4752</v>
      </c>
      <c r="AG63" s="844"/>
      <c r="AH63" s="844"/>
      <c r="AI63" s="844"/>
      <c r="AJ63" s="845"/>
      <c r="AK63" s="846"/>
      <c r="AL63" s="841"/>
      <c r="AM63" s="841"/>
      <c r="AN63" s="841"/>
      <c r="AO63" s="841"/>
      <c r="AP63" s="844">
        <v>14344</v>
      </c>
      <c r="AQ63" s="844"/>
      <c r="AR63" s="844"/>
      <c r="AS63" s="844"/>
      <c r="AT63" s="844"/>
      <c r="AU63" s="844">
        <v>5544</v>
      </c>
      <c r="AV63" s="844"/>
      <c r="AW63" s="844"/>
      <c r="AX63" s="844"/>
      <c r="AY63" s="844"/>
      <c r="AZ63" s="848"/>
      <c r="BA63" s="848"/>
      <c r="BB63" s="848"/>
      <c r="BC63" s="848"/>
      <c r="BD63" s="848"/>
      <c r="BE63" s="849"/>
      <c r="BF63" s="849"/>
      <c r="BG63" s="849"/>
      <c r="BH63" s="849"/>
      <c r="BI63" s="850"/>
      <c r="BJ63" s="851" t="s">
        <v>121</v>
      </c>
      <c r="BK63" s="852"/>
      <c r="BL63" s="852"/>
      <c r="BM63" s="852"/>
      <c r="BN63" s="853"/>
      <c r="BO63" s="230"/>
      <c r="BP63" s="230"/>
      <c r="BQ63" s="227">
        <v>57</v>
      </c>
      <c r="BR63" s="228"/>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0"/>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0"/>
    </row>
    <row r="65" spans="1:131" ht="26.25" customHeight="1" thickBot="1" x14ac:dyDescent="0.2">
      <c r="A65" s="351" t="s">
        <v>399</v>
      </c>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230"/>
      <c r="BF65" s="230"/>
      <c r="BG65" s="230"/>
      <c r="BH65" s="230"/>
      <c r="BI65" s="230"/>
      <c r="BJ65" s="230"/>
      <c r="BK65" s="230"/>
      <c r="BL65" s="230"/>
      <c r="BM65" s="230"/>
      <c r="BN65" s="230"/>
      <c r="BO65" s="230"/>
      <c r="BP65" s="230"/>
      <c r="BQ65" s="227">
        <v>59</v>
      </c>
      <c r="BR65" s="228"/>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30"/>
      <c r="BF66" s="230"/>
      <c r="BG66" s="230"/>
      <c r="BH66" s="230"/>
      <c r="BI66" s="230"/>
      <c r="BJ66" s="230"/>
      <c r="BK66" s="230"/>
      <c r="BL66" s="230"/>
      <c r="BM66" s="230"/>
      <c r="BN66" s="230"/>
      <c r="BO66" s="230"/>
      <c r="BP66" s="230"/>
      <c r="BQ66" s="227">
        <v>60</v>
      </c>
      <c r="BR66" s="232"/>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0"/>
      <c r="BF67" s="230"/>
      <c r="BG67" s="230"/>
      <c r="BH67" s="230"/>
      <c r="BI67" s="230"/>
      <c r="BJ67" s="230"/>
      <c r="BK67" s="230"/>
      <c r="BL67" s="230"/>
      <c r="BM67" s="230"/>
      <c r="BN67" s="230"/>
      <c r="BO67" s="230"/>
      <c r="BP67" s="230"/>
      <c r="BQ67" s="227">
        <v>61</v>
      </c>
      <c r="BR67" s="232"/>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0"/>
    </row>
    <row r="68" spans="1:131" ht="26.25" customHeight="1" thickTop="1" x14ac:dyDescent="0.15">
      <c r="A68" s="225">
        <v>1</v>
      </c>
      <c r="B68" s="869" t="s">
        <v>572</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565</v>
      </c>
      <c r="AL68" s="866"/>
      <c r="AM68" s="866"/>
      <c r="AN68" s="866"/>
      <c r="AO68" s="866"/>
      <c r="AP68" s="866" t="s">
        <v>570</v>
      </c>
      <c r="AQ68" s="866"/>
      <c r="AR68" s="866"/>
      <c r="AS68" s="866"/>
      <c r="AT68" s="866"/>
      <c r="AU68" s="866" t="s">
        <v>570</v>
      </c>
      <c r="AV68" s="866"/>
      <c r="AW68" s="866"/>
      <c r="AX68" s="866"/>
      <c r="AY68" s="866"/>
      <c r="AZ68" s="867"/>
      <c r="BA68" s="867"/>
      <c r="BB68" s="867"/>
      <c r="BC68" s="867"/>
      <c r="BD68" s="868"/>
      <c r="BE68" s="230"/>
      <c r="BF68" s="230"/>
      <c r="BG68" s="230"/>
      <c r="BH68" s="230"/>
      <c r="BI68" s="230"/>
      <c r="BJ68" s="230"/>
      <c r="BK68" s="230"/>
      <c r="BL68" s="230"/>
      <c r="BM68" s="230"/>
      <c r="BN68" s="230"/>
      <c r="BO68" s="230"/>
      <c r="BP68" s="230"/>
      <c r="BQ68" s="227">
        <v>62</v>
      </c>
      <c r="BR68" s="232"/>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0"/>
    </row>
    <row r="69" spans="1:131" ht="26.25" customHeight="1" x14ac:dyDescent="0.15">
      <c r="A69" s="227">
        <v>2</v>
      </c>
      <c r="B69" s="873" t="s">
        <v>555</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565</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30"/>
      <c r="BF69" s="230"/>
      <c r="BG69" s="230"/>
      <c r="BH69" s="230"/>
      <c r="BI69" s="230"/>
      <c r="BJ69" s="230"/>
      <c r="BK69" s="230"/>
      <c r="BL69" s="230"/>
      <c r="BM69" s="230"/>
      <c r="BN69" s="230"/>
      <c r="BO69" s="230"/>
      <c r="BP69" s="230"/>
      <c r="BQ69" s="227">
        <v>63</v>
      </c>
      <c r="BR69" s="232"/>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0"/>
    </row>
    <row r="70" spans="1:131" ht="26.25" customHeight="1" x14ac:dyDescent="0.15">
      <c r="A70" s="227">
        <v>3</v>
      </c>
      <c r="B70" s="873" t="s">
        <v>556</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565</v>
      </c>
      <c r="AB70" s="830"/>
      <c r="AC70" s="830"/>
      <c r="AD70" s="830"/>
      <c r="AE70" s="830"/>
      <c r="AF70" s="830" t="s">
        <v>570</v>
      </c>
      <c r="AG70" s="830"/>
      <c r="AH70" s="830"/>
      <c r="AI70" s="830"/>
      <c r="AJ70" s="830"/>
      <c r="AK70" s="830" t="s">
        <v>565</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30"/>
      <c r="BF70" s="230"/>
      <c r="BG70" s="230"/>
      <c r="BH70" s="230"/>
      <c r="BI70" s="230"/>
      <c r="BJ70" s="230"/>
      <c r="BK70" s="230"/>
      <c r="BL70" s="230"/>
      <c r="BM70" s="230"/>
      <c r="BN70" s="230"/>
      <c r="BO70" s="230"/>
      <c r="BP70" s="230"/>
      <c r="BQ70" s="227">
        <v>64</v>
      </c>
      <c r="BR70" s="232"/>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0"/>
    </row>
    <row r="71" spans="1:131" ht="26.25" customHeight="1" x14ac:dyDescent="0.15">
      <c r="A71" s="227">
        <v>4</v>
      </c>
      <c r="B71" s="873" t="s">
        <v>557</v>
      </c>
      <c r="C71" s="874"/>
      <c r="D71" s="874"/>
      <c r="E71" s="874"/>
      <c r="F71" s="874"/>
      <c r="G71" s="874"/>
      <c r="H71" s="874"/>
      <c r="I71" s="874"/>
      <c r="J71" s="874"/>
      <c r="K71" s="874"/>
      <c r="L71" s="874"/>
      <c r="M71" s="874"/>
      <c r="N71" s="874"/>
      <c r="O71" s="874"/>
      <c r="P71" s="875"/>
      <c r="Q71" s="876">
        <v>211</v>
      </c>
      <c r="R71" s="830"/>
      <c r="S71" s="830"/>
      <c r="T71" s="830"/>
      <c r="U71" s="830"/>
      <c r="V71" s="830">
        <v>206</v>
      </c>
      <c r="W71" s="830"/>
      <c r="X71" s="830"/>
      <c r="Y71" s="830"/>
      <c r="Z71" s="830"/>
      <c r="AA71" s="830">
        <v>5</v>
      </c>
      <c r="AB71" s="830"/>
      <c r="AC71" s="830"/>
      <c r="AD71" s="830"/>
      <c r="AE71" s="830"/>
      <c r="AF71" s="830">
        <v>5</v>
      </c>
      <c r="AG71" s="830"/>
      <c r="AH71" s="830"/>
      <c r="AI71" s="830"/>
      <c r="AJ71" s="830"/>
      <c r="AK71" s="830">
        <v>15</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30"/>
      <c r="BF71" s="230"/>
      <c r="BG71" s="230"/>
      <c r="BH71" s="230"/>
      <c r="BI71" s="230"/>
      <c r="BJ71" s="230"/>
      <c r="BK71" s="230"/>
      <c r="BL71" s="230"/>
      <c r="BM71" s="230"/>
      <c r="BN71" s="230"/>
      <c r="BO71" s="230"/>
      <c r="BP71" s="230"/>
      <c r="BQ71" s="227">
        <v>65</v>
      </c>
      <c r="BR71" s="232"/>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0"/>
    </row>
    <row r="72" spans="1:131" ht="26.25" customHeight="1" x14ac:dyDescent="0.15">
      <c r="A72" s="227">
        <v>5</v>
      </c>
      <c r="B72" s="873" t="s">
        <v>558</v>
      </c>
      <c r="C72" s="874"/>
      <c r="D72" s="874"/>
      <c r="E72" s="874"/>
      <c r="F72" s="874"/>
      <c r="G72" s="874"/>
      <c r="H72" s="874"/>
      <c r="I72" s="874"/>
      <c r="J72" s="874"/>
      <c r="K72" s="874"/>
      <c r="L72" s="874"/>
      <c r="M72" s="874"/>
      <c r="N72" s="874"/>
      <c r="O72" s="874"/>
      <c r="P72" s="875"/>
      <c r="Q72" s="876">
        <v>70</v>
      </c>
      <c r="R72" s="830"/>
      <c r="S72" s="830"/>
      <c r="T72" s="830"/>
      <c r="U72" s="830"/>
      <c r="V72" s="830">
        <v>70</v>
      </c>
      <c r="W72" s="830"/>
      <c r="X72" s="830"/>
      <c r="Y72" s="830"/>
      <c r="Z72" s="830"/>
      <c r="AA72" s="830" t="s">
        <v>565</v>
      </c>
      <c r="AB72" s="830"/>
      <c r="AC72" s="830"/>
      <c r="AD72" s="830"/>
      <c r="AE72" s="830"/>
      <c r="AF72" s="830" t="s">
        <v>570</v>
      </c>
      <c r="AG72" s="830"/>
      <c r="AH72" s="830"/>
      <c r="AI72" s="830"/>
      <c r="AJ72" s="830"/>
      <c r="AK72" s="830" t="s">
        <v>565</v>
      </c>
      <c r="AL72" s="830"/>
      <c r="AM72" s="830"/>
      <c r="AN72" s="830"/>
      <c r="AO72" s="830"/>
      <c r="AP72" s="830" t="s">
        <v>570</v>
      </c>
      <c r="AQ72" s="830"/>
      <c r="AR72" s="830"/>
      <c r="AS72" s="830"/>
      <c r="AT72" s="830"/>
      <c r="AU72" s="830" t="s">
        <v>570</v>
      </c>
      <c r="AV72" s="830"/>
      <c r="AW72" s="830"/>
      <c r="AX72" s="830"/>
      <c r="AY72" s="830"/>
      <c r="AZ72" s="832"/>
      <c r="BA72" s="832"/>
      <c r="BB72" s="832"/>
      <c r="BC72" s="832"/>
      <c r="BD72" s="833"/>
      <c r="BE72" s="230"/>
      <c r="BF72" s="230"/>
      <c r="BG72" s="230"/>
      <c r="BH72" s="230"/>
      <c r="BI72" s="230"/>
      <c r="BJ72" s="230"/>
      <c r="BK72" s="230"/>
      <c r="BL72" s="230"/>
      <c r="BM72" s="230"/>
      <c r="BN72" s="230"/>
      <c r="BO72" s="230"/>
      <c r="BP72" s="230"/>
      <c r="BQ72" s="227">
        <v>66</v>
      </c>
      <c r="BR72" s="232"/>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0"/>
    </row>
    <row r="73" spans="1:131" ht="26.25" customHeight="1" x14ac:dyDescent="0.15">
      <c r="A73" s="227">
        <v>6</v>
      </c>
      <c r="B73" s="873" t="s">
        <v>559</v>
      </c>
      <c r="C73" s="874"/>
      <c r="D73" s="874"/>
      <c r="E73" s="874"/>
      <c r="F73" s="874"/>
      <c r="G73" s="874"/>
      <c r="H73" s="874"/>
      <c r="I73" s="874"/>
      <c r="J73" s="874"/>
      <c r="K73" s="874"/>
      <c r="L73" s="874"/>
      <c r="M73" s="874"/>
      <c r="N73" s="874"/>
      <c r="O73" s="874"/>
      <c r="P73" s="875"/>
      <c r="Q73" s="876">
        <v>550</v>
      </c>
      <c r="R73" s="830"/>
      <c r="S73" s="830"/>
      <c r="T73" s="830"/>
      <c r="U73" s="830"/>
      <c r="V73" s="830">
        <v>530</v>
      </c>
      <c r="W73" s="830"/>
      <c r="X73" s="830"/>
      <c r="Y73" s="830"/>
      <c r="Z73" s="830"/>
      <c r="AA73" s="830">
        <v>20</v>
      </c>
      <c r="AB73" s="830"/>
      <c r="AC73" s="830"/>
      <c r="AD73" s="830"/>
      <c r="AE73" s="830"/>
      <c r="AF73" s="830">
        <v>20</v>
      </c>
      <c r="AG73" s="830"/>
      <c r="AH73" s="830"/>
      <c r="AI73" s="830"/>
      <c r="AJ73" s="830"/>
      <c r="AK73" s="830" t="s">
        <v>567</v>
      </c>
      <c r="AL73" s="830"/>
      <c r="AM73" s="830"/>
      <c r="AN73" s="830"/>
      <c r="AO73" s="830"/>
      <c r="AP73" s="830" t="s">
        <v>570</v>
      </c>
      <c r="AQ73" s="830"/>
      <c r="AR73" s="830"/>
      <c r="AS73" s="830"/>
      <c r="AT73" s="830"/>
      <c r="AU73" s="830" t="s">
        <v>570</v>
      </c>
      <c r="AV73" s="830"/>
      <c r="AW73" s="830"/>
      <c r="AX73" s="830"/>
      <c r="AY73" s="830"/>
      <c r="AZ73" s="832"/>
      <c r="BA73" s="832"/>
      <c r="BB73" s="832"/>
      <c r="BC73" s="832"/>
      <c r="BD73" s="833"/>
      <c r="BE73" s="230"/>
      <c r="BF73" s="230"/>
      <c r="BG73" s="230"/>
      <c r="BH73" s="230"/>
      <c r="BI73" s="230"/>
      <c r="BJ73" s="230"/>
      <c r="BK73" s="230"/>
      <c r="BL73" s="230"/>
      <c r="BM73" s="230"/>
      <c r="BN73" s="230"/>
      <c r="BO73" s="230"/>
      <c r="BP73" s="230"/>
      <c r="BQ73" s="227">
        <v>67</v>
      </c>
      <c r="BR73" s="232"/>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0"/>
    </row>
    <row r="74" spans="1:131" ht="26.25" customHeight="1" x14ac:dyDescent="0.15">
      <c r="A74" s="227">
        <v>7</v>
      </c>
      <c r="B74" s="873" t="s">
        <v>560</v>
      </c>
      <c r="C74" s="874"/>
      <c r="D74" s="874"/>
      <c r="E74" s="874"/>
      <c r="F74" s="874"/>
      <c r="G74" s="874"/>
      <c r="H74" s="874"/>
      <c r="I74" s="874"/>
      <c r="J74" s="874"/>
      <c r="K74" s="874"/>
      <c r="L74" s="874"/>
      <c r="M74" s="874"/>
      <c r="N74" s="874"/>
      <c r="O74" s="874"/>
      <c r="P74" s="875"/>
      <c r="Q74" s="876">
        <v>31</v>
      </c>
      <c r="R74" s="830"/>
      <c r="S74" s="830"/>
      <c r="T74" s="830"/>
      <c r="U74" s="830"/>
      <c r="V74" s="830">
        <v>31</v>
      </c>
      <c r="W74" s="830"/>
      <c r="X74" s="830"/>
      <c r="Y74" s="830"/>
      <c r="Z74" s="830"/>
      <c r="AA74" s="830" t="s">
        <v>566</v>
      </c>
      <c r="AB74" s="830"/>
      <c r="AC74" s="830"/>
      <c r="AD74" s="830"/>
      <c r="AE74" s="830"/>
      <c r="AF74" s="830" t="s">
        <v>570</v>
      </c>
      <c r="AG74" s="830"/>
      <c r="AH74" s="830"/>
      <c r="AI74" s="830"/>
      <c r="AJ74" s="830"/>
      <c r="AK74" s="830">
        <v>31</v>
      </c>
      <c r="AL74" s="830"/>
      <c r="AM74" s="830"/>
      <c r="AN74" s="830"/>
      <c r="AO74" s="830"/>
      <c r="AP74" s="830" t="s">
        <v>570</v>
      </c>
      <c r="AQ74" s="830"/>
      <c r="AR74" s="830"/>
      <c r="AS74" s="830"/>
      <c r="AT74" s="830"/>
      <c r="AU74" s="830" t="s">
        <v>570</v>
      </c>
      <c r="AV74" s="830"/>
      <c r="AW74" s="830"/>
      <c r="AX74" s="830"/>
      <c r="AY74" s="830"/>
      <c r="AZ74" s="832"/>
      <c r="BA74" s="832"/>
      <c r="BB74" s="832"/>
      <c r="BC74" s="832"/>
      <c r="BD74" s="833"/>
      <c r="BE74" s="230"/>
      <c r="BF74" s="230"/>
      <c r="BG74" s="230"/>
      <c r="BH74" s="230"/>
      <c r="BI74" s="230"/>
      <c r="BJ74" s="230"/>
      <c r="BK74" s="230"/>
      <c r="BL74" s="230"/>
      <c r="BM74" s="230"/>
      <c r="BN74" s="230"/>
      <c r="BO74" s="230"/>
      <c r="BP74" s="230"/>
      <c r="BQ74" s="227">
        <v>68</v>
      </c>
      <c r="BR74" s="232"/>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0"/>
    </row>
    <row r="75" spans="1:131" ht="26.25" customHeight="1" x14ac:dyDescent="0.15">
      <c r="A75" s="227">
        <v>8</v>
      </c>
      <c r="B75" s="873" t="s">
        <v>561</v>
      </c>
      <c r="C75" s="874"/>
      <c r="D75" s="874"/>
      <c r="E75" s="874"/>
      <c r="F75" s="874"/>
      <c r="G75" s="874"/>
      <c r="H75" s="874"/>
      <c r="I75" s="874"/>
      <c r="J75" s="874"/>
      <c r="K75" s="874"/>
      <c r="L75" s="874"/>
      <c r="M75" s="874"/>
      <c r="N75" s="874"/>
      <c r="O75" s="874"/>
      <c r="P75" s="875"/>
      <c r="Q75" s="877">
        <v>5869</v>
      </c>
      <c r="R75" s="878"/>
      <c r="S75" s="878"/>
      <c r="T75" s="878"/>
      <c r="U75" s="834"/>
      <c r="V75" s="879">
        <v>5852</v>
      </c>
      <c r="W75" s="878"/>
      <c r="X75" s="878"/>
      <c r="Y75" s="878"/>
      <c r="Z75" s="834"/>
      <c r="AA75" s="879">
        <v>17</v>
      </c>
      <c r="AB75" s="878"/>
      <c r="AC75" s="878"/>
      <c r="AD75" s="878"/>
      <c r="AE75" s="834"/>
      <c r="AF75" s="879">
        <v>17</v>
      </c>
      <c r="AG75" s="878"/>
      <c r="AH75" s="878"/>
      <c r="AI75" s="878"/>
      <c r="AJ75" s="834"/>
      <c r="AK75" s="879" t="s">
        <v>565</v>
      </c>
      <c r="AL75" s="878"/>
      <c r="AM75" s="878"/>
      <c r="AN75" s="878"/>
      <c r="AO75" s="834"/>
      <c r="AP75" s="879" t="s">
        <v>570</v>
      </c>
      <c r="AQ75" s="878"/>
      <c r="AR75" s="878"/>
      <c r="AS75" s="878"/>
      <c r="AT75" s="834"/>
      <c r="AU75" s="879" t="s">
        <v>570</v>
      </c>
      <c r="AV75" s="878"/>
      <c r="AW75" s="878"/>
      <c r="AX75" s="878"/>
      <c r="AY75" s="834"/>
      <c r="AZ75" s="832"/>
      <c r="BA75" s="832"/>
      <c r="BB75" s="832"/>
      <c r="BC75" s="832"/>
      <c r="BD75" s="833"/>
      <c r="BE75" s="230"/>
      <c r="BF75" s="230"/>
      <c r="BG75" s="230"/>
      <c r="BH75" s="230"/>
      <c r="BI75" s="230"/>
      <c r="BJ75" s="230"/>
      <c r="BK75" s="230"/>
      <c r="BL75" s="230"/>
      <c r="BM75" s="230"/>
      <c r="BN75" s="230"/>
      <c r="BO75" s="230"/>
      <c r="BP75" s="230"/>
      <c r="BQ75" s="227">
        <v>69</v>
      </c>
      <c r="BR75" s="232"/>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0"/>
    </row>
    <row r="76" spans="1:131" ht="26.25" customHeight="1" x14ac:dyDescent="0.15">
      <c r="A76" s="227">
        <v>9</v>
      </c>
      <c r="B76" s="873" t="s">
        <v>562</v>
      </c>
      <c r="C76" s="874"/>
      <c r="D76" s="874"/>
      <c r="E76" s="874"/>
      <c r="F76" s="874"/>
      <c r="G76" s="874"/>
      <c r="H76" s="874"/>
      <c r="I76" s="874"/>
      <c r="J76" s="874"/>
      <c r="K76" s="874"/>
      <c r="L76" s="874"/>
      <c r="M76" s="874"/>
      <c r="N76" s="874"/>
      <c r="O76" s="874"/>
      <c r="P76" s="875"/>
      <c r="Q76" s="877">
        <v>204</v>
      </c>
      <c r="R76" s="878"/>
      <c r="S76" s="878"/>
      <c r="T76" s="878"/>
      <c r="U76" s="834"/>
      <c r="V76" s="879">
        <v>176</v>
      </c>
      <c r="W76" s="878"/>
      <c r="X76" s="878"/>
      <c r="Y76" s="878"/>
      <c r="Z76" s="834"/>
      <c r="AA76" s="879">
        <v>28</v>
      </c>
      <c r="AB76" s="878"/>
      <c r="AC76" s="878"/>
      <c r="AD76" s="878"/>
      <c r="AE76" s="834"/>
      <c r="AF76" s="879">
        <v>28</v>
      </c>
      <c r="AG76" s="878"/>
      <c r="AH76" s="878"/>
      <c r="AI76" s="878"/>
      <c r="AJ76" s="834"/>
      <c r="AK76" s="879" t="s">
        <v>568</v>
      </c>
      <c r="AL76" s="878"/>
      <c r="AM76" s="878"/>
      <c r="AN76" s="878"/>
      <c r="AO76" s="834"/>
      <c r="AP76" s="879" t="s">
        <v>570</v>
      </c>
      <c r="AQ76" s="878"/>
      <c r="AR76" s="878"/>
      <c r="AS76" s="878"/>
      <c r="AT76" s="834"/>
      <c r="AU76" s="879" t="s">
        <v>570</v>
      </c>
      <c r="AV76" s="878"/>
      <c r="AW76" s="878"/>
      <c r="AX76" s="878"/>
      <c r="AY76" s="834"/>
      <c r="AZ76" s="832"/>
      <c r="BA76" s="832"/>
      <c r="BB76" s="832"/>
      <c r="BC76" s="832"/>
      <c r="BD76" s="833"/>
      <c r="BE76" s="230"/>
      <c r="BF76" s="230"/>
      <c r="BG76" s="230"/>
      <c r="BH76" s="230"/>
      <c r="BI76" s="230"/>
      <c r="BJ76" s="230"/>
      <c r="BK76" s="230"/>
      <c r="BL76" s="230"/>
      <c r="BM76" s="230"/>
      <c r="BN76" s="230"/>
      <c r="BO76" s="230"/>
      <c r="BP76" s="230"/>
      <c r="BQ76" s="227">
        <v>70</v>
      </c>
      <c r="BR76" s="232"/>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0"/>
    </row>
    <row r="77" spans="1:131" ht="26.25" customHeight="1" x14ac:dyDescent="0.15">
      <c r="A77" s="227">
        <v>10</v>
      </c>
      <c r="B77" s="873" t="s">
        <v>563</v>
      </c>
      <c r="C77" s="874"/>
      <c r="D77" s="874"/>
      <c r="E77" s="874"/>
      <c r="F77" s="874"/>
      <c r="G77" s="874"/>
      <c r="H77" s="874"/>
      <c r="I77" s="874"/>
      <c r="J77" s="874"/>
      <c r="K77" s="874"/>
      <c r="L77" s="874"/>
      <c r="M77" s="874"/>
      <c r="N77" s="874"/>
      <c r="O77" s="874"/>
      <c r="P77" s="875"/>
      <c r="Q77" s="877">
        <v>854731</v>
      </c>
      <c r="R77" s="878"/>
      <c r="S77" s="878"/>
      <c r="T77" s="878"/>
      <c r="U77" s="834"/>
      <c r="V77" s="879">
        <v>844450</v>
      </c>
      <c r="W77" s="878"/>
      <c r="X77" s="878"/>
      <c r="Y77" s="878"/>
      <c r="Z77" s="834"/>
      <c r="AA77" s="879">
        <v>10282</v>
      </c>
      <c r="AB77" s="878"/>
      <c r="AC77" s="878"/>
      <c r="AD77" s="878"/>
      <c r="AE77" s="834"/>
      <c r="AF77" s="879">
        <v>10056</v>
      </c>
      <c r="AG77" s="878"/>
      <c r="AH77" s="878"/>
      <c r="AI77" s="878"/>
      <c r="AJ77" s="834"/>
      <c r="AK77" s="879" t="s">
        <v>565</v>
      </c>
      <c r="AL77" s="878"/>
      <c r="AM77" s="878"/>
      <c r="AN77" s="878"/>
      <c r="AO77" s="834"/>
      <c r="AP77" s="879" t="s">
        <v>570</v>
      </c>
      <c r="AQ77" s="878"/>
      <c r="AR77" s="878"/>
      <c r="AS77" s="878"/>
      <c r="AT77" s="834"/>
      <c r="AU77" s="879" t="s">
        <v>570</v>
      </c>
      <c r="AV77" s="878"/>
      <c r="AW77" s="878"/>
      <c r="AX77" s="878"/>
      <c r="AY77" s="834"/>
      <c r="AZ77" s="832"/>
      <c r="BA77" s="832"/>
      <c r="BB77" s="832"/>
      <c r="BC77" s="832"/>
      <c r="BD77" s="833"/>
      <c r="BE77" s="230"/>
      <c r="BF77" s="230"/>
      <c r="BG77" s="230"/>
      <c r="BH77" s="230"/>
      <c r="BI77" s="230"/>
      <c r="BJ77" s="230"/>
      <c r="BK77" s="230"/>
      <c r="BL77" s="230"/>
      <c r="BM77" s="230"/>
      <c r="BN77" s="230"/>
      <c r="BO77" s="230"/>
      <c r="BP77" s="230"/>
      <c r="BQ77" s="227">
        <v>71</v>
      </c>
      <c r="BR77" s="232"/>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0"/>
    </row>
    <row r="78" spans="1:131" ht="26.25" customHeight="1" x14ac:dyDescent="0.15">
      <c r="A78" s="227">
        <v>11</v>
      </c>
      <c r="B78" s="873" t="s">
        <v>564</v>
      </c>
      <c r="C78" s="874"/>
      <c r="D78" s="874"/>
      <c r="E78" s="874"/>
      <c r="F78" s="874"/>
      <c r="G78" s="874"/>
      <c r="H78" s="874"/>
      <c r="I78" s="874"/>
      <c r="J78" s="874"/>
      <c r="K78" s="874"/>
      <c r="L78" s="874"/>
      <c r="M78" s="874"/>
      <c r="N78" s="874"/>
      <c r="O78" s="874"/>
      <c r="P78" s="875"/>
      <c r="Q78" s="876">
        <v>11870</v>
      </c>
      <c r="R78" s="830"/>
      <c r="S78" s="830"/>
      <c r="T78" s="830"/>
      <c r="U78" s="830"/>
      <c r="V78" s="830">
        <v>11710</v>
      </c>
      <c r="W78" s="830"/>
      <c r="X78" s="830"/>
      <c r="Y78" s="830"/>
      <c r="Z78" s="830"/>
      <c r="AA78" s="830">
        <v>160</v>
      </c>
      <c r="AB78" s="830"/>
      <c r="AC78" s="830"/>
      <c r="AD78" s="830"/>
      <c r="AE78" s="830"/>
      <c r="AF78" s="830">
        <v>7439</v>
      </c>
      <c r="AG78" s="830"/>
      <c r="AH78" s="830"/>
      <c r="AI78" s="830"/>
      <c r="AJ78" s="830"/>
      <c r="AK78" s="830">
        <v>1641</v>
      </c>
      <c r="AL78" s="830"/>
      <c r="AM78" s="830"/>
      <c r="AN78" s="830"/>
      <c r="AO78" s="830"/>
      <c r="AP78" s="830">
        <v>6254</v>
      </c>
      <c r="AQ78" s="830"/>
      <c r="AR78" s="830"/>
      <c r="AS78" s="830"/>
      <c r="AT78" s="830"/>
      <c r="AU78" s="830" t="s">
        <v>570</v>
      </c>
      <c r="AV78" s="830"/>
      <c r="AW78" s="830"/>
      <c r="AX78" s="830"/>
      <c r="AY78" s="830"/>
      <c r="AZ78" s="832" t="s">
        <v>569</v>
      </c>
      <c r="BA78" s="832"/>
      <c r="BB78" s="832"/>
      <c r="BC78" s="832"/>
      <c r="BD78" s="833"/>
      <c r="BE78" s="230"/>
      <c r="BF78" s="230"/>
      <c r="BG78" s="230"/>
      <c r="BH78" s="230"/>
      <c r="BI78" s="230"/>
      <c r="BJ78" s="220"/>
      <c r="BK78" s="220"/>
      <c r="BL78" s="220"/>
      <c r="BM78" s="220"/>
      <c r="BN78" s="220"/>
      <c r="BO78" s="230"/>
      <c r="BP78" s="230"/>
      <c r="BQ78" s="227">
        <v>72</v>
      </c>
      <c r="BR78" s="232"/>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0"/>
    </row>
    <row r="79" spans="1:131" ht="26.25" customHeight="1" x14ac:dyDescent="0.15">
      <c r="A79" s="227">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0"/>
      <c r="BF79" s="230"/>
      <c r="BG79" s="230"/>
      <c r="BH79" s="230"/>
      <c r="BI79" s="230"/>
      <c r="BJ79" s="220"/>
      <c r="BK79" s="220"/>
      <c r="BL79" s="220"/>
      <c r="BM79" s="220"/>
      <c r="BN79" s="220"/>
      <c r="BO79" s="230"/>
      <c r="BP79" s="230"/>
      <c r="BQ79" s="227">
        <v>73</v>
      </c>
      <c r="BR79" s="232"/>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0"/>
    </row>
    <row r="80" spans="1:131" ht="26.25" customHeight="1" x14ac:dyDescent="0.15">
      <c r="A80" s="227">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0"/>
      <c r="BF80" s="230"/>
      <c r="BG80" s="230"/>
      <c r="BH80" s="230"/>
      <c r="BI80" s="230"/>
      <c r="BJ80" s="230"/>
      <c r="BK80" s="230"/>
      <c r="BL80" s="230"/>
      <c r="BM80" s="230"/>
      <c r="BN80" s="230"/>
      <c r="BO80" s="230"/>
      <c r="BP80" s="230"/>
      <c r="BQ80" s="227">
        <v>74</v>
      </c>
      <c r="BR80" s="232"/>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0"/>
    </row>
    <row r="81" spans="1:131" ht="26.25" customHeight="1" x14ac:dyDescent="0.15">
      <c r="A81" s="227">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0"/>
      <c r="BF81" s="230"/>
      <c r="BG81" s="230"/>
      <c r="BH81" s="230"/>
      <c r="BI81" s="230"/>
      <c r="BJ81" s="230"/>
      <c r="BK81" s="230"/>
      <c r="BL81" s="230"/>
      <c r="BM81" s="230"/>
      <c r="BN81" s="230"/>
      <c r="BO81" s="230"/>
      <c r="BP81" s="230"/>
      <c r="BQ81" s="227">
        <v>75</v>
      </c>
      <c r="BR81" s="232"/>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0"/>
    </row>
    <row r="82" spans="1:131" ht="26.25" customHeight="1" x14ac:dyDescent="0.15">
      <c r="A82" s="227">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0"/>
      <c r="BF82" s="230"/>
      <c r="BG82" s="230"/>
      <c r="BH82" s="230"/>
      <c r="BI82" s="230"/>
      <c r="BJ82" s="230"/>
      <c r="BK82" s="230"/>
      <c r="BL82" s="230"/>
      <c r="BM82" s="230"/>
      <c r="BN82" s="230"/>
      <c r="BO82" s="230"/>
      <c r="BP82" s="230"/>
      <c r="BQ82" s="227">
        <v>76</v>
      </c>
      <c r="BR82" s="232"/>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0"/>
    </row>
    <row r="83" spans="1:131" ht="26.25" customHeight="1" x14ac:dyDescent="0.15">
      <c r="A83" s="227">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0"/>
      <c r="BF83" s="230"/>
      <c r="BG83" s="230"/>
      <c r="BH83" s="230"/>
      <c r="BI83" s="230"/>
      <c r="BJ83" s="230"/>
      <c r="BK83" s="230"/>
      <c r="BL83" s="230"/>
      <c r="BM83" s="230"/>
      <c r="BN83" s="230"/>
      <c r="BO83" s="230"/>
      <c r="BP83" s="230"/>
      <c r="BQ83" s="227">
        <v>77</v>
      </c>
      <c r="BR83" s="232"/>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0"/>
    </row>
    <row r="84" spans="1:131" ht="26.25" customHeight="1" x14ac:dyDescent="0.15">
      <c r="A84" s="227">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0"/>
      <c r="BF84" s="230"/>
      <c r="BG84" s="230"/>
      <c r="BH84" s="230"/>
      <c r="BI84" s="230"/>
      <c r="BJ84" s="230"/>
      <c r="BK84" s="230"/>
      <c r="BL84" s="230"/>
      <c r="BM84" s="230"/>
      <c r="BN84" s="230"/>
      <c r="BO84" s="230"/>
      <c r="BP84" s="230"/>
      <c r="BQ84" s="227">
        <v>78</v>
      </c>
      <c r="BR84" s="232"/>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0"/>
    </row>
    <row r="85" spans="1:131" ht="26.25" customHeight="1" x14ac:dyDescent="0.15">
      <c r="A85" s="227">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0"/>
      <c r="BF85" s="230"/>
      <c r="BG85" s="230"/>
      <c r="BH85" s="230"/>
      <c r="BI85" s="230"/>
      <c r="BJ85" s="230"/>
      <c r="BK85" s="230"/>
      <c r="BL85" s="230"/>
      <c r="BM85" s="230"/>
      <c r="BN85" s="230"/>
      <c r="BO85" s="230"/>
      <c r="BP85" s="230"/>
      <c r="BQ85" s="227">
        <v>79</v>
      </c>
      <c r="BR85" s="232"/>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0"/>
    </row>
    <row r="86" spans="1:131" ht="26.25" customHeight="1" x14ac:dyDescent="0.15">
      <c r="A86" s="227">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0"/>
      <c r="BF86" s="230"/>
      <c r="BG86" s="230"/>
      <c r="BH86" s="230"/>
      <c r="BI86" s="230"/>
      <c r="BJ86" s="230"/>
      <c r="BK86" s="230"/>
      <c r="BL86" s="230"/>
      <c r="BM86" s="230"/>
      <c r="BN86" s="230"/>
      <c r="BO86" s="230"/>
      <c r="BP86" s="230"/>
      <c r="BQ86" s="227">
        <v>80</v>
      </c>
      <c r="BR86" s="232"/>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0"/>
    </row>
    <row r="87" spans="1:131" ht="26.25" customHeight="1" x14ac:dyDescent="0.15">
      <c r="A87" s="233">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0"/>
      <c r="BF87" s="230"/>
      <c r="BG87" s="230"/>
      <c r="BH87" s="230"/>
      <c r="BI87" s="230"/>
      <c r="BJ87" s="230"/>
      <c r="BK87" s="230"/>
      <c r="BL87" s="230"/>
      <c r="BM87" s="230"/>
      <c r="BN87" s="230"/>
      <c r="BO87" s="230"/>
      <c r="BP87" s="230"/>
      <c r="BQ87" s="227">
        <v>81</v>
      </c>
      <c r="BR87" s="232"/>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0"/>
    </row>
    <row r="88" spans="1:131" ht="26.25" customHeight="1" thickBot="1" x14ac:dyDescent="0.2">
      <c r="A88" s="229"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17572</v>
      </c>
      <c r="AG88" s="844"/>
      <c r="AH88" s="844"/>
      <c r="AI88" s="844"/>
      <c r="AJ88" s="844"/>
      <c r="AK88" s="841"/>
      <c r="AL88" s="841"/>
      <c r="AM88" s="841"/>
      <c r="AN88" s="841"/>
      <c r="AO88" s="841"/>
      <c r="AP88" s="844">
        <v>6254</v>
      </c>
      <c r="AQ88" s="844"/>
      <c r="AR88" s="844"/>
      <c r="AS88" s="844"/>
      <c r="AT88" s="844"/>
      <c r="AU88" s="844" t="s">
        <v>570</v>
      </c>
      <c r="AV88" s="844"/>
      <c r="AW88" s="844"/>
      <c r="AX88" s="844"/>
      <c r="AY88" s="844"/>
      <c r="AZ88" s="849"/>
      <c r="BA88" s="849"/>
      <c r="BB88" s="849"/>
      <c r="BC88" s="849"/>
      <c r="BD88" s="850"/>
      <c r="BE88" s="230"/>
      <c r="BF88" s="230"/>
      <c r="BG88" s="230"/>
      <c r="BH88" s="230"/>
      <c r="BI88" s="230"/>
      <c r="BJ88" s="230"/>
      <c r="BK88" s="230"/>
      <c r="BL88" s="230"/>
      <c r="BM88" s="230"/>
      <c r="BN88" s="230"/>
      <c r="BO88" s="230"/>
      <c r="BP88" s="230"/>
      <c r="BQ88" s="227">
        <v>82</v>
      </c>
      <c r="BR88" s="232"/>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0"/>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0"/>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0"/>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0"/>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0"/>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0"/>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0"/>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0"/>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0"/>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0"/>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0"/>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0"/>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0"/>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0"/>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t="s">
        <v>570</v>
      </c>
      <c r="CX102" s="852"/>
      <c r="CY102" s="852"/>
      <c r="CZ102" s="852"/>
      <c r="DA102" s="891"/>
      <c r="DB102" s="890" t="s">
        <v>570</v>
      </c>
      <c r="DC102" s="852"/>
      <c r="DD102" s="852"/>
      <c r="DE102" s="852"/>
      <c r="DF102" s="891"/>
      <c r="DG102" s="890">
        <v>681</v>
      </c>
      <c r="DH102" s="852"/>
      <c r="DI102" s="852"/>
      <c r="DJ102" s="852"/>
      <c r="DK102" s="891"/>
      <c r="DL102" s="890" t="s">
        <v>570</v>
      </c>
      <c r="DM102" s="852"/>
      <c r="DN102" s="852"/>
      <c r="DO102" s="852"/>
      <c r="DP102" s="891"/>
      <c r="DQ102" s="890" t="s">
        <v>570</v>
      </c>
      <c r="DR102" s="852"/>
      <c r="DS102" s="852"/>
      <c r="DT102" s="852"/>
      <c r="DU102" s="891"/>
      <c r="DV102" s="789"/>
      <c r="DW102" s="790"/>
      <c r="DX102" s="790"/>
      <c r="DY102" s="790"/>
      <c r="DZ102" s="914"/>
      <c r="EA102" s="220"/>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0"/>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0"/>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350" t="s">
        <v>406</v>
      </c>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50" t="s">
        <v>407</v>
      </c>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row>
    <row r="108" spans="1:131" s="22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2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2982010</v>
      </c>
      <c r="AB110" s="900"/>
      <c r="AC110" s="900"/>
      <c r="AD110" s="900"/>
      <c r="AE110" s="901"/>
      <c r="AF110" s="902">
        <v>3068349</v>
      </c>
      <c r="AG110" s="900"/>
      <c r="AH110" s="900"/>
      <c r="AI110" s="900"/>
      <c r="AJ110" s="901"/>
      <c r="AK110" s="902">
        <v>3107388</v>
      </c>
      <c r="AL110" s="900"/>
      <c r="AM110" s="900"/>
      <c r="AN110" s="900"/>
      <c r="AO110" s="901"/>
      <c r="AP110" s="903">
        <v>15.8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28981091</v>
      </c>
      <c r="BR110" s="931"/>
      <c r="BS110" s="931"/>
      <c r="BT110" s="931"/>
      <c r="BU110" s="931"/>
      <c r="BV110" s="931">
        <v>30991600</v>
      </c>
      <c r="BW110" s="931"/>
      <c r="BX110" s="931"/>
      <c r="BY110" s="931"/>
      <c r="BZ110" s="931"/>
      <c r="CA110" s="931">
        <v>33085454</v>
      </c>
      <c r="CB110" s="931"/>
      <c r="CC110" s="931"/>
      <c r="CD110" s="931"/>
      <c r="CE110" s="931"/>
      <c r="CF110" s="944">
        <v>167.7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2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39009</v>
      </c>
      <c r="BR111" s="926"/>
      <c r="BS111" s="926"/>
      <c r="BT111" s="926"/>
      <c r="BU111" s="926"/>
      <c r="BV111" s="926">
        <v>29416</v>
      </c>
      <c r="BW111" s="926"/>
      <c r="BX111" s="926"/>
      <c r="BY111" s="926"/>
      <c r="BZ111" s="926"/>
      <c r="CA111" s="926">
        <v>21592</v>
      </c>
      <c r="CB111" s="926"/>
      <c r="CC111" s="926"/>
      <c r="CD111" s="926"/>
      <c r="CE111" s="926"/>
      <c r="CF111" s="920">
        <v>0.1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2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6933679</v>
      </c>
      <c r="BR112" s="926"/>
      <c r="BS112" s="926"/>
      <c r="BT112" s="926"/>
      <c r="BU112" s="926"/>
      <c r="BV112" s="926">
        <v>5962371</v>
      </c>
      <c r="BW112" s="926"/>
      <c r="BX112" s="926"/>
      <c r="BY112" s="926"/>
      <c r="BZ112" s="926"/>
      <c r="CA112" s="926">
        <v>5544217</v>
      </c>
      <c r="CB112" s="926"/>
      <c r="CC112" s="926"/>
      <c r="CD112" s="926"/>
      <c r="CE112" s="926"/>
      <c r="CF112" s="920">
        <v>28.1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2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623924</v>
      </c>
      <c r="AB113" s="938"/>
      <c r="AC113" s="938"/>
      <c r="AD113" s="938"/>
      <c r="AE113" s="939"/>
      <c r="AF113" s="940">
        <v>620530</v>
      </c>
      <c r="AG113" s="938"/>
      <c r="AH113" s="938"/>
      <c r="AI113" s="938"/>
      <c r="AJ113" s="939"/>
      <c r="AK113" s="940">
        <v>598617</v>
      </c>
      <c r="AL113" s="938"/>
      <c r="AM113" s="938"/>
      <c r="AN113" s="938"/>
      <c r="AO113" s="939"/>
      <c r="AP113" s="941">
        <v>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2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852</v>
      </c>
      <c r="AB114" s="959"/>
      <c r="AC114" s="959"/>
      <c r="AD114" s="959"/>
      <c r="AE114" s="960"/>
      <c r="AF114" s="961">
        <v>512</v>
      </c>
      <c r="AG114" s="959"/>
      <c r="AH114" s="959"/>
      <c r="AI114" s="959"/>
      <c r="AJ114" s="960"/>
      <c r="AK114" s="961">
        <v>240</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2985462</v>
      </c>
      <c r="BR114" s="926"/>
      <c r="BS114" s="926"/>
      <c r="BT114" s="926"/>
      <c r="BU114" s="926"/>
      <c r="BV114" s="926">
        <v>3042965</v>
      </c>
      <c r="BW114" s="926"/>
      <c r="BX114" s="926"/>
      <c r="BY114" s="926"/>
      <c r="BZ114" s="926"/>
      <c r="CA114" s="926">
        <v>3090607</v>
      </c>
      <c r="CB114" s="926"/>
      <c r="CC114" s="926"/>
      <c r="CD114" s="926"/>
      <c r="CE114" s="926"/>
      <c r="CF114" s="920">
        <v>15.7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2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11439</v>
      </c>
      <c r="AB115" s="938"/>
      <c r="AC115" s="938"/>
      <c r="AD115" s="938"/>
      <c r="AE115" s="939"/>
      <c r="AF115" s="940">
        <v>10373</v>
      </c>
      <c r="AG115" s="938"/>
      <c r="AH115" s="938"/>
      <c r="AI115" s="938"/>
      <c r="AJ115" s="939"/>
      <c r="AK115" s="940">
        <v>8556</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2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2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3618225</v>
      </c>
      <c r="AB117" s="979"/>
      <c r="AC117" s="979"/>
      <c r="AD117" s="979"/>
      <c r="AE117" s="980"/>
      <c r="AF117" s="981">
        <v>3699764</v>
      </c>
      <c r="AG117" s="979"/>
      <c r="AH117" s="979"/>
      <c r="AI117" s="979"/>
      <c r="AJ117" s="980"/>
      <c r="AK117" s="981">
        <v>3714801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2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2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38" t="s">
        <v>177</v>
      </c>
      <c r="BA119" s="238"/>
      <c r="BB119" s="238"/>
      <c r="BC119" s="238"/>
      <c r="BD119" s="238"/>
      <c r="BE119" s="238"/>
      <c r="BF119" s="238"/>
      <c r="BG119" s="238"/>
      <c r="BH119" s="238"/>
      <c r="BI119" s="238"/>
      <c r="BJ119" s="238"/>
      <c r="BK119" s="238"/>
      <c r="BL119" s="238"/>
      <c r="BM119" s="238"/>
      <c r="BN119" s="238"/>
      <c r="BO119" s="977" t="s">
        <v>443</v>
      </c>
      <c r="BP119" s="1005"/>
      <c r="BQ119" s="999">
        <v>38939241</v>
      </c>
      <c r="BR119" s="1000"/>
      <c r="BS119" s="1000"/>
      <c r="BT119" s="1000"/>
      <c r="BU119" s="1000"/>
      <c r="BV119" s="1000">
        <v>40026352</v>
      </c>
      <c r="BW119" s="1000"/>
      <c r="BX119" s="1000"/>
      <c r="BY119" s="1000"/>
      <c r="BZ119" s="1000"/>
      <c r="CA119" s="1000">
        <v>41741870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39009</v>
      </c>
      <c r="DH119" s="986"/>
      <c r="DI119" s="986"/>
      <c r="DJ119" s="986"/>
      <c r="DK119" s="987"/>
      <c r="DL119" s="985">
        <v>29416</v>
      </c>
      <c r="DM119" s="986"/>
      <c r="DN119" s="986"/>
      <c r="DO119" s="986"/>
      <c r="DP119" s="987"/>
      <c r="DQ119" s="985">
        <v>21592</v>
      </c>
      <c r="DR119" s="986"/>
      <c r="DS119" s="986"/>
      <c r="DT119" s="986"/>
      <c r="DU119" s="987"/>
      <c r="DV119" s="988">
        <v>0.1</v>
      </c>
      <c r="DW119" s="989"/>
      <c r="DX119" s="989"/>
      <c r="DY119" s="989"/>
      <c r="DZ119" s="990"/>
    </row>
    <row r="120" spans="1:130" s="22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16216138</v>
      </c>
      <c r="BR120" s="931"/>
      <c r="BS120" s="931"/>
      <c r="BT120" s="931"/>
      <c r="BU120" s="931"/>
      <c r="BV120" s="931">
        <v>18071869</v>
      </c>
      <c r="BW120" s="931"/>
      <c r="BX120" s="931"/>
      <c r="BY120" s="931"/>
      <c r="BZ120" s="931"/>
      <c r="CA120" s="931">
        <v>20193159</v>
      </c>
      <c r="CB120" s="931"/>
      <c r="CC120" s="931"/>
      <c r="CD120" s="931"/>
      <c r="CE120" s="931"/>
      <c r="CF120" s="944">
        <v>102.4</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6495362</v>
      </c>
      <c r="DH120" s="931"/>
      <c r="DI120" s="931"/>
      <c r="DJ120" s="931"/>
      <c r="DK120" s="931"/>
      <c r="DL120" s="931">
        <v>5568519</v>
      </c>
      <c r="DM120" s="931"/>
      <c r="DN120" s="931"/>
      <c r="DO120" s="931"/>
      <c r="DP120" s="931"/>
      <c r="DQ120" s="931">
        <v>5168679</v>
      </c>
      <c r="DR120" s="931"/>
      <c r="DS120" s="931"/>
      <c r="DT120" s="931"/>
      <c r="DU120" s="931"/>
      <c r="DV120" s="932">
        <v>26.2</v>
      </c>
      <c r="DW120" s="932"/>
      <c r="DX120" s="932"/>
      <c r="DY120" s="932"/>
      <c r="DZ120" s="933"/>
    </row>
    <row r="121" spans="1:130" s="22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125356</v>
      </c>
      <c r="BR121" s="926"/>
      <c r="BS121" s="926"/>
      <c r="BT121" s="926"/>
      <c r="BU121" s="926"/>
      <c r="BV121" s="926">
        <v>107086</v>
      </c>
      <c r="BW121" s="926"/>
      <c r="BX121" s="926"/>
      <c r="BY121" s="926"/>
      <c r="BZ121" s="926"/>
      <c r="CA121" s="926">
        <v>78223</v>
      </c>
      <c r="CB121" s="926"/>
      <c r="CC121" s="926"/>
      <c r="CD121" s="926"/>
      <c r="CE121" s="926"/>
      <c r="CF121" s="920">
        <v>0.4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413037</v>
      </c>
      <c r="DH121" s="926"/>
      <c r="DI121" s="926"/>
      <c r="DJ121" s="926"/>
      <c r="DK121" s="926"/>
      <c r="DL121" s="926">
        <v>377713</v>
      </c>
      <c r="DM121" s="926"/>
      <c r="DN121" s="926"/>
      <c r="DO121" s="926"/>
      <c r="DP121" s="926"/>
      <c r="DQ121" s="926">
        <v>369248</v>
      </c>
      <c r="DR121" s="926"/>
      <c r="DS121" s="926"/>
      <c r="DT121" s="926"/>
      <c r="DU121" s="926"/>
      <c r="DV121" s="927">
        <v>1.9</v>
      </c>
      <c r="DW121" s="927"/>
      <c r="DX121" s="927"/>
      <c r="DY121" s="927"/>
      <c r="DZ121" s="928"/>
    </row>
    <row r="122" spans="1:130" s="22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28651803</v>
      </c>
      <c r="BR122" s="1000"/>
      <c r="BS122" s="1000"/>
      <c r="BT122" s="1000"/>
      <c r="BU122" s="1000"/>
      <c r="BV122" s="1000">
        <v>28487514</v>
      </c>
      <c r="BW122" s="1000"/>
      <c r="BX122" s="1000"/>
      <c r="BY122" s="1000"/>
      <c r="BZ122" s="1000"/>
      <c r="CA122" s="1000">
        <v>28613053</v>
      </c>
      <c r="CB122" s="1000"/>
      <c r="CC122" s="1000"/>
      <c r="CD122" s="1000"/>
      <c r="CE122" s="1000"/>
      <c r="CF122" s="1017">
        <v>145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25280</v>
      </c>
      <c r="DH122" s="926"/>
      <c r="DI122" s="926"/>
      <c r="DJ122" s="926"/>
      <c r="DK122" s="926"/>
      <c r="DL122" s="926">
        <v>16139</v>
      </c>
      <c r="DM122" s="926"/>
      <c r="DN122" s="926"/>
      <c r="DO122" s="926"/>
      <c r="DP122" s="926"/>
      <c r="DQ122" s="926">
        <v>6290</v>
      </c>
      <c r="DR122" s="926"/>
      <c r="DS122" s="926"/>
      <c r="DT122" s="926"/>
      <c r="DU122" s="926"/>
      <c r="DV122" s="927">
        <v>0</v>
      </c>
      <c r="DW122" s="927"/>
      <c r="DX122" s="927"/>
      <c r="DY122" s="927"/>
      <c r="DZ122" s="928"/>
    </row>
    <row r="123" spans="1:130" s="22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38" t="s">
        <v>177</v>
      </c>
      <c r="BA123" s="238"/>
      <c r="BB123" s="238"/>
      <c r="BC123" s="238"/>
      <c r="BD123" s="238"/>
      <c r="BE123" s="238"/>
      <c r="BF123" s="238"/>
      <c r="BG123" s="238"/>
      <c r="BH123" s="238"/>
      <c r="BI123" s="238"/>
      <c r="BJ123" s="238"/>
      <c r="BK123" s="238"/>
      <c r="BL123" s="238"/>
      <c r="BM123" s="238"/>
      <c r="BN123" s="238"/>
      <c r="BO123" s="977" t="s">
        <v>451</v>
      </c>
      <c r="BP123" s="1005"/>
      <c r="BQ123" s="1063">
        <v>44993297</v>
      </c>
      <c r="BR123" s="1064"/>
      <c r="BS123" s="1064"/>
      <c r="BT123" s="1064"/>
      <c r="BU123" s="1064"/>
      <c r="BV123" s="1064">
        <v>46666469</v>
      </c>
      <c r="BW123" s="1064"/>
      <c r="BX123" s="1064"/>
      <c r="BY123" s="1064"/>
      <c r="BZ123" s="1064"/>
      <c r="CA123" s="1064">
        <v>48884435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2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2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352"/>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1"/>
      <c r="BR125" s="351"/>
      <c r="BS125" s="351"/>
      <c r="BT125" s="351"/>
      <c r="BU125" s="351"/>
      <c r="BV125" s="351"/>
      <c r="BW125" s="351"/>
      <c r="BX125" s="351"/>
      <c r="BY125" s="351"/>
      <c r="BZ125" s="351"/>
      <c r="CA125" s="351"/>
      <c r="CB125" s="351"/>
      <c r="CC125" s="351"/>
      <c r="CD125" s="351"/>
      <c r="CE125" s="351"/>
      <c r="CF125" s="351"/>
      <c r="CG125" s="351"/>
      <c r="CH125" s="351"/>
      <c r="CI125" s="351"/>
      <c r="CJ125" s="239"/>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2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240"/>
      <c r="CE126" s="240"/>
      <c r="CF126" s="240"/>
      <c r="CG126" s="351"/>
      <c r="CH126" s="351"/>
      <c r="CI126" s="351"/>
      <c r="CJ126" s="239"/>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2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11439</v>
      </c>
      <c r="AB127" s="959"/>
      <c r="AC127" s="959"/>
      <c r="AD127" s="959"/>
      <c r="AE127" s="960"/>
      <c r="AF127" s="961">
        <v>10373</v>
      </c>
      <c r="AG127" s="959"/>
      <c r="AH127" s="959"/>
      <c r="AI127" s="959"/>
      <c r="AJ127" s="960"/>
      <c r="AK127" s="961">
        <v>8556</v>
      </c>
      <c r="AL127" s="959"/>
      <c r="AM127" s="959"/>
      <c r="AN127" s="959"/>
      <c r="AO127" s="960"/>
      <c r="AP127" s="962">
        <v>0</v>
      </c>
      <c r="AQ127" s="963"/>
      <c r="AR127" s="963"/>
      <c r="AS127" s="963"/>
      <c r="AT127" s="964"/>
      <c r="AU127" s="351"/>
      <c r="AV127" s="351"/>
      <c r="AW127" s="351"/>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351"/>
      <c r="CB127" s="351"/>
      <c r="CC127" s="351"/>
      <c r="CD127" s="240"/>
      <c r="CE127" s="240"/>
      <c r="CF127" s="240"/>
      <c r="CG127" s="351"/>
      <c r="CH127" s="351"/>
      <c r="CI127" s="351"/>
      <c r="CJ127" s="239"/>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2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31419</v>
      </c>
      <c r="AB128" s="1046"/>
      <c r="AC128" s="1046"/>
      <c r="AD128" s="1046"/>
      <c r="AE128" s="1047"/>
      <c r="AF128" s="1048">
        <v>42584</v>
      </c>
      <c r="AG128" s="1046"/>
      <c r="AH128" s="1046"/>
      <c r="AI128" s="1046"/>
      <c r="AJ128" s="1047"/>
      <c r="AK128" s="1048">
        <v>42021</v>
      </c>
      <c r="AL128" s="1046"/>
      <c r="AM128" s="1046"/>
      <c r="AN128" s="1046"/>
      <c r="AO128" s="1047"/>
      <c r="AP128" s="1049"/>
      <c r="AQ128" s="1050"/>
      <c r="AR128" s="1050"/>
      <c r="AS128" s="1050"/>
      <c r="AT128" s="1051"/>
      <c r="AU128" s="351"/>
      <c r="AV128" s="351"/>
      <c r="AW128" s="351"/>
      <c r="AX128" s="896" t="s">
        <v>465</v>
      </c>
      <c r="AY128" s="897"/>
      <c r="AZ128" s="897"/>
      <c r="BA128" s="897"/>
      <c r="BB128" s="897"/>
      <c r="BC128" s="897"/>
      <c r="BD128" s="897"/>
      <c r="BE128" s="898"/>
      <c r="BF128" s="1052" t="s">
        <v>121</v>
      </c>
      <c r="BG128" s="1053"/>
      <c r="BH128" s="1053"/>
      <c r="BI128" s="1053"/>
      <c r="BJ128" s="1053"/>
      <c r="BK128" s="1053"/>
      <c r="BL128" s="1054"/>
      <c r="BM128" s="1052">
        <v>12.3</v>
      </c>
      <c r="BN128" s="1053"/>
      <c r="BO128" s="1053"/>
      <c r="BP128" s="1053"/>
      <c r="BQ128" s="1053"/>
      <c r="BR128" s="1053"/>
      <c r="BS128" s="1054"/>
      <c r="BT128" s="1052">
        <v>20</v>
      </c>
      <c r="BU128" s="1053"/>
      <c r="BV128" s="1053"/>
      <c r="BW128" s="1053"/>
      <c r="BX128" s="1053"/>
      <c r="BY128" s="1053"/>
      <c r="BZ128" s="1076"/>
      <c r="CA128" s="240"/>
      <c r="CB128" s="240"/>
      <c r="CC128" s="240"/>
      <c r="CD128" s="240"/>
      <c r="CE128" s="240"/>
      <c r="CF128" s="240"/>
      <c r="CG128" s="351"/>
      <c r="CH128" s="351"/>
      <c r="CI128" s="351"/>
      <c r="CJ128" s="239"/>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2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21843829</v>
      </c>
      <c r="AB129" s="959"/>
      <c r="AC129" s="959"/>
      <c r="AD129" s="959"/>
      <c r="AE129" s="960"/>
      <c r="AF129" s="961">
        <v>21609051</v>
      </c>
      <c r="AG129" s="959"/>
      <c r="AH129" s="959"/>
      <c r="AI129" s="959"/>
      <c r="AJ129" s="960"/>
      <c r="AK129" s="961">
        <v>22114636</v>
      </c>
      <c r="AL129" s="959"/>
      <c r="AM129" s="959"/>
      <c r="AN129" s="959"/>
      <c r="AO129" s="960"/>
      <c r="AP129" s="1073"/>
      <c r="AQ129" s="1074"/>
      <c r="AR129" s="1074"/>
      <c r="AS129" s="1074"/>
      <c r="AT129" s="1075"/>
      <c r="AU129" s="222"/>
      <c r="AV129" s="222"/>
      <c r="AW129" s="222"/>
      <c r="AX129" s="1065" t="s">
        <v>468</v>
      </c>
      <c r="AY129" s="923"/>
      <c r="AZ129" s="923"/>
      <c r="BA129" s="923"/>
      <c r="BB129" s="923"/>
      <c r="BC129" s="923"/>
      <c r="BD129" s="923"/>
      <c r="BE129" s="924"/>
      <c r="BF129" s="1066" t="s">
        <v>121</v>
      </c>
      <c r="BG129" s="1067"/>
      <c r="BH129" s="1067"/>
      <c r="BI129" s="1067"/>
      <c r="BJ129" s="1067"/>
      <c r="BK129" s="1067"/>
      <c r="BL129" s="1068"/>
      <c r="BM129" s="1066">
        <v>17.3</v>
      </c>
      <c r="BN129" s="1067"/>
      <c r="BO129" s="1067"/>
      <c r="BP129" s="1067"/>
      <c r="BQ129" s="1067"/>
      <c r="BR129" s="1067"/>
      <c r="BS129" s="1068"/>
      <c r="BT129" s="1066">
        <v>30</v>
      </c>
      <c r="BU129" s="1067"/>
      <c r="BV129" s="1067"/>
      <c r="BW129" s="1067"/>
      <c r="BX129" s="1067"/>
      <c r="BY129" s="1067"/>
      <c r="BZ129" s="1069"/>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22"/>
      <c r="DQ129" s="222"/>
      <c r="DR129" s="222"/>
      <c r="DS129" s="222"/>
      <c r="DT129" s="222"/>
      <c r="DU129" s="222"/>
      <c r="DV129" s="222"/>
      <c r="DW129" s="222"/>
      <c r="DX129" s="222"/>
      <c r="DY129" s="222"/>
      <c r="DZ129" s="222"/>
    </row>
    <row r="130" spans="1:131" s="22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2417747</v>
      </c>
      <c r="AB130" s="959"/>
      <c r="AC130" s="959"/>
      <c r="AD130" s="959"/>
      <c r="AE130" s="960"/>
      <c r="AF130" s="961">
        <v>2426270</v>
      </c>
      <c r="AG130" s="959"/>
      <c r="AH130" s="959"/>
      <c r="AI130" s="959"/>
      <c r="AJ130" s="960"/>
      <c r="AK130" s="961">
        <v>2387350</v>
      </c>
      <c r="AL130" s="959"/>
      <c r="AM130" s="959"/>
      <c r="AN130" s="959"/>
      <c r="AO130" s="960"/>
      <c r="AP130" s="1073"/>
      <c r="AQ130" s="1074"/>
      <c r="AR130" s="1074"/>
      <c r="AS130" s="1074"/>
      <c r="AT130" s="1075"/>
      <c r="AU130" s="222"/>
      <c r="AV130" s="222"/>
      <c r="AW130" s="222"/>
      <c r="AX130" s="1065" t="s">
        <v>471</v>
      </c>
      <c r="AY130" s="923"/>
      <c r="AZ130" s="923"/>
      <c r="BA130" s="923"/>
      <c r="BB130" s="923"/>
      <c r="BC130" s="923"/>
      <c r="BD130" s="923"/>
      <c r="BE130" s="924"/>
      <c r="BF130" s="1101">
        <v>6.3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22"/>
      <c r="DQ130" s="222"/>
      <c r="DR130" s="222"/>
      <c r="DS130" s="222"/>
      <c r="DT130" s="222"/>
      <c r="DU130" s="222"/>
      <c r="DV130" s="222"/>
      <c r="DW130" s="222"/>
      <c r="DX130" s="222"/>
      <c r="DY130" s="222"/>
      <c r="DZ130" s="222"/>
    </row>
    <row r="131" spans="1:131" s="22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19426082</v>
      </c>
      <c r="AB131" s="986"/>
      <c r="AC131" s="986"/>
      <c r="AD131" s="986"/>
      <c r="AE131" s="987"/>
      <c r="AF131" s="985">
        <v>19182781</v>
      </c>
      <c r="AG131" s="986"/>
      <c r="AH131" s="986"/>
      <c r="AI131" s="986"/>
      <c r="AJ131" s="987"/>
      <c r="AK131" s="985">
        <v>19727286</v>
      </c>
      <c r="AL131" s="986"/>
      <c r="AM131" s="986"/>
      <c r="AN131" s="986"/>
      <c r="AO131" s="987"/>
      <c r="AP131" s="1110"/>
      <c r="AQ131" s="1111"/>
      <c r="AR131" s="1111"/>
      <c r="AS131" s="1111"/>
      <c r="AT131" s="1112"/>
      <c r="AU131" s="222"/>
      <c r="AV131" s="222"/>
      <c r="AW131" s="222"/>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22"/>
      <c r="DQ131" s="222"/>
      <c r="DR131" s="222"/>
      <c r="DS131" s="222"/>
      <c r="DT131" s="222"/>
      <c r="DU131" s="222"/>
      <c r="DV131" s="222"/>
      <c r="DW131" s="222"/>
      <c r="DX131" s="222"/>
      <c r="DY131" s="222"/>
      <c r="DZ131" s="222"/>
    </row>
    <row r="132" spans="1:131" s="22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6.0179865399999999</v>
      </c>
      <c r="AB132" s="1097"/>
      <c r="AC132" s="1097"/>
      <c r="AD132" s="1097"/>
      <c r="AE132" s="1098"/>
      <c r="AF132" s="1099">
        <v>6.4167442670000003</v>
      </c>
      <c r="AG132" s="1097"/>
      <c r="AH132" s="1097"/>
      <c r="AI132" s="1097"/>
      <c r="AJ132" s="1098"/>
      <c r="AK132" s="1099">
        <v>6.5160002239999999</v>
      </c>
      <c r="AL132" s="1097"/>
      <c r="AM132" s="1097"/>
      <c r="AN132" s="1097"/>
      <c r="AO132" s="1098"/>
      <c r="AP132" s="1001"/>
      <c r="AQ132" s="1002"/>
      <c r="AR132" s="1002"/>
      <c r="AS132" s="1002"/>
      <c r="AT132" s="1100"/>
      <c r="AU132" s="24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22"/>
      <c r="DQ132" s="222"/>
      <c r="DR132" s="222"/>
      <c r="DS132" s="222"/>
      <c r="DT132" s="222"/>
      <c r="DU132" s="222"/>
      <c r="DV132" s="222"/>
      <c r="DW132" s="222"/>
      <c r="DX132" s="222"/>
      <c r="DY132" s="222"/>
      <c r="DZ132" s="222"/>
    </row>
    <row r="133" spans="1:131" s="22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6.6</v>
      </c>
      <c r="AB133" s="1080"/>
      <c r="AC133" s="1080"/>
      <c r="AD133" s="1080"/>
      <c r="AE133" s="1081"/>
      <c r="AF133" s="1079">
        <v>6.2</v>
      </c>
      <c r="AG133" s="1080"/>
      <c r="AH133" s="1080"/>
      <c r="AI133" s="1080"/>
      <c r="AJ133" s="1081"/>
      <c r="AK133" s="1079">
        <v>6.3</v>
      </c>
      <c r="AL133" s="1080"/>
      <c r="AM133" s="1080"/>
      <c r="AN133" s="1080"/>
      <c r="AO133" s="1081"/>
      <c r="AP133" s="1028"/>
      <c r="AQ133" s="1029"/>
      <c r="AR133" s="1029"/>
      <c r="AS133" s="1029"/>
      <c r="AT133" s="1082"/>
      <c r="AU133" s="222"/>
      <c r="AV133" s="222"/>
      <c r="AW133" s="222"/>
      <c r="AX133" s="222"/>
      <c r="AY133" s="222"/>
      <c r="AZ133" s="222"/>
      <c r="BA133" s="222"/>
      <c r="BB133" s="222"/>
      <c r="BC133" s="222"/>
      <c r="BD133" s="222"/>
      <c r="BE133" s="222"/>
      <c r="BF133" s="222"/>
      <c r="BG133" s="222"/>
      <c r="BH133" s="222"/>
      <c r="BI133" s="222"/>
      <c r="BJ133" s="222"/>
      <c r="BK133" s="222"/>
      <c r="BL133" s="222"/>
      <c r="BM133" s="222"/>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22"/>
      <c r="DQ133" s="222"/>
      <c r="DR133" s="222"/>
      <c r="DS133" s="222"/>
      <c r="DT133" s="222"/>
      <c r="DU133" s="222"/>
      <c r="DV133" s="222"/>
      <c r="DW133" s="222"/>
      <c r="DX133" s="222"/>
      <c r="DY133" s="222"/>
      <c r="DZ133" s="222"/>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22"/>
      <c r="AV134" s="222"/>
      <c r="AW134" s="222"/>
      <c r="AX134" s="222"/>
      <c r="AY134" s="222"/>
      <c r="AZ134" s="222"/>
      <c r="BA134" s="222"/>
      <c r="BB134" s="222"/>
      <c r="BC134" s="222"/>
      <c r="BD134" s="222"/>
      <c r="BE134" s="222"/>
      <c r="BF134" s="222"/>
      <c r="BG134" s="222"/>
      <c r="BH134" s="222"/>
      <c r="BI134" s="222"/>
      <c r="BJ134" s="222"/>
      <c r="BK134" s="222"/>
      <c r="BL134" s="222"/>
      <c r="BM134" s="222"/>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22"/>
      <c r="DQ134" s="222"/>
      <c r="DR134" s="222"/>
      <c r="DS134" s="222"/>
      <c r="DT134" s="222"/>
      <c r="DU134" s="222"/>
      <c r="DV134" s="222"/>
      <c r="DW134" s="222"/>
      <c r="DX134" s="222"/>
      <c r="DY134" s="222"/>
      <c r="DZ134" s="222"/>
      <c r="EA134" s="220"/>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QDdP0mxoUcwEFXBGqknaZCOiEU42hPWyzEyecvuaATB+pDVXVQdxrfbB4Em5usa41gwENtVnKAOvzLlYxsXFlw==" saltValue="RAy53H6vTiRNi0D6DpJO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477</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xASZjTgJLxiFs7lFy9JJJu9eJHetRVxsbf0Zd19O4to257VpmcdJpyRKDYczSjdl8UQU4e4BN6qtogbvw8rJJg==" saltValue="BQ//5bUkalm6j2oVk4p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0D10csSzQDpLBS69qonIv6dEZ6C1hyFXhojbsEJ8DNM15iKMj1AFG3MQ6MD16QatlqSiH3PWJDZKiiQCyxMOQ==" saltValue="A6edETpy6QzQoryMiIkW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46" customWidth="1"/>
    <col min="37" max="44" width="17" style="246" customWidth="1"/>
    <col min="45" max="45" width="6.125" style="253" customWidth="1"/>
    <col min="46" max="46" width="3" style="251" customWidth="1"/>
    <col min="47" max="47" width="19.125" style="246" hidden="1" customWidth="1"/>
    <col min="48" max="52" width="12.625" style="246" hidden="1" customWidth="1"/>
    <col min="53" max="16384" width="8.625" style="246"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478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52" t="s">
        <v>479</v>
      </c>
      <c r="AL6" s="252"/>
      <c r="AM6" s="252"/>
      <c r="AN6" s="252"/>
      <c r="AO6" s="247"/>
      <c r="AP6" s="247"/>
      <c r="AQ6" s="247"/>
      <c r="AR6" s="247"/>
    </row>
    <row r="7" spans="1:46" ht="13.5" customHeight="1" x14ac:dyDescent="0.15">
      <c r="A7" s="25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54"/>
      <c r="AL7" s="255"/>
      <c r="AM7" s="255"/>
      <c r="AN7" s="256"/>
      <c r="AO7" s="1114" t="s">
        <v>480</v>
      </c>
      <c r="AP7" s="257"/>
      <c r="AQ7" s="258" t="s">
        <v>481</v>
      </c>
      <c r="AR7" s="259"/>
    </row>
    <row r="8" spans="1:46" x14ac:dyDescent="0.15">
      <c r="A8" s="25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60"/>
      <c r="AL8" s="261"/>
      <c r="AM8" s="261"/>
      <c r="AN8" s="262"/>
      <c r="AO8" s="1115"/>
      <c r="AP8" s="263" t="s">
        <v>482</v>
      </c>
      <c r="AQ8" s="264" t="s">
        <v>483</v>
      </c>
      <c r="AR8" s="265" t="s">
        <v>484</v>
      </c>
    </row>
    <row r="9" spans="1:46" x14ac:dyDescent="0.15">
      <c r="A9" s="25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1116" t="s">
        <v>485</v>
      </c>
      <c r="AL9" s="1117"/>
      <c r="AM9" s="1117"/>
      <c r="AN9" s="1118"/>
      <c r="AO9" s="266">
        <v>5471998</v>
      </c>
      <c r="AP9" s="266">
        <v>52700</v>
      </c>
      <c r="AQ9" s="267">
        <v>88459</v>
      </c>
      <c r="AR9" s="268">
        <v>-40.4</v>
      </c>
    </row>
    <row r="10" spans="1:46" ht="13.5" customHeight="1" x14ac:dyDescent="0.15">
      <c r="A10" s="251"/>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1116" t="s">
        <v>486</v>
      </c>
      <c r="AL10" s="1117"/>
      <c r="AM10" s="1117"/>
      <c r="AN10" s="1118"/>
      <c r="AO10" s="269">
        <v>32</v>
      </c>
      <c r="AP10" s="269">
        <v>0</v>
      </c>
      <c r="AQ10" s="270">
        <v>6814</v>
      </c>
      <c r="AR10" s="271">
        <v>-100</v>
      </c>
    </row>
    <row r="11" spans="1:46" ht="13.5" customHeight="1" x14ac:dyDescent="0.15">
      <c r="A11" s="251"/>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1116" t="s">
        <v>487</v>
      </c>
      <c r="AL11" s="1117"/>
      <c r="AM11" s="1117"/>
      <c r="AN11" s="1118"/>
      <c r="AO11" s="269">
        <v>30225</v>
      </c>
      <c r="AP11" s="269">
        <v>291</v>
      </c>
      <c r="AQ11" s="270">
        <v>1610</v>
      </c>
      <c r="AR11" s="271">
        <v>-81.900000000000006</v>
      </c>
    </row>
    <row r="12" spans="1:46" ht="13.5" customHeight="1" x14ac:dyDescent="0.15">
      <c r="A12" s="251"/>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1116" t="s">
        <v>488</v>
      </c>
      <c r="AL12" s="1117"/>
      <c r="AM12" s="1117"/>
      <c r="AN12" s="1118"/>
      <c r="AO12" s="269">
        <v>37634</v>
      </c>
      <c r="AP12" s="269">
        <v>362</v>
      </c>
      <c r="AQ12" s="270">
        <v>24</v>
      </c>
      <c r="AR12" s="271">
        <v>1408.3</v>
      </c>
    </row>
    <row r="13" spans="1:46" ht="13.5" customHeight="1" x14ac:dyDescent="0.15">
      <c r="A13" s="251"/>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1116" t="s">
        <v>489</v>
      </c>
      <c r="AL13" s="1117"/>
      <c r="AM13" s="1117"/>
      <c r="AN13" s="1118"/>
      <c r="AO13" s="269">
        <v>348728</v>
      </c>
      <c r="AP13" s="269">
        <v>3359</v>
      </c>
      <c r="AQ13" s="270">
        <v>3854</v>
      </c>
      <c r="AR13" s="271">
        <v>-12.8</v>
      </c>
    </row>
    <row r="14" spans="1:46" ht="13.5" customHeight="1" x14ac:dyDescent="0.15">
      <c r="A14" s="251"/>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1116" t="s">
        <v>490</v>
      </c>
      <c r="AL14" s="1117"/>
      <c r="AM14" s="1117"/>
      <c r="AN14" s="1118"/>
      <c r="AO14" s="269">
        <v>110240</v>
      </c>
      <c r="AP14" s="269">
        <v>1062</v>
      </c>
      <c r="AQ14" s="270">
        <v>1979</v>
      </c>
      <c r="AR14" s="271">
        <v>-46.3</v>
      </c>
    </row>
    <row r="15" spans="1:46" ht="13.5" customHeight="1" x14ac:dyDescent="0.15">
      <c r="A15" s="251"/>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1119" t="s">
        <v>491</v>
      </c>
      <c r="AL15" s="1120"/>
      <c r="AM15" s="1120"/>
      <c r="AN15" s="1121"/>
      <c r="AO15" s="269">
        <v>-256611</v>
      </c>
      <c r="AP15" s="269">
        <v>-2471</v>
      </c>
      <c r="AQ15" s="270">
        <v>-5062</v>
      </c>
      <c r="AR15" s="271">
        <v>-51.2</v>
      </c>
    </row>
    <row r="16" spans="1:46" x14ac:dyDescent="0.15">
      <c r="A16" s="251"/>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1119" t="s">
        <v>177</v>
      </c>
      <c r="AL16" s="1120"/>
      <c r="AM16" s="1120"/>
      <c r="AN16" s="1121"/>
      <c r="AO16" s="269">
        <v>5742246</v>
      </c>
      <c r="AP16" s="269">
        <v>55303</v>
      </c>
      <c r="AQ16" s="270">
        <v>97678</v>
      </c>
      <c r="AR16" s="271">
        <v>-43.4</v>
      </c>
    </row>
    <row r="17" spans="1:46" x14ac:dyDescent="0.15">
      <c r="A17" s="25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72"/>
    </row>
    <row r="18" spans="1:46" x14ac:dyDescent="0.15">
      <c r="A18" s="251"/>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73"/>
      <c r="AR18" s="273"/>
    </row>
    <row r="19" spans="1:46" x14ac:dyDescent="0.15">
      <c r="A19" s="251"/>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t="s">
        <v>492</v>
      </c>
      <c r="AL19" s="247"/>
      <c r="AM19" s="247"/>
      <c r="AN19" s="247"/>
      <c r="AO19" s="247"/>
      <c r="AP19" s="247"/>
      <c r="AQ19" s="247"/>
      <c r="AR19" s="247"/>
    </row>
    <row r="20" spans="1:46" x14ac:dyDescent="0.15">
      <c r="A20" s="25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74"/>
      <c r="AL20" s="275"/>
      <c r="AM20" s="275"/>
      <c r="AN20" s="276"/>
      <c r="AO20" s="277" t="s">
        <v>493</v>
      </c>
      <c r="AP20" s="278" t="s">
        <v>494</v>
      </c>
      <c r="AQ20" s="279" t="s">
        <v>495</v>
      </c>
      <c r="AR20" s="280"/>
    </row>
    <row r="21" spans="1:46" s="286" customFormat="1" x14ac:dyDescent="0.15">
      <c r="A21" s="281"/>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1122" t="s">
        <v>496</v>
      </c>
      <c r="AL21" s="1123"/>
      <c r="AM21" s="1123"/>
      <c r="AN21" s="1124"/>
      <c r="AO21" s="282">
        <v>4.7699999999999996</v>
      </c>
      <c r="AP21" s="283">
        <v>8.7899999999999991</v>
      </c>
      <c r="AQ21" s="284">
        <v>-4.0199999999999996</v>
      </c>
      <c r="AR21" s="252"/>
      <c r="AS21" s="285"/>
      <c r="AT21" s="281"/>
    </row>
    <row r="22" spans="1:46" s="286" customFormat="1" x14ac:dyDescent="0.15">
      <c r="A22" s="28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1122" t="s">
        <v>497</v>
      </c>
      <c r="AL22" s="1123"/>
      <c r="AM22" s="1123"/>
      <c r="AN22" s="1124"/>
      <c r="AO22" s="287">
        <v>98.8</v>
      </c>
      <c r="AP22" s="288">
        <v>97.7</v>
      </c>
      <c r="AQ22" s="289">
        <v>1.1000000000000001</v>
      </c>
      <c r="AR22" s="273"/>
      <c r="AS22" s="285"/>
      <c r="AT22" s="281"/>
    </row>
    <row r="23" spans="1:46" s="286" customFormat="1" x14ac:dyDescent="0.15">
      <c r="A23" s="28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73"/>
      <c r="AQ23" s="273"/>
      <c r="AR23" s="273"/>
      <c r="AS23" s="285"/>
      <c r="AT23" s="281"/>
    </row>
    <row r="24" spans="1:46" s="286" customFormat="1" x14ac:dyDescent="0.15">
      <c r="A24" s="28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73"/>
      <c r="AQ24" s="273"/>
      <c r="AR24" s="273"/>
      <c r="AS24" s="285"/>
      <c r="AT24" s="281"/>
    </row>
    <row r="25" spans="1:46" s="286" customFormat="1" x14ac:dyDescent="0.15">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1"/>
    </row>
    <row r="26" spans="1:46" s="286"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52"/>
    </row>
    <row r="27" spans="1:46" x14ac:dyDescent="0.15">
      <c r="A27" s="294"/>
      <c r="AO27" s="247"/>
      <c r="AP27" s="247"/>
      <c r="AQ27" s="247"/>
      <c r="AR27" s="247"/>
      <c r="AS27" s="247"/>
      <c r="AT27" s="247"/>
    </row>
    <row r="28" spans="1:46" ht="17.25" x14ac:dyDescent="0.15">
      <c r="A28" s="248" t="s">
        <v>499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5"/>
    </row>
    <row r="29" spans="1:46" x14ac:dyDescent="0.15">
      <c r="A29" s="251"/>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52" t="s">
        <v>500</v>
      </c>
      <c r="AL29" s="252"/>
      <c r="AM29" s="252"/>
      <c r="AN29" s="252"/>
      <c r="AO29" s="247"/>
      <c r="AP29" s="247"/>
      <c r="AQ29" s="247"/>
      <c r="AR29" s="247"/>
      <c r="AS29" s="296"/>
    </row>
    <row r="30" spans="1:46" ht="13.5" customHeight="1" x14ac:dyDescent="0.15">
      <c r="A30" s="251"/>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54"/>
      <c r="AL30" s="255"/>
      <c r="AM30" s="255"/>
      <c r="AN30" s="256"/>
      <c r="AO30" s="1114" t="s">
        <v>480</v>
      </c>
      <c r="AP30" s="257"/>
      <c r="AQ30" s="258" t="s">
        <v>481</v>
      </c>
      <c r="AR30" s="259"/>
    </row>
    <row r="31" spans="1:46" x14ac:dyDescent="0.15">
      <c r="A31" s="251"/>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60"/>
      <c r="AL31" s="261"/>
      <c r="AM31" s="261"/>
      <c r="AN31" s="262"/>
      <c r="AO31" s="1115"/>
      <c r="AP31" s="263" t="s">
        <v>482</v>
      </c>
      <c r="AQ31" s="264" t="s">
        <v>483</v>
      </c>
      <c r="AR31" s="265" t="s">
        <v>484</v>
      </c>
    </row>
    <row r="32" spans="1:46" ht="27" customHeight="1" x14ac:dyDescent="0.15">
      <c r="A32" s="251"/>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1130" t="s">
        <v>501</v>
      </c>
      <c r="AL32" s="1131"/>
      <c r="AM32" s="1131"/>
      <c r="AN32" s="1132"/>
      <c r="AO32" s="297">
        <v>3107388</v>
      </c>
      <c r="AP32" s="297">
        <v>29927</v>
      </c>
      <c r="AQ32" s="298">
        <v>63215</v>
      </c>
      <c r="AR32" s="299">
        <v>-52.7</v>
      </c>
    </row>
    <row r="33" spans="1:46" ht="13.5" customHeight="1" x14ac:dyDescent="0.15">
      <c r="A33" s="251"/>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1130" t="s">
        <v>502</v>
      </c>
      <c r="AL33" s="1131"/>
      <c r="AM33" s="1131"/>
      <c r="AN33" s="1132"/>
      <c r="AO33" s="297" t="s">
        <v>503</v>
      </c>
      <c r="AP33" s="297" t="s">
        <v>503</v>
      </c>
      <c r="AQ33" s="298" t="s">
        <v>503</v>
      </c>
      <c r="AR33" s="299" t="s">
        <v>503</v>
      </c>
    </row>
    <row r="34" spans="1:46" ht="27" customHeight="1" x14ac:dyDescent="0.15">
      <c r="A34" s="251"/>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1130" t="s">
        <v>504</v>
      </c>
      <c r="AL34" s="1131"/>
      <c r="AM34" s="1131"/>
      <c r="AN34" s="1132"/>
      <c r="AO34" s="297" t="s">
        <v>503</v>
      </c>
      <c r="AP34" s="297" t="s">
        <v>503</v>
      </c>
      <c r="AQ34" s="298">
        <v>3</v>
      </c>
      <c r="AR34" s="299" t="s">
        <v>503</v>
      </c>
    </row>
    <row r="35" spans="1:46" ht="27" customHeight="1" x14ac:dyDescent="0.15">
      <c r="A35" s="251"/>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1130" t="s">
        <v>505</v>
      </c>
      <c r="AL35" s="1131"/>
      <c r="AM35" s="1131"/>
      <c r="AN35" s="1132"/>
      <c r="AO35" s="297">
        <v>598617</v>
      </c>
      <c r="AP35" s="297">
        <v>5765</v>
      </c>
      <c r="AQ35" s="298">
        <v>15084</v>
      </c>
      <c r="AR35" s="299">
        <v>-61.8</v>
      </c>
    </row>
    <row r="36" spans="1:46" ht="27" customHeight="1" x14ac:dyDescent="0.15">
      <c r="A36" s="251"/>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1130" t="s">
        <v>506</v>
      </c>
      <c r="AL36" s="1131"/>
      <c r="AM36" s="1131"/>
      <c r="AN36" s="1132"/>
      <c r="AO36" s="297">
        <v>240</v>
      </c>
      <c r="AP36" s="297">
        <v>2</v>
      </c>
      <c r="AQ36" s="298">
        <v>1958</v>
      </c>
      <c r="AR36" s="299">
        <v>-99.9</v>
      </c>
    </row>
    <row r="37" spans="1:46" ht="13.5" customHeight="1" x14ac:dyDescent="0.15">
      <c r="A37" s="251"/>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1130" t="s">
        <v>507</v>
      </c>
      <c r="AL37" s="1131"/>
      <c r="AM37" s="1131"/>
      <c r="AN37" s="1132"/>
      <c r="AO37" s="297">
        <v>8556</v>
      </c>
      <c r="AP37" s="297">
        <v>82</v>
      </c>
      <c r="AQ37" s="298">
        <v>529</v>
      </c>
      <c r="AR37" s="299">
        <v>-84.5</v>
      </c>
    </row>
    <row r="38" spans="1:46" ht="27" customHeight="1" x14ac:dyDescent="0.15">
      <c r="A38" s="251"/>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1133" t="s">
        <v>508</v>
      </c>
      <c r="AL38" s="1134"/>
      <c r="AM38" s="1134"/>
      <c r="AN38" s="1135"/>
      <c r="AO38" s="300" t="s">
        <v>503</v>
      </c>
      <c r="AP38" s="300" t="s">
        <v>503</v>
      </c>
      <c r="AQ38" s="301">
        <v>2</v>
      </c>
      <c r="AR38" s="289" t="s">
        <v>503</v>
      </c>
      <c r="AS38" s="296"/>
    </row>
    <row r="39" spans="1:46" x14ac:dyDescent="0.15">
      <c r="A39" s="251"/>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133" t="s">
        <v>509</v>
      </c>
      <c r="AL39" s="1134"/>
      <c r="AM39" s="1134"/>
      <c r="AN39" s="1135"/>
      <c r="AO39" s="297">
        <v>-42021</v>
      </c>
      <c r="AP39" s="297">
        <v>-405</v>
      </c>
      <c r="AQ39" s="298">
        <v>-3177</v>
      </c>
      <c r="AR39" s="299">
        <v>-87.3</v>
      </c>
      <c r="AS39" s="296"/>
    </row>
    <row r="40" spans="1:46" ht="27" customHeight="1" x14ac:dyDescent="0.15">
      <c r="A40" s="251"/>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1130" t="s">
        <v>510</v>
      </c>
      <c r="AL40" s="1131"/>
      <c r="AM40" s="1131"/>
      <c r="AN40" s="1132"/>
      <c r="AO40" s="297">
        <v>-2387350</v>
      </c>
      <c r="AP40" s="297">
        <v>-22992</v>
      </c>
      <c r="AQ40" s="298">
        <v>-54547</v>
      </c>
      <c r="AR40" s="299">
        <v>-57.8</v>
      </c>
      <c r="AS40" s="296"/>
    </row>
    <row r="41" spans="1:46" x14ac:dyDescent="0.15">
      <c r="A41" s="251"/>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1136" t="s">
        <v>287</v>
      </c>
      <c r="AL41" s="1137"/>
      <c r="AM41" s="1137"/>
      <c r="AN41" s="1138"/>
      <c r="AO41" s="297">
        <v>1285430</v>
      </c>
      <c r="AP41" s="297">
        <v>12380</v>
      </c>
      <c r="AQ41" s="298">
        <v>23067</v>
      </c>
      <c r="AR41" s="299">
        <v>-46.3</v>
      </c>
      <c r="AS41" s="296"/>
    </row>
    <row r="42" spans="1:46" x14ac:dyDescent="0.15">
      <c r="A42" s="251"/>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302"/>
      <c r="AL42" s="247"/>
      <c r="AM42" s="247"/>
      <c r="AN42" s="247"/>
      <c r="AO42" s="247"/>
      <c r="AP42" s="247"/>
      <c r="AQ42" s="273"/>
      <c r="AR42" s="273"/>
      <c r="AS42" s="296"/>
    </row>
    <row r="43" spans="1:46" x14ac:dyDescent="0.15">
      <c r="A43" s="251"/>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303"/>
      <c r="AQ43" s="273"/>
      <c r="AR43" s="247"/>
      <c r="AS43" s="296"/>
    </row>
    <row r="44" spans="1:46" x14ac:dyDescent="0.15">
      <c r="A44" s="251"/>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73"/>
      <c r="AR44" s="247"/>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4"/>
      <c r="AR45" s="249"/>
      <c r="AS45" s="249"/>
      <c r="AT45" s="247"/>
    </row>
    <row r="46" spans="1:46"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7"/>
    </row>
    <row r="47" spans="1:46" ht="17.25" customHeight="1" x14ac:dyDescent="0.15">
      <c r="A47" s="306" t="s">
        <v>511</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row>
    <row r="48" spans="1:46" x14ac:dyDescent="0.15">
      <c r="A48" s="251"/>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307" t="s">
        <v>512</v>
      </c>
      <c r="AL48" s="307"/>
      <c r="AM48" s="307"/>
      <c r="AN48" s="307"/>
      <c r="AO48" s="307"/>
      <c r="AP48" s="307"/>
      <c r="AQ48" s="308"/>
      <c r="AR48" s="307"/>
    </row>
    <row r="49" spans="1:44" ht="13.5" customHeight="1" x14ac:dyDescent="0.15">
      <c r="A49" s="251"/>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309"/>
      <c r="AL49" s="310"/>
      <c r="AM49" s="1125" t="s">
        <v>480</v>
      </c>
      <c r="AN49" s="1127" t="s">
        <v>513</v>
      </c>
      <c r="AO49" s="1128"/>
      <c r="AP49" s="1128"/>
      <c r="AQ49" s="1128"/>
      <c r="AR49" s="1129"/>
    </row>
    <row r="50" spans="1:44" x14ac:dyDescent="0.15">
      <c r="A50" s="251"/>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311"/>
      <c r="AL50" s="312"/>
      <c r="AM50" s="1126"/>
      <c r="AN50" s="313" t="s">
        <v>514</v>
      </c>
      <c r="AO50" s="314" t="s">
        <v>515</v>
      </c>
      <c r="AP50" s="315" t="s">
        <v>516</v>
      </c>
      <c r="AQ50" s="316" t="s">
        <v>517</v>
      </c>
      <c r="AR50" s="317" t="s">
        <v>518</v>
      </c>
    </row>
    <row r="51" spans="1:44" x14ac:dyDescent="0.15">
      <c r="A51" s="251"/>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309" t="s">
        <v>519</v>
      </c>
      <c r="AL51" s="310"/>
      <c r="AM51" s="318">
        <v>3084245</v>
      </c>
      <c r="AN51" s="319">
        <v>30277</v>
      </c>
      <c r="AO51" s="320">
        <v>-38.799999999999997</v>
      </c>
      <c r="AP51" s="321">
        <v>70166</v>
      </c>
      <c r="AQ51" s="322">
        <v>1.4</v>
      </c>
      <c r="AR51" s="323">
        <v>-40.200000000000003</v>
      </c>
    </row>
    <row r="52" spans="1:44" x14ac:dyDescent="0.15">
      <c r="A52" s="251"/>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324"/>
      <c r="AL52" s="325" t="s">
        <v>520</v>
      </c>
      <c r="AM52" s="326">
        <v>1709144</v>
      </c>
      <c r="AN52" s="327">
        <v>16778</v>
      </c>
      <c r="AO52" s="328">
        <v>-28.8</v>
      </c>
      <c r="AP52" s="329">
        <v>36115</v>
      </c>
      <c r="AQ52" s="330">
        <v>-6.2</v>
      </c>
      <c r="AR52" s="331">
        <v>-22.6</v>
      </c>
    </row>
    <row r="53" spans="1:44" x14ac:dyDescent="0.15">
      <c r="A53" s="25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309" t="s">
        <v>521</v>
      </c>
      <c r="AL53" s="310"/>
      <c r="AM53" s="318">
        <v>3883023</v>
      </c>
      <c r="AN53" s="319">
        <v>37866</v>
      </c>
      <c r="AO53" s="320">
        <v>25.1</v>
      </c>
      <c r="AP53" s="321">
        <v>70329</v>
      </c>
      <c r="AQ53" s="322">
        <v>0.2</v>
      </c>
      <c r="AR53" s="323">
        <v>24.9</v>
      </c>
    </row>
    <row r="54" spans="1:44" x14ac:dyDescent="0.15">
      <c r="A54" s="251"/>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324"/>
      <c r="AL54" s="325" t="s">
        <v>520</v>
      </c>
      <c r="AM54" s="326">
        <v>2130473</v>
      </c>
      <c r="AN54" s="327">
        <v>20776</v>
      </c>
      <c r="AO54" s="328">
        <v>23.8</v>
      </c>
      <c r="AP54" s="329">
        <v>39403</v>
      </c>
      <c r="AQ54" s="330">
        <v>9.1</v>
      </c>
      <c r="AR54" s="331">
        <v>14.7</v>
      </c>
    </row>
    <row r="55" spans="1:44" x14ac:dyDescent="0.15">
      <c r="A55" s="251"/>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309" t="s">
        <v>522</v>
      </c>
      <c r="AL55" s="310"/>
      <c r="AM55" s="318">
        <v>5917565</v>
      </c>
      <c r="AN55" s="319">
        <v>57347</v>
      </c>
      <c r="AO55" s="320">
        <v>51.4</v>
      </c>
      <c r="AP55" s="321">
        <v>71871</v>
      </c>
      <c r="AQ55" s="322">
        <v>2.2000000000000002</v>
      </c>
      <c r="AR55" s="323">
        <v>49.2</v>
      </c>
    </row>
    <row r="56" spans="1:44" x14ac:dyDescent="0.15">
      <c r="A56" s="251"/>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324"/>
      <c r="AL56" s="325" t="s">
        <v>520</v>
      </c>
      <c r="AM56" s="326">
        <v>2786636</v>
      </c>
      <c r="AN56" s="327">
        <v>27005</v>
      </c>
      <c r="AO56" s="328">
        <v>30</v>
      </c>
      <c r="AP56" s="329">
        <v>38232</v>
      </c>
      <c r="AQ56" s="330">
        <v>-3</v>
      </c>
      <c r="AR56" s="331">
        <v>33</v>
      </c>
    </row>
    <row r="57" spans="1:44" x14ac:dyDescent="0.15">
      <c r="A57" s="251"/>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309" t="s">
        <v>523</v>
      </c>
      <c r="AL57" s="310"/>
      <c r="AM57" s="318">
        <v>8967272</v>
      </c>
      <c r="AN57" s="319">
        <v>86472</v>
      </c>
      <c r="AO57" s="320">
        <v>50.8</v>
      </c>
      <c r="AP57" s="321">
        <v>71807</v>
      </c>
      <c r="AQ57" s="322">
        <v>-0.1</v>
      </c>
      <c r="AR57" s="323">
        <v>50.9</v>
      </c>
    </row>
    <row r="58" spans="1:44" x14ac:dyDescent="0.15">
      <c r="A58" s="25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324"/>
      <c r="AL58" s="325" t="s">
        <v>520</v>
      </c>
      <c r="AM58" s="326">
        <v>4344018</v>
      </c>
      <c r="AN58" s="327">
        <v>41889</v>
      </c>
      <c r="AO58" s="328">
        <v>55.1</v>
      </c>
      <c r="AP58" s="329">
        <v>37333</v>
      </c>
      <c r="AQ58" s="330">
        <v>-2.4</v>
      </c>
      <c r="AR58" s="331">
        <v>57.5</v>
      </c>
    </row>
    <row r="59" spans="1:44" x14ac:dyDescent="0.15">
      <c r="A59" s="251"/>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309" t="s">
        <v>524</v>
      </c>
      <c r="AL59" s="310"/>
      <c r="AM59" s="318">
        <v>8674359</v>
      </c>
      <c r="AN59" s="319">
        <v>83541</v>
      </c>
      <c r="AO59" s="320">
        <v>-3.4</v>
      </c>
      <c r="AP59" s="321">
        <v>80821</v>
      </c>
      <c r="AQ59" s="322">
        <v>12.6</v>
      </c>
      <c r="AR59" s="323">
        <v>-16</v>
      </c>
    </row>
    <row r="60" spans="1:44" x14ac:dyDescent="0.15">
      <c r="A60" s="251"/>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324"/>
      <c r="AL60" s="325" t="s">
        <v>520</v>
      </c>
      <c r="AM60" s="326">
        <v>6594004</v>
      </c>
      <c r="AN60" s="327">
        <v>63506</v>
      </c>
      <c r="AO60" s="328">
        <v>51.6</v>
      </c>
      <c r="AP60" s="329">
        <v>49586</v>
      </c>
      <c r="AQ60" s="330">
        <v>32.799999999999997</v>
      </c>
      <c r="AR60" s="331">
        <v>18.8</v>
      </c>
    </row>
    <row r="61" spans="1:44" x14ac:dyDescent="0.15">
      <c r="A61" s="251"/>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309" t="s">
        <v>525</v>
      </c>
      <c r="AL61" s="332"/>
      <c r="AM61" s="333">
        <v>6105293</v>
      </c>
      <c r="AN61" s="334">
        <v>59101</v>
      </c>
      <c r="AO61" s="335">
        <v>17</v>
      </c>
      <c r="AP61" s="336">
        <v>72999</v>
      </c>
      <c r="AQ61" s="337">
        <v>3.3</v>
      </c>
      <c r="AR61" s="323">
        <v>13.7</v>
      </c>
    </row>
    <row r="62" spans="1:44" x14ac:dyDescent="0.15">
      <c r="A62" s="251"/>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324"/>
      <c r="AL62" s="325" t="s">
        <v>520</v>
      </c>
      <c r="AM62" s="326">
        <v>3512855</v>
      </c>
      <c r="AN62" s="327">
        <v>33991</v>
      </c>
      <c r="AO62" s="328">
        <v>26.3</v>
      </c>
      <c r="AP62" s="329">
        <v>40134</v>
      </c>
      <c r="AQ62" s="330">
        <v>6.1</v>
      </c>
      <c r="AR62" s="331">
        <v>20.2</v>
      </c>
    </row>
    <row r="63" spans="1:44" x14ac:dyDescent="0.15">
      <c r="A63" s="251"/>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row>
    <row r="64" spans="1:44" x14ac:dyDescent="0.15">
      <c r="A64" s="251"/>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row>
    <row r="65" spans="1:46" x14ac:dyDescent="0.15">
      <c r="A65" s="251"/>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row>
    <row r="66" spans="1:46" x14ac:dyDescent="0.15">
      <c r="A66" s="338"/>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9"/>
    </row>
    <row r="67" spans="1:46" ht="13.5" hidden="1" customHeight="1" x14ac:dyDescent="0.15">
      <c r="AK67" s="247"/>
      <c r="AL67" s="247"/>
      <c r="AM67" s="247"/>
      <c r="AN67" s="247"/>
      <c r="AO67" s="247"/>
      <c r="AP67" s="247"/>
      <c r="AQ67" s="247"/>
      <c r="AR67" s="247"/>
      <c r="AS67" s="247"/>
      <c r="AT67" s="247"/>
    </row>
    <row r="68" spans="1:46" ht="13.5" hidden="1" customHeight="1" x14ac:dyDescent="0.15">
      <c r="AK68" s="247"/>
      <c r="AL68" s="247"/>
      <c r="AM68" s="247"/>
      <c r="AN68" s="247"/>
      <c r="AO68" s="247"/>
      <c r="AP68" s="247"/>
      <c r="AQ68" s="247"/>
      <c r="AR68" s="247"/>
    </row>
    <row r="69" spans="1:46" ht="13.5" hidden="1" customHeight="1" x14ac:dyDescent="0.15">
      <c r="AK69" s="247"/>
      <c r="AL69" s="247"/>
      <c r="AM69" s="247"/>
      <c r="AN69" s="247"/>
      <c r="AO69" s="247"/>
      <c r="AP69" s="247"/>
      <c r="AQ69" s="247"/>
      <c r="AR69" s="247"/>
    </row>
    <row r="70" spans="1:46" hidden="1" x14ac:dyDescent="0.15">
      <c r="AK70" s="247"/>
      <c r="AL70" s="247"/>
      <c r="AM70" s="247"/>
      <c r="AN70" s="247"/>
      <c r="AO70" s="247"/>
      <c r="AP70" s="247"/>
      <c r="AQ70" s="247"/>
      <c r="AR70" s="247"/>
    </row>
    <row r="71" spans="1:46" hidden="1" x14ac:dyDescent="0.15">
      <c r="AK71" s="247"/>
      <c r="AL71" s="247"/>
      <c r="AM71" s="247"/>
      <c r="AN71" s="247"/>
      <c r="AO71" s="247"/>
      <c r="AP71" s="247"/>
      <c r="AQ71" s="247"/>
      <c r="AR71" s="247"/>
    </row>
    <row r="72" spans="1:46" hidden="1" x14ac:dyDescent="0.15">
      <c r="AK72" s="247"/>
      <c r="AL72" s="247"/>
      <c r="AM72" s="247"/>
      <c r="AN72" s="247"/>
      <c r="AO72" s="247"/>
      <c r="AP72" s="247"/>
      <c r="AQ72" s="247"/>
      <c r="AR72" s="247"/>
    </row>
    <row r="73" spans="1:46" hidden="1" x14ac:dyDescent="0.15">
      <c r="AK73" s="247"/>
      <c r="AL73" s="247"/>
      <c r="AM73" s="247"/>
      <c r="AN73" s="247"/>
      <c r="AO73" s="247"/>
      <c r="AP73" s="247"/>
      <c r="AQ73" s="247"/>
      <c r="AR73" s="247"/>
    </row>
  </sheetData>
  <sheetProtection algorithmName="SHA-512" hashValue="iJhUY6k2eCZMtsiqzs403WjgRcw/DWT3XokC+7WyaRiP7HKRLejN0/Vq5zyVRTZxcxEMCCm/hvMb+Z8ArJA8ww==" saltValue="hzLGwsKonIt1bdbgy8Fb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477</v>
      </c>
    </row>
    <row r="121" spans="125:125" ht="13.5" hidden="1" customHeight="1" x14ac:dyDescent="0.15">
      <c r="DU121" s="244"/>
    </row>
  </sheetData>
  <sheetProtection algorithmName="SHA-512" hashValue="EQvNwC+FFKVQ4AbjdNjOo1wYxCG4tOEjOMEHuKPqzIEqrmtFrVnEBCRAYkS06Wwe1t/aHjXwNzds8WF1qWtgJA==" saltValue="LpScxYNiiI2W+kHHYVpl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477</v>
      </c>
    </row>
  </sheetData>
  <sheetProtection algorithmName="SHA-512" hashValue="I034Sfvq00b+Rt3ZBI1G7GGrq721MC1vyOUGwKoTmVDJhIwPn4uSq0RmB6TztYjpj7ErSXtYylAY6rGz1jbd9g==" saltValue="7YqBwWypoekuVkhK1MHg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28.27</v>
      </c>
      <c r="G47" s="12">
        <v>28.31</v>
      </c>
      <c r="H47" s="12">
        <v>34.479999999999997</v>
      </c>
      <c r="I47" s="12">
        <v>42.75</v>
      </c>
      <c r="J47" s="13">
        <v>47.47</v>
      </c>
    </row>
    <row r="48" spans="2:10" ht="57.75" customHeight="1" x14ac:dyDescent="0.15">
      <c r="B48" s="14"/>
      <c r="C48" s="1141" t="s">
        <v>4</v>
      </c>
      <c r="D48" s="1141"/>
      <c r="E48" s="1142"/>
      <c r="F48" s="15">
        <v>3.93</v>
      </c>
      <c r="G48" s="16">
        <v>4.21</v>
      </c>
      <c r="H48" s="16">
        <v>6.48</v>
      </c>
      <c r="I48" s="16">
        <v>8.16</v>
      </c>
      <c r="J48" s="17">
        <v>2.83</v>
      </c>
    </row>
    <row r="49" spans="2:10" ht="57.75" customHeight="1" thickBot="1" x14ac:dyDescent="0.2">
      <c r="B49" s="18"/>
      <c r="C49" s="1143" t="s">
        <v>5</v>
      </c>
      <c r="D49" s="1143"/>
      <c r="E49" s="1144"/>
      <c r="F49" s="19">
        <v>1.17</v>
      </c>
      <c r="G49" s="20">
        <v>1.01</v>
      </c>
      <c r="H49" s="20">
        <v>10.4</v>
      </c>
      <c r="I49" s="20">
        <v>9.5</v>
      </c>
      <c r="J49" s="21">
        <v>0.55000000000000004</v>
      </c>
    </row>
    <row r="50" spans="2:10" x14ac:dyDescent="0.15"/>
  </sheetData>
  <sheetProtection algorithmName="SHA-512" hashValue="9iYanQzCJPKbIv/udis1CI5pQfe+7wXT3MtZJzmNCI37mit1nxJN1ckcHW8xvyw0lHk5D9FmS1OGubpD5PTH6A==" saltValue="NdXtO0WZ39VCLwDeVMW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10.75</v>
      </c>
      <c r="G34" s="33">
        <v>10.73</v>
      </c>
      <c r="H34" s="33">
        <v>9.8000000000000007</v>
      </c>
      <c r="I34" s="33">
        <v>10.19</v>
      </c>
      <c r="J34" s="34">
        <v>9.3699999999999992</v>
      </c>
      <c r="K34" s="22"/>
      <c r="L34" s="22"/>
      <c r="M34" s="22"/>
      <c r="N34" s="22"/>
      <c r="O34" s="22"/>
      <c r="P34" s="22"/>
    </row>
    <row r="35" spans="1:16" ht="39" customHeight="1" x14ac:dyDescent="0.15">
      <c r="A35" s="22"/>
      <c r="B35" s="35"/>
      <c r="C35" s="1145" t="s">
        <v>533</v>
      </c>
      <c r="D35" s="1146"/>
      <c r="E35" s="1147"/>
      <c r="F35" s="36">
        <v>9.01</v>
      </c>
      <c r="G35" s="37">
        <v>8.98</v>
      </c>
      <c r="H35" s="37">
        <v>8.83</v>
      </c>
      <c r="I35" s="37">
        <v>9.24</v>
      </c>
      <c r="J35" s="38">
        <v>9.35</v>
      </c>
      <c r="K35" s="22"/>
      <c r="L35" s="22"/>
      <c r="M35" s="22"/>
      <c r="N35" s="22"/>
      <c r="O35" s="22"/>
      <c r="P35" s="22"/>
    </row>
    <row r="36" spans="1:16" ht="39" customHeight="1" x14ac:dyDescent="0.15">
      <c r="A36" s="22"/>
      <c r="B36" s="35"/>
      <c r="C36" s="1145" t="s">
        <v>534</v>
      </c>
      <c r="D36" s="1146"/>
      <c r="E36" s="1147"/>
      <c r="F36" s="36">
        <v>3.91</v>
      </c>
      <c r="G36" s="37">
        <v>4.1399999999999997</v>
      </c>
      <c r="H36" s="37">
        <v>6.44</v>
      </c>
      <c r="I36" s="37">
        <v>8.15</v>
      </c>
      <c r="J36" s="38">
        <v>2.82</v>
      </c>
      <c r="K36" s="22"/>
      <c r="L36" s="22"/>
      <c r="M36" s="22"/>
      <c r="N36" s="22"/>
      <c r="O36" s="22"/>
      <c r="P36" s="22"/>
    </row>
    <row r="37" spans="1:16" ht="39" customHeight="1" x14ac:dyDescent="0.15">
      <c r="A37" s="22"/>
      <c r="B37" s="35"/>
      <c r="C37" s="1145" t="s">
        <v>535</v>
      </c>
      <c r="D37" s="1146"/>
      <c r="E37" s="1147"/>
      <c r="F37" s="36">
        <v>2.64</v>
      </c>
      <c r="G37" s="37">
        <v>3.78</v>
      </c>
      <c r="H37" s="37">
        <v>2.73</v>
      </c>
      <c r="I37" s="37">
        <v>3.43</v>
      </c>
      <c r="J37" s="38">
        <v>2.4</v>
      </c>
      <c r="K37" s="22"/>
      <c r="L37" s="22"/>
      <c r="M37" s="22"/>
      <c r="N37" s="22"/>
      <c r="O37" s="22"/>
      <c r="P37" s="22"/>
    </row>
    <row r="38" spans="1:16" ht="39" customHeight="1" x14ac:dyDescent="0.15">
      <c r="A38" s="22"/>
      <c r="B38" s="35"/>
      <c r="C38" s="1145" t="s">
        <v>536</v>
      </c>
      <c r="D38" s="1146"/>
      <c r="E38" s="1147"/>
      <c r="F38" s="36">
        <v>0.17</v>
      </c>
      <c r="G38" s="37">
        <v>0.18</v>
      </c>
      <c r="H38" s="37">
        <v>0.16</v>
      </c>
      <c r="I38" s="37">
        <v>0.17</v>
      </c>
      <c r="J38" s="38">
        <v>0.2</v>
      </c>
      <c r="K38" s="22"/>
      <c r="L38" s="22"/>
      <c r="M38" s="22"/>
      <c r="N38" s="22"/>
      <c r="O38" s="22"/>
      <c r="P38" s="22"/>
    </row>
    <row r="39" spans="1:16" ht="39" customHeight="1" x14ac:dyDescent="0.15">
      <c r="A39" s="22"/>
      <c r="B39" s="35"/>
      <c r="C39" s="1145" t="s">
        <v>537</v>
      </c>
      <c r="D39" s="1146"/>
      <c r="E39" s="1147"/>
      <c r="F39" s="36">
        <v>1.85</v>
      </c>
      <c r="G39" s="37">
        <v>0.84</v>
      </c>
      <c r="H39" s="37">
        <v>0.64</v>
      </c>
      <c r="I39" s="37">
        <v>0.24</v>
      </c>
      <c r="J39" s="38">
        <v>0.14000000000000001</v>
      </c>
      <c r="K39" s="22"/>
      <c r="L39" s="22"/>
      <c r="M39" s="22"/>
      <c r="N39" s="22"/>
      <c r="O39" s="22"/>
      <c r="P39" s="22"/>
    </row>
    <row r="40" spans="1:16" ht="39" customHeight="1" x14ac:dyDescent="0.15">
      <c r="A40" s="22"/>
      <c r="B40" s="35"/>
      <c r="C40" s="1145" t="s">
        <v>538</v>
      </c>
      <c r="D40" s="1146"/>
      <c r="E40" s="1147"/>
      <c r="F40" s="36">
        <v>0.01</v>
      </c>
      <c r="G40" s="37">
        <v>7.0000000000000007E-2</v>
      </c>
      <c r="H40" s="37">
        <v>0.03</v>
      </c>
      <c r="I40" s="37">
        <v>0</v>
      </c>
      <c r="J40" s="38">
        <v>0</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503</v>
      </c>
      <c r="G42" s="37" t="s">
        <v>503</v>
      </c>
      <c r="H42" s="37" t="s">
        <v>503</v>
      </c>
      <c r="I42" s="37" t="s">
        <v>503</v>
      </c>
      <c r="J42" s="38" t="s">
        <v>503</v>
      </c>
      <c r="K42" s="22"/>
      <c r="L42" s="22"/>
      <c r="M42" s="22"/>
      <c r="N42" s="22"/>
      <c r="O42" s="22"/>
      <c r="P42" s="22"/>
    </row>
    <row r="43" spans="1:16" ht="39" customHeight="1" thickBot="1" x14ac:dyDescent="0.2">
      <c r="A43" s="22"/>
      <c r="B43" s="40"/>
      <c r="C43" s="1148" t="s">
        <v>541</v>
      </c>
      <c r="D43" s="1149"/>
      <c r="E43" s="1150"/>
      <c r="F43" s="41" t="s">
        <v>503</v>
      </c>
      <c r="G43" s="42" t="s">
        <v>503</v>
      </c>
      <c r="H43" s="42" t="s">
        <v>503</v>
      </c>
      <c r="I43" s="42" t="s">
        <v>503</v>
      </c>
      <c r="J43" s="43" t="s">
        <v>503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a9+3tD/3tS3MLQZSgb4fAV0J4iedOOmO18ROQLznaZY5zcmqlXgELzEGEiE2bzqhOlwVk4zyIdeNsYEUX1evA==" saltValue="8RVLp17iiQhepr7KVfwv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3113</v>
      </c>
      <c r="L45" s="60">
        <v>2985</v>
      </c>
      <c r="M45" s="60">
        <v>2982</v>
      </c>
      <c r="N45" s="60">
        <v>3068</v>
      </c>
      <c r="O45" s="61">
        <v>3107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503</v>
      </c>
      <c r="L46" s="64" t="s">
        <v>503</v>
      </c>
      <c r="M46" s="64" t="s">
        <v>503</v>
      </c>
      <c r="N46" s="64" t="s">
        <v>503</v>
      </c>
      <c r="O46" s="65" t="s">
        <v>503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503</v>
      </c>
      <c r="L47" s="64" t="s">
        <v>503</v>
      </c>
      <c r="M47" s="64" t="s">
        <v>503</v>
      </c>
      <c r="N47" s="64" t="s">
        <v>503</v>
      </c>
      <c r="O47" s="65" t="s">
        <v>503</v>
      </c>
      <c r="P47" s="48"/>
      <c r="Q47" s="48"/>
      <c r="R47" s="48"/>
      <c r="S47" s="48"/>
      <c r="T47" s="48"/>
      <c r="U47" s="48"/>
    </row>
    <row r="48" spans="1:21" ht="30.75" customHeight="1" x14ac:dyDescent="0.15">
      <c r="A48" s="48"/>
      <c r="B48" s="1155"/>
      <c r="C48" s="1156"/>
      <c r="D48" s="62"/>
      <c r="E48" s="1161" t="s">
        <v>13</v>
      </c>
      <c r="F48" s="1161"/>
      <c r="G48" s="1161"/>
      <c r="H48" s="1161"/>
      <c r="I48" s="1161"/>
      <c r="J48" s="1162"/>
      <c r="K48" s="63">
        <v>826</v>
      </c>
      <c r="L48" s="64">
        <v>657</v>
      </c>
      <c r="M48" s="64">
        <v>624</v>
      </c>
      <c r="N48" s="64">
        <v>621</v>
      </c>
      <c r="O48" s="65">
        <v>599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1</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21</v>
      </c>
      <c r="L50" s="64">
        <v>16</v>
      </c>
      <c r="M50" s="64">
        <v>11</v>
      </c>
      <c r="N50" s="64">
        <v>10</v>
      </c>
      <c r="O50" s="65">
        <v>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503</v>
      </c>
      <c r="L51" s="64" t="s">
        <v>503</v>
      </c>
      <c r="M51" s="64" t="s">
        <v>503</v>
      </c>
      <c r="N51" s="64" t="s">
        <v>503</v>
      </c>
      <c r="O51" s="65" t="s">
        <v>503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2637</v>
      </c>
      <c r="L52" s="64">
        <v>2510</v>
      </c>
      <c r="M52" s="64">
        <v>2448</v>
      </c>
      <c r="N52" s="64">
        <v>2470</v>
      </c>
      <c r="O52" s="65">
        <v>2429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1324</v>
      </c>
      <c r="L53" s="69">
        <v>1149</v>
      </c>
      <c r="M53" s="69">
        <v>1170</v>
      </c>
      <c r="N53" s="69">
        <v>1230</v>
      </c>
      <c r="O53" s="70">
        <v>1286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YMa+ar4gjOG5f9ZZ0AdgyzW6qboI6lT8TWI/lxAma0tVVlkKDKRD/Rbv2jJp1CDTS9HG8OQb/+0aSvvthHrvg==" saltValue="PewKjPhcYbTYjsvu22Ox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40">
        <v>28152</v>
      </c>
      <c r="J41" s="341">
        <v>27889</v>
      </c>
      <c r="K41" s="341">
        <v>28981</v>
      </c>
      <c r="L41" s="341">
        <v>30992</v>
      </c>
      <c r="M41" s="342">
        <v>33085</v>
      </c>
    </row>
    <row r="42" spans="2:13" ht="27.75" customHeight="1" x14ac:dyDescent="0.15">
      <c r="B42" s="1186"/>
      <c r="C42" s="1187"/>
      <c r="D42" s="106"/>
      <c r="E42" s="1192" t="s">
        <v>32</v>
      </c>
      <c r="F42" s="1192"/>
      <c r="G42" s="1192"/>
      <c r="H42" s="1193"/>
      <c r="I42" s="343">
        <v>64</v>
      </c>
      <c r="J42" s="344">
        <v>49</v>
      </c>
      <c r="K42" s="344">
        <v>39</v>
      </c>
      <c r="L42" s="344">
        <v>29</v>
      </c>
      <c r="M42" s="345">
        <v>22</v>
      </c>
    </row>
    <row r="43" spans="2:13" ht="27.75" customHeight="1" x14ac:dyDescent="0.15">
      <c r="B43" s="1186"/>
      <c r="C43" s="1187"/>
      <c r="D43" s="106"/>
      <c r="E43" s="1192" t="s">
        <v>33</v>
      </c>
      <c r="F43" s="1192"/>
      <c r="G43" s="1192"/>
      <c r="H43" s="1193"/>
      <c r="I43" s="343">
        <v>9025</v>
      </c>
      <c r="J43" s="344">
        <v>7900</v>
      </c>
      <c r="K43" s="344">
        <v>6934</v>
      </c>
      <c r="L43" s="344">
        <v>5962</v>
      </c>
      <c r="M43" s="345">
        <v>5544</v>
      </c>
    </row>
    <row r="44" spans="2:13" ht="27.75" customHeight="1" x14ac:dyDescent="0.15">
      <c r="B44" s="1186"/>
      <c r="C44" s="1187"/>
      <c r="D44" s="106"/>
      <c r="E44" s="1192" t="s">
        <v>34</v>
      </c>
      <c r="F44" s="1192"/>
      <c r="G44" s="1192"/>
      <c r="H44" s="1193"/>
      <c r="I44" s="343" t="s">
        <v>503</v>
      </c>
      <c r="J44" s="344" t="s">
        <v>503</v>
      </c>
      <c r="K44" s="344" t="s">
        <v>503</v>
      </c>
      <c r="L44" s="344" t="s">
        <v>503</v>
      </c>
      <c r="M44" s="345" t="s">
        <v>503</v>
      </c>
    </row>
    <row r="45" spans="2:13" ht="27.75" customHeight="1" x14ac:dyDescent="0.15">
      <c r="B45" s="1186"/>
      <c r="C45" s="1187"/>
      <c r="D45" s="106"/>
      <c r="E45" s="1192" t="s">
        <v>35</v>
      </c>
      <c r="F45" s="1192"/>
      <c r="G45" s="1192"/>
      <c r="H45" s="1193"/>
      <c r="I45" s="343">
        <v>3320</v>
      </c>
      <c r="J45" s="344">
        <v>3177</v>
      </c>
      <c r="K45" s="344">
        <v>2985</v>
      </c>
      <c r="L45" s="344">
        <v>3043</v>
      </c>
      <c r="M45" s="345">
        <v>3091</v>
      </c>
    </row>
    <row r="46" spans="2:13" ht="27.75" customHeight="1" x14ac:dyDescent="0.15">
      <c r="B46" s="1186"/>
      <c r="C46" s="1187"/>
      <c r="D46" s="107"/>
      <c r="E46" s="1192" t="s">
        <v>36</v>
      </c>
      <c r="F46" s="1192"/>
      <c r="G46" s="1192"/>
      <c r="H46" s="1193"/>
      <c r="I46" s="343" t="s">
        <v>503</v>
      </c>
      <c r="J46" s="344" t="s">
        <v>503</v>
      </c>
      <c r="K46" s="344" t="s">
        <v>503</v>
      </c>
      <c r="L46" s="344" t="s">
        <v>503</v>
      </c>
      <c r="M46" s="345" t="s">
        <v>503</v>
      </c>
    </row>
    <row r="47" spans="2:13" ht="27.75" customHeight="1" x14ac:dyDescent="0.15">
      <c r="B47" s="1186"/>
      <c r="C47" s="1187"/>
      <c r="D47" s="108"/>
      <c r="E47" s="1194" t="s">
        <v>37</v>
      </c>
      <c r="F47" s="1195"/>
      <c r="G47" s="1195"/>
      <c r="H47" s="1196"/>
      <c r="I47" s="343" t="s">
        <v>503</v>
      </c>
      <c r="J47" s="344" t="s">
        <v>503</v>
      </c>
      <c r="K47" s="344" t="s">
        <v>503</v>
      </c>
      <c r="L47" s="344" t="s">
        <v>503</v>
      </c>
      <c r="M47" s="345" t="s">
        <v>503</v>
      </c>
    </row>
    <row r="48" spans="2:13" ht="27.75" customHeight="1" x14ac:dyDescent="0.15">
      <c r="B48" s="1186"/>
      <c r="C48" s="1187"/>
      <c r="D48" s="106"/>
      <c r="E48" s="1192" t="s">
        <v>38</v>
      </c>
      <c r="F48" s="1192"/>
      <c r="G48" s="1192"/>
      <c r="H48" s="1193"/>
      <c r="I48" s="343" t="s">
        <v>503</v>
      </c>
      <c r="J48" s="344" t="s">
        <v>503</v>
      </c>
      <c r="K48" s="344" t="s">
        <v>503</v>
      </c>
      <c r="L48" s="344" t="s">
        <v>503</v>
      </c>
      <c r="M48" s="345" t="s">
        <v>503</v>
      </c>
    </row>
    <row r="49" spans="2:13" ht="27.75" customHeight="1" x14ac:dyDescent="0.15">
      <c r="B49" s="1188"/>
      <c r="C49" s="1189"/>
      <c r="D49" s="106"/>
      <c r="E49" s="1192" t="s">
        <v>39</v>
      </c>
      <c r="F49" s="1192"/>
      <c r="G49" s="1192"/>
      <c r="H49" s="1193"/>
      <c r="I49" s="343" t="s">
        <v>503</v>
      </c>
      <c r="J49" s="344" t="s">
        <v>503</v>
      </c>
      <c r="K49" s="344" t="s">
        <v>503</v>
      </c>
      <c r="L49" s="344" t="s">
        <v>503</v>
      </c>
      <c r="M49" s="345" t="s">
        <v>503</v>
      </c>
    </row>
    <row r="50" spans="2:13" ht="27.75" customHeight="1" x14ac:dyDescent="0.15">
      <c r="B50" s="1197" t="s">
        <v>40</v>
      </c>
      <c r="C50" s="1198"/>
      <c r="D50" s="109"/>
      <c r="E50" s="1192" t="s">
        <v>41</v>
      </c>
      <c r="F50" s="1192"/>
      <c r="G50" s="1192"/>
      <c r="H50" s="1193"/>
      <c r="I50" s="343">
        <v>12003</v>
      </c>
      <c r="J50" s="344">
        <v>13381</v>
      </c>
      <c r="K50" s="344">
        <v>16216</v>
      </c>
      <c r="L50" s="344">
        <v>18072</v>
      </c>
      <c r="M50" s="345">
        <v>20193</v>
      </c>
    </row>
    <row r="51" spans="2:13" ht="27.75" customHeight="1" x14ac:dyDescent="0.15">
      <c r="B51" s="1186"/>
      <c r="C51" s="1187"/>
      <c r="D51" s="106"/>
      <c r="E51" s="1192" t="s">
        <v>42</v>
      </c>
      <c r="F51" s="1192"/>
      <c r="G51" s="1192"/>
      <c r="H51" s="1193"/>
      <c r="I51" s="343">
        <v>165</v>
      </c>
      <c r="J51" s="344">
        <v>137</v>
      </c>
      <c r="K51" s="344">
        <v>125</v>
      </c>
      <c r="L51" s="344">
        <v>107</v>
      </c>
      <c r="M51" s="345">
        <v>78</v>
      </c>
    </row>
    <row r="52" spans="2:13" ht="27.75" customHeight="1" x14ac:dyDescent="0.15">
      <c r="B52" s="1188"/>
      <c r="C52" s="1189"/>
      <c r="D52" s="106"/>
      <c r="E52" s="1192" t="s">
        <v>43</v>
      </c>
      <c r="F52" s="1192"/>
      <c r="G52" s="1192"/>
      <c r="H52" s="1193"/>
      <c r="I52" s="343">
        <v>28879</v>
      </c>
      <c r="J52" s="344">
        <v>28360</v>
      </c>
      <c r="K52" s="344">
        <v>28652</v>
      </c>
      <c r="L52" s="344">
        <v>28488</v>
      </c>
      <c r="M52" s="345">
        <v>28613</v>
      </c>
    </row>
    <row r="53" spans="2:13" ht="27.75" customHeight="1" thickBot="1" x14ac:dyDescent="0.2">
      <c r="B53" s="1199" t="s">
        <v>19</v>
      </c>
      <c r="C53" s="1200"/>
      <c r="D53" s="110"/>
      <c r="E53" s="1201" t="s">
        <v>44</v>
      </c>
      <c r="F53" s="1201"/>
      <c r="G53" s="1201"/>
      <c r="H53" s="1202"/>
      <c r="I53" s="346">
        <v>-485</v>
      </c>
      <c r="J53" s="347">
        <v>-2863</v>
      </c>
      <c r="K53" s="347">
        <v>-6054</v>
      </c>
      <c r="L53" s="347">
        <v>-6640</v>
      </c>
      <c r="M53" s="348">
        <v>-7143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yqwshLV4/dx1oyrb8SYUHX+J/fERTDvTnw7aVeC5rbcMT/n1nviMoi5bb3W95A/lA4y7oFBOSzHAPvIBrIvLA==" saltValue="L3sxtozUGamzKI028F0S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7532</v>
      </c>
      <c r="G55" s="122">
        <v>9238</v>
      </c>
      <c r="H55" s="123">
        <v>10497</v>
      </c>
    </row>
    <row r="56" spans="2:8" ht="52.5" customHeight="1" x14ac:dyDescent="0.15">
      <c r="B56" s="124"/>
      <c r="C56" s="1213" t="s">
        <v>47</v>
      </c>
      <c r="D56" s="1213"/>
      <c r="E56" s="1214"/>
      <c r="F56" s="125">
        <v>701</v>
      </c>
      <c r="G56" s="125">
        <v>717</v>
      </c>
      <c r="H56" s="126">
        <v>1395</v>
      </c>
    </row>
    <row r="57" spans="2:8" ht="53.25" customHeight="1" x14ac:dyDescent="0.15">
      <c r="B57" s="124"/>
      <c r="C57" s="1215" t="s">
        <v>48</v>
      </c>
      <c r="D57" s="1215"/>
      <c r="E57" s="1216"/>
      <c r="F57" s="127">
        <v>5723</v>
      </c>
      <c r="G57" s="127">
        <v>5773</v>
      </c>
      <c r="H57" s="128">
        <v>5681</v>
      </c>
    </row>
    <row r="58" spans="2:8" ht="45.75" customHeight="1" x14ac:dyDescent="0.15">
      <c r="B58" s="129"/>
      <c r="C58" s="1203" t="s">
        <v>547</v>
      </c>
      <c r="D58" s="1204"/>
      <c r="E58" s="1205"/>
      <c r="F58" s="130">
        <v>1979</v>
      </c>
      <c r="G58" s="130">
        <v>2316</v>
      </c>
      <c r="H58" s="131">
        <v>3178</v>
      </c>
    </row>
    <row r="59" spans="2:8" ht="45.75" customHeight="1" x14ac:dyDescent="0.15">
      <c r="B59" s="129"/>
      <c r="C59" s="1203" t="s">
        <v>548</v>
      </c>
      <c r="D59" s="1204"/>
      <c r="E59" s="1205"/>
      <c r="F59" s="130">
        <v>3553</v>
      </c>
      <c r="G59" s="130">
        <v>3243</v>
      </c>
      <c r="H59" s="131">
        <v>2256</v>
      </c>
    </row>
    <row r="60" spans="2:8" ht="45.75" customHeight="1" x14ac:dyDescent="0.15">
      <c r="B60" s="129"/>
      <c r="C60" s="1203" t="s">
        <v>549</v>
      </c>
      <c r="D60" s="1204"/>
      <c r="E60" s="1205"/>
      <c r="F60" s="130">
        <v>77</v>
      </c>
      <c r="G60" s="130">
        <v>82</v>
      </c>
      <c r="H60" s="131">
        <v>90</v>
      </c>
    </row>
    <row r="61" spans="2:8" ht="45.75" customHeight="1" x14ac:dyDescent="0.15">
      <c r="B61" s="129"/>
      <c r="C61" s="1203" t="s">
        <v>550</v>
      </c>
      <c r="D61" s="1204"/>
      <c r="E61" s="1205"/>
      <c r="F61" s="130">
        <v>57</v>
      </c>
      <c r="G61" s="130">
        <v>63</v>
      </c>
      <c r="H61" s="131">
        <v>68</v>
      </c>
    </row>
    <row r="62" spans="2:8" ht="45.75" customHeight="1" thickBot="1" x14ac:dyDescent="0.2">
      <c r="B62" s="132"/>
      <c r="C62" s="1206" t="s">
        <v>551</v>
      </c>
      <c r="D62" s="1207"/>
      <c r="E62" s="1208"/>
      <c r="F62" s="133">
        <v>0</v>
      </c>
      <c r="G62" s="133">
        <v>12</v>
      </c>
      <c r="H62" s="134">
        <v>37</v>
      </c>
    </row>
    <row r="63" spans="2:8" ht="52.5" customHeight="1" thickBot="1" x14ac:dyDescent="0.2">
      <c r="B63" s="135"/>
      <c r="C63" s="1209" t="s">
        <v>49</v>
      </c>
      <c r="D63" s="1209"/>
      <c r="E63" s="1210"/>
      <c r="F63" s="136">
        <v>13956</v>
      </c>
      <c r="G63" s="136">
        <v>15727</v>
      </c>
      <c r="H63" s="137">
        <v>17573</v>
      </c>
    </row>
    <row r="64" spans="2:8" x14ac:dyDescent="0.15"/>
  </sheetData>
  <sheetProtection algorithmName="SHA-512" hashValue="hyOWoS7dSEHvLmi8e710Mo8UEvsQrh3AjhJKlIpRnOTxs59b+D6Zrxx1YT30GEzlP4SZSJTeCezgN8/lPt1n+w==" saltValue="iCC2Z8/+Dk65Pa+SYYt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30277</v>
      </c>
      <c r="E3" s="156"/>
      <c r="F3" s="157">
        <v>70166</v>
      </c>
      <c r="G3" s="158"/>
      <c r="H3" s="159"/>
    </row>
    <row r="4" spans="1:8" x14ac:dyDescent="0.15">
      <c r="A4" s="160"/>
      <c r="B4" s="161"/>
      <c r="C4" s="162"/>
      <c r="D4" s="163">
        <v>16778</v>
      </c>
      <c r="E4" s="164"/>
      <c r="F4" s="165">
        <v>36115</v>
      </c>
      <c r="G4" s="166"/>
      <c r="H4" s="167"/>
    </row>
    <row r="5" spans="1:8" x14ac:dyDescent="0.15">
      <c r="A5" s="148" t="s">
        <v>521</v>
      </c>
      <c r="B5" s="153"/>
      <c r="C5" s="154"/>
      <c r="D5" s="155">
        <v>37866</v>
      </c>
      <c r="E5" s="156"/>
      <c r="F5" s="157">
        <v>70329</v>
      </c>
      <c r="G5" s="158"/>
      <c r="H5" s="159"/>
    </row>
    <row r="6" spans="1:8" x14ac:dyDescent="0.15">
      <c r="A6" s="160"/>
      <c r="B6" s="161"/>
      <c r="C6" s="162"/>
      <c r="D6" s="163">
        <v>20776</v>
      </c>
      <c r="E6" s="164"/>
      <c r="F6" s="165">
        <v>39403</v>
      </c>
      <c r="G6" s="166"/>
      <c r="H6" s="167"/>
    </row>
    <row r="7" spans="1:8" x14ac:dyDescent="0.15">
      <c r="A7" s="148" t="s">
        <v>522</v>
      </c>
      <c r="B7" s="153"/>
      <c r="C7" s="154"/>
      <c r="D7" s="155">
        <v>57347</v>
      </c>
      <c r="E7" s="156"/>
      <c r="F7" s="157">
        <v>71871</v>
      </c>
      <c r="G7" s="158"/>
      <c r="H7" s="159"/>
    </row>
    <row r="8" spans="1:8" x14ac:dyDescent="0.15">
      <c r="A8" s="160"/>
      <c r="B8" s="161"/>
      <c r="C8" s="162"/>
      <c r="D8" s="163">
        <v>27005</v>
      </c>
      <c r="E8" s="164"/>
      <c r="F8" s="165">
        <v>38232</v>
      </c>
      <c r="G8" s="166"/>
      <c r="H8" s="167"/>
    </row>
    <row r="9" spans="1:8" x14ac:dyDescent="0.15">
      <c r="A9" s="148" t="s">
        <v>523</v>
      </c>
      <c r="B9" s="153"/>
      <c r="C9" s="154"/>
      <c r="D9" s="155">
        <v>86472</v>
      </c>
      <c r="E9" s="156"/>
      <c r="F9" s="157">
        <v>71807</v>
      </c>
      <c r="G9" s="158"/>
      <c r="H9" s="159"/>
    </row>
    <row r="10" spans="1:8" x14ac:dyDescent="0.15">
      <c r="A10" s="160"/>
      <c r="B10" s="161"/>
      <c r="C10" s="162"/>
      <c r="D10" s="163">
        <v>41889</v>
      </c>
      <c r="E10" s="164"/>
      <c r="F10" s="165">
        <v>37333</v>
      </c>
      <c r="G10" s="166"/>
      <c r="H10" s="167"/>
    </row>
    <row r="11" spans="1:8" x14ac:dyDescent="0.15">
      <c r="A11" s="148" t="s">
        <v>524</v>
      </c>
      <c r="B11" s="153"/>
      <c r="C11" s="154"/>
      <c r="D11" s="155">
        <v>83541</v>
      </c>
      <c r="E11" s="156"/>
      <c r="F11" s="157">
        <v>80821</v>
      </c>
      <c r="G11" s="158"/>
      <c r="H11" s="159"/>
    </row>
    <row r="12" spans="1:8" x14ac:dyDescent="0.15">
      <c r="A12" s="160"/>
      <c r="B12" s="161"/>
      <c r="C12" s="168"/>
      <c r="D12" s="163">
        <v>63506</v>
      </c>
      <c r="E12" s="164"/>
      <c r="F12" s="165">
        <v>49586</v>
      </c>
      <c r="G12" s="166"/>
      <c r="H12" s="167"/>
    </row>
    <row r="13" spans="1:8" x14ac:dyDescent="0.15">
      <c r="A13" s="148"/>
      <c r="B13" s="153"/>
      <c r="C13" s="169"/>
      <c r="D13" s="170">
        <v>59101</v>
      </c>
      <c r="E13" s="171"/>
      <c r="F13" s="172">
        <v>72999</v>
      </c>
      <c r="G13" s="173"/>
      <c r="H13" s="159"/>
    </row>
    <row r="14" spans="1:8" x14ac:dyDescent="0.15">
      <c r="A14" s="160"/>
      <c r="B14" s="161"/>
      <c r="C14" s="162"/>
      <c r="D14" s="163">
        <v>33991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3.93</v>
      </c>
      <c r="C19" s="174">
        <f>ROUND(VALUE(SUBSTITUTE(実質収支比率等に係る経年分析!G$48,"▲","-")),2)</f>
        <v>4.21</v>
      </c>
      <c r="D19" s="174">
        <f>ROUND(VALUE(SUBSTITUTE(実質収支比率等に係る経年分析!H$48,"▲","-")),2)</f>
        <v>6.48</v>
      </c>
      <c r="E19" s="174">
        <f>ROUND(VALUE(SUBSTITUTE(実質収支比率等に係る経年分析!I$48,"▲","-")),2)</f>
        <v>8.16</v>
      </c>
      <c r="F19" s="174">
        <f>ROUND(VALUE(SUBSTITUTE(実質収支比率等に係る経年分析!J$48,"▲","-")),2)</f>
        <v>2.83</v>
      </c>
    </row>
    <row r="20" spans="1:11" x14ac:dyDescent="0.15">
      <c r="A20" s="174" t="s">
        <v>53</v>
      </c>
      <c r="B20" s="174">
        <f>ROUND(VALUE(SUBSTITUTE(実質収支比率等に係る経年分析!F$47,"▲","-")),2)</f>
        <v>28.27</v>
      </c>
      <c r="C20" s="174">
        <f>ROUND(VALUE(SUBSTITUTE(実質収支比率等に係る経年分析!G$47,"▲","-")),2)</f>
        <v>28.31</v>
      </c>
      <c r="D20" s="174">
        <f>ROUND(VALUE(SUBSTITUTE(実質収支比率等に係る経年分析!H$47,"▲","-")),2)</f>
        <v>34.479999999999997</v>
      </c>
      <c r="E20" s="174">
        <f>ROUND(VALUE(SUBSTITUTE(実質収支比率等に係る経年分析!I$47,"▲","-")),2)</f>
        <v>42.75</v>
      </c>
      <c r="F20" s="174">
        <f>ROUND(VALUE(SUBSTITUTE(実質収支比率等に係る経年分析!J$47,"▲","-")),2)</f>
        <v>47.47</v>
      </c>
    </row>
    <row r="21" spans="1:11" x14ac:dyDescent="0.15">
      <c r="A21" s="174" t="s">
        <v>54</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1.01</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9.5</v>
      </c>
      <c r="F21" s="174">
        <f>IF(ISNUMBER(VALUE(SUBSTITUTE(実質収支比率等に係る経年分析!J$49,"▲","-"))),ROUND(VALUE(SUBSTITUTE(実質収支比率等に係る経年分析!J$49,"▲","-")),2),NA())</f>
        <v>0.55000000000000004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渡船事業特別会計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4.1399999999999997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9.3699999999999992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2637</v>
      </c>
      <c r="E42" s="176"/>
      <c r="F42" s="176"/>
      <c r="G42" s="176">
        <f>'実質公債費比率（分子）の構造'!L$52</f>
        <v>2510</v>
      </c>
      <c r="H42" s="176"/>
      <c r="I42" s="176"/>
      <c r="J42" s="176">
        <f>'実質公債費比率（分子）の構造'!M$52</f>
        <v>2448</v>
      </c>
      <c r="K42" s="176"/>
      <c r="L42" s="176"/>
      <c r="M42" s="176">
        <f>'実質公債費比率（分子）の構造'!N$52</f>
        <v>2470</v>
      </c>
      <c r="N42" s="176"/>
      <c r="O42" s="176"/>
      <c r="P42" s="176">
        <f>'実質公債費比率（分子）の構造'!O$52</f>
        <v>2429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f>'実質公債費比率（分子）の構造'!L$50</f>
        <v>16</v>
      </c>
      <c r="F44" s="176"/>
      <c r="G44" s="176"/>
      <c r="H44" s="176">
        <f>'実質公債費比率（分子）の構造'!M$50</f>
        <v>11</v>
      </c>
      <c r="I44" s="176"/>
      <c r="J44" s="176"/>
      <c r="K44" s="176">
        <f>'実質公債費比率（分子）の構造'!N$50</f>
        <v>10</v>
      </c>
      <c r="L44" s="176"/>
      <c r="M44" s="176"/>
      <c r="N44" s="176">
        <f>'実質公債費比率（分子）の構造'!O$50</f>
        <v>9</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0</v>
      </c>
      <c r="O45" s="176"/>
      <c r="P45" s="176"/>
    </row>
    <row r="46" spans="1:16" x14ac:dyDescent="0.15">
      <c r="A46" s="176" t="s">
        <v>64</v>
      </c>
      <c r="B46" s="176">
        <f>'実質公債費比率（分子）の構造'!K$48</f>
        <v>826</v>
      </c>
      <c r="C46" s="176"/>
      <c r="D46" s="176"/>
      <c r="E46" s="176">
        <f>'実質公債費比率（分子）の構造'!L$48</f>
        <v>657</v>
      </c>
      <c r="F46" s="176"/>
      <c r="G46" s="176"/>
      <c r="H46" s="176">
        <f>'実質公債費比率（分子）の構造'!M$48</f>
        <v>624</v>
      </c>
      <c r="I46" s="176"/>
      <c r="J46" s="176"/>
      <c r="K46" s="176">
        <f>'実質公債費比率（分子）の構造'!N$48</f>
        <v>621</v>
      </c>
      <c r="L46" s="176"/>
      <c r="M46" s="176"/>
      <c r="N46" s="176">
        <f>'実質公債費比率（分子）の構造'!O$48</f>
        <v>599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3113</v>
      </c>
      <c r="C49" s="176"/>
      <c r="D49" s="176"/>
      <c r="E49" s="176">
        <f>'実質公債費比率（分子）の構造'!L$45</f>
        <v>2985</v>
      </c>
      <c r="F49" s="176"/>
      <c r="G49" s="176"/>
      <c r="H49" s="176">
        <f>'実質公債費比率（分子）の構造'!M$45</f>
        <v>2982</v>
      </c>
      <c r="I49" s="176"/>
      <c r="J49" s="176"/>
      <c r="K49" s="176">
        <f>'実質公債費比率（分子）の構造'!N$45</f>
        <v>3068</v>
      </c>
      <c r="L49" s="176"/>
      <c r="M49" s="176"/>
      <c r="N49" s="176">
        <f>'実質公債費比率（分子）の構造'!O$45</f>
        <v>3107</v>
      </c>
      <c r="O49" s="176"/>
      <c r="P49" s="176"/>
    </row>
    <row r="50" spans="1:16" x14ac:dyDescent="0.15">
      <c r="A50" s="176" t="s">
        <v>67</v>
      </c>
      <c r="B50" s="176" t="e">
        <f>NA()</f>
        <v>#N/A</v>
      </c>
      <c r="C50" s="176">
        <f>IF(ISNUMBER('実質公債費比率（分子）の構造'!K$53),'実質公債費比率（分子）の構造'!K$53,NA())</f>
        <v>1324</v>
      </c>
      <c r="D50" s="176" t="e">
        <f>NA()</f>
        <v>#N/A</v>
      </c>
      <c r="E50" s="176" t="e">
        <f>NA()</f>
        <v>#N/A</v>
      </c>
      <c r="F50" s="176">
        <f>IF(ISNUMBER('実質公債費比率（分子）の構造'!L$53),'実質公債費比率（分子）の構造'!L$53,NA())</f>
        <v>1149</v>
      </c>
      <c r="G50" s="176" t="e">
        <f>NA()</f>
        <v>#N/A</v>
      </c>
      <c r="H50" s="176" t="e">
        <f>NA()</f>
        <v>#N/A</v>
      </c>
      <c r="I50" s="176">
        <f>IF(ISNUMBER('実質公債費比率（分子）の構造'!M$53),'実質公債費比率（分子）の構造'!M$53,NA())</f>
        <v>1170</v>
      </c>
      <c r="J50" s="176" t="e">
        <f>NA()</f>
        <v>#N/A</v>
      </c>
      <c r="K50" s="176" t="e">
        <f>NA()</f>
        <v>#N/A</v>
      </c>
      <c r="L50" s="176">
        <f>IF(ISNUMBER('実質公債費比率（分子）の構造'!N$53),'実質公債費比率（分子）の構造'!N$53,NA())</f>
        <v>1230</v>
      </c>
      <c r="M50" s="176" t="e">
        <f>NA()</f>
        <v>#N/A</v>
      </c>
      <c r="N50" s="176" t="e">
        <f>NA()</f>
        <v>#N/A</v>
      </c>
      <c r="O50" s="176">
        <f>IF(ISNUMBER('実質公債費比率（分子）の構造'!O$53),'実質公債費比率（分子）の構造'!O$53,NA())</f>
        <v>1286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28879</v>
      </c>
      <c r="E56" s="175"/>
      <c r="F56" s="175"/>
      <c r="G56" s="175">
        <f>'将来負担比率（分子）の構造'!J$52</f>
        <v>28360</v>
      </c>
      <c r="H56" s="175"/>
      <c r="I56" s="175"/>
      <c r="J56" s="175">
        <f>'将来負担比率（分子）の構造'!K$52</f>
        <v>28652</v>
      </c>
      <c r="K56" s="175"/>
      <c r="L56" s="175"/>
      <c r="M56" s="175">
        <f>'将来負担比率（分子）の構造'!L$52</f>
        <v>28488</v>
      </c>
      <c r="N56" s="175"/>
      <c r="O56" s="175"/>
      <c r="P56" s="175">
        <f>'将来負担比率（分子）の構造'!M$52</f>
        <v>28613</v>
      </c>
    </row>
    <row r="57" spans="1:16" x14ac:dyDescent="0.15">
      <c r="A57" s="175" t="s">
        <v>42</v>
      </c>
      <c r="B57" s="175"/>
      <c r="C57" s="175"/>
      <c r="D57" s="175">
        <f>'将来負担比率（分子）の構造'!I$51</f>
        <v>165</v>
      </c>
      <c r="E57" s="175"/>
      <c r="F57" s="175"/>
      <c r="G57" s="175">
        <f>'将来負担比率（分子）の構造'!J$51</f>
        <v>137</v>
      </c>
      <c r="H57" s="175"/>
      <c r="I57" s="175"/>
      <c r="J57" s="175">
        <f>'将来負担比率（分子）の構造'!K$51</f>
        <v>125</v>
      </c>
      <c r="K57" s="175"/>
      <c r="L57" s="175"/>
      <c r="M57" s="175">
        <f>'将来負担比率（分子）の構造'!L$51</f>
        <v>107</v>
      </c>
      <c r="N57" s="175"/>
      <c r="O57" s="175"/>
      <c r="P57" s="175">
        <f>'将来負担比率（分子）の構造'!M$51</f>
        <v>78</v>
      </c>
    </row>
    <row r="58" spans="1:16" x14ac:dyDescent="0.15">
      <c r="A58" s="175" t="s">
        <v>41</v>
      </c>
      <c r="B58" s="175"/>
      <c r="C58" s="175"/>
      <c r="D58" s="175">
        <f>'将来負担比率（分子）の構造'!I$50</f>
        <v>12003</v>
      </c>
      <c r="E58" s="175"/>
      <c r="F58" s="175"/>
      <c r="G58" s="175">
        <f>'将来負担比率（分子）の構造'!J$50</f>
        <v>13381</v>
      </c>
      <c r="H58" s="175"/>
      <c r="I58" s="175"/>
      <c r="J58" s="175">
        <f>'将来負担比率（分子）の構造'!K$50</f>
        <v>16216</v>
      </c>
      <c r="K58" s="175"/>
      <c r="L58" s="175"/>
      <c r="M58" s="175">
        <f>'将来負担比率（分子）の構造'!L$50</f>
        <v>18072</v>
      </c>
      <c r="N58" s="175"/>
      <c r="O58" s="175"/>
      <c r="P58" s="175">
        <f>'将来負担比率（分子）の構造'!M$50</f>
        <v>20193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3320</v>
      </c>
      <c r="C62" s="175"/>
      <c r="D62" s="175"/>
      <c r="E62" s="175">
        <f>'将来負担比率（分子）の構造'!J$45</f>
        <v>3177</v>
      </c>
      <c r="F62" s="175"/>
      <c r="G62" s="175"/>
      <c r="H62" s="175">
        <f>'将来負担比率（分子）の構造'!K$45</f>
        <v>2985</v>
      </c>
      <c r="I62" s="175"/>
      <c r="J62" s="175"/>
      <c r="K62" s="175">
        <f>'将来負担比率（分子）の構造'!L$45</f>
        <v>3043</v>
      </c>
      <c r="L62" s="175"/>
      <c r="M62" s="175"/>
      <c r="N62" s="175">
        <f>'将来負担比率（分子）の構造'!M$45</f>
        <v>3091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9025</v>
      </c>
      <c r="C64" s="175"/>
      <c r="D64" s="175"/>
      <c r="E64" s="175">
        <f>'将来負担比率（分子）の構造'!J$43</f>
        <v>7900</v>
      </c>
      <c r="F64" s="175"/>
      <c r="G64" s="175"/>
      <c r="H64" s="175">
        <f>'将来負担比率（分子）の構造'!K$43</f>
        <v>6934</v>
      </c>
      <c r="I64" s="175"/>
      <c r="J64" s="175"/>
      <c r="K64" s="175">
        <f>'将来負担比率（分子）の構造'!L$43</f>
        <v>5962</v>
      </c>
      <c r="L64" s="175"/>
      <c r="M64" s="175"/>
      <c r="N64" s="175">
        <f>'将来負担比率（分子）の構造'!M$43</f>
        <v>5544</v>
      </c>
      <c r="O64" s="175"/>
      <c r="P64" s="175"/>
    </row>
    <row r="65" spans="1:16" x14ac:dyDescent="0.15">
      <c r="A65" s="175" t="s">
        <v>32</v>
      </c>
      <c r="B65" s="175">
        <f>'将来負担比率（分子）の構造'!I$42</f>
        <v>64</v>
      </c>
      <c r="C65" s="175"/>
      <c r="D65" s="175"/>
      <c r="E65" s="175">
        <f>'将来負担比率（分子）の構造'!J$42</f>
        <v>49</v>
      </c>
      <c r="F65" s="175"/>
      <c r="G65" s="175"/>
      <c r="H65" s="175">
        <f>'将来負担比率（分子）の構造'!K$42</f>
        <v>39</v>
      </c>
      <c r="I65" s="175"/>
      <c r="J65" s="175"/>
      <c r="K65" s="175">
        <f>'将来負担比率（分子）の構造'!L$42</f>
        <v>29</v>
      </c>
      <c r="L65" s="175"/>
      <c r="M65" s="175"/>
      <c r="N65" s="175">
        <f>'将来負担比率（分子）の構造'!M$42</f>
        <v>22</v>
      </c>
      <c r="O65" s="175"/>
      <c r="P65" s="175"/>
    </row>
    <row r="66" spans="1:16" x14ac:dyDescent="0.15">
      <c r="A66" s="175" t="s">
        <v>31</v>
      </c>
      <c r="B66" s="175">
        <f>'将来負担比率（分子）の構造'!I$41</f>
        <v>28152</v>
      </c>
      <c r="C66" s="175"/>
      <c r="D66" s="175"/>
      <c r="E66" s="175">
        <f>'将来負担比率（分子）の構造'!J$41</f>
        <v>27889</v>
      </c>
      <c r="F66" s="175"/>
      <c r="G66" s="175"/>
      <c r="H66" s="175">
        <f>'将来負担比率（分子）の構造'!K$41</f>
        <v>28981</v>
      </c>
      <c r="I66" s="175"/>
      <c r="J66" s="175"/>
      <c r="K66" s="175">
        <f>'将来負担比率（分子）の構造'!L$41</f>
        <v>30992</v>
      </c>
      <c r="L66" s="175"/>
      <c r="M66" s="175"/>
      <c r="N66" s="175">
        <f>'将来負担比率（分子）の構造'!M$41</f>
        <v>33085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7532</v>
      </c>
      <c r="C72" s="179">
        <f>基金残高に係る経年分析!G55</f>
        <v>9238</v>
      </c>
      <c r="D72" s="179">
        <f>基金残高に係る経年分析!H55</f>
        <v>10497</v>
      </c>
    </row>
    <row r="73" spans="1:16" x14ac:dyDescent="0.15">
      <c r="A73" s="178" t="s">
        <v>74</v>
      </c>
      <c r="B73" s="179">
        <f>基金残高に係る経年分析!F56</f>
        <v>701</v>
      </c>
      <c r="C73" s="179">
        <f>基金残高に係る経年分析!G56</f>
        <v>717</v>
      </c>
      <c r="D73" s="179">
        <f>基金残高に係る経年分析!H56</f>
        <v>1395</v>
      </c>
    </row>
    <row r="74" spans="1:16" x14ac:dyDescent="0.15">
      <c r="A74" s="178" t="s">
        <v>75</v>
      </c>
      <c r="B74" s="179">
        <f>基金残高に係る経年分析!F57</f>
        <v>5723</v>
      </c>
      <c r="C74" s="179">
        <f>基金残高に係る経年分析!G57</f>
        <v>5773</v>
      </c>
      <c r="D74" s="179">
        <f>基金残高に係る経年分析!H57</f>
        <v>5681</v>
      </c>
    </row>
  </sheetData>
  <sheetProtection algorithmName="SHA-512" hashValue="Osu519QOOyPobAzURkEvizEeG7lc4l/Yuug81cskQYHyaMLyLFgFBk2Bt1h5mAiGDtcMAC2j4kF6tUL8fdD8/g==" saltValue="QOP5mlBVoGTa58UomNV2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2025-03-24T04:08:15Z</cp:lastPrinted>
  <dcterms:created xsi:type="dcterms:W3CDTF">2025-02-19T04:52:19Z</dcterms:created>
  <dcterms:modified xsi:type="dcterms:W3CDTF">2025-03-26T04:59:11Z</dcterms:modified>
  <cp:category/>
</cp:coreProperties>
</file>