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28680" yWindow="-120" windowWidth="16440" windowHeight="290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W102" i="12" l="1"/>
  <c r="CR102" i="12"/>
  <c r="AU88" i="12"/>
  <c r="AP88" i="12"/>
  <c r="AF88" i="12"/>
  <c r="AU63" i="12"/>
  <c r="AP63" i="12"/>
  <c r="AP23" i="12"/>
  <c r="AA23" i="12"/>
  <c r="BG36" i="10" l="1"/>
  <c r="BG35" i="10"/>
  <c r="BG34"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C37" i="10"/>
  <c r="C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l="1"/>
  <c r="AM35" i="10" s="1"/>
  <c r="AM36" i="10" s="1"/>
  <c r="AM37" i="10" s="1"/>
  <c r="BE34" i="10" l="1"/>
  <c r="BE35" i="10" s="1"/>
  <c r="BE36" i="10" s="1"/>
  <c r="CO34" i="10" l="1"/>
  <c r="CO35" i="10" s="1"/>
  <c r="CO36" i="10" s="1"/>
  <c r="BW34" i="10"/>
  <c r="BW35" i="10" s="1"/>
  <c r="BW36" i="10" s="1"/>
  <c r="BW37" i="10" s="1"/>
  <c r="BW38" i="10" s="1"/>
  <c r="BW39" i="10" s="1"/>
  <c r="BW40" i="10" s="1"/>
  <c r="BW41" i="10" s="1"/>
  <c r="BW42" i="10" s="1"/>
</calcChain>
</file>

<file path=xl/sharedStrings.xml><?xml version="1.0" encoding="utf-8"?>
<sst xmlns="http://schemas.openxmlformats.org/spreadsheetml/2006/main" count="1108" uniqueCount="588">
  <si>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</si>
  <si>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</si>
  <si>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</si>
  <si>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</si>
  <si>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</si>
  <si>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</si>
  <si>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</si>
  <si>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</si>
  <si>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</si>
  <si>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</si>
  <si>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</si>
  <si>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</si>
  <si>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</si>
  <si>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</si>
  <si>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</si>
  <si>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</si>
  <si>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</si>
  <si>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</si>
  <si>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</si>
  <si>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</si>
  <si>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</si>
  <si>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</si>
  <si>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</si>
  <si>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</si>
  <si>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</si>
  <si>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</si>
  <si>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</si>
  <si>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</si>
  <si>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</si>
  <si>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</si>
  <si>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</si>
  <si>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</si>
  <si>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</si>
  <si>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</si>
  <si>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</si>
  <si>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</si>
  <si>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</si>
  <si>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</si>
  <si>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</si>
  <si>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</si>
  <si>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</si>
  <si>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</si>
  <si>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</si>
  <si>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</si>
  <si>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</si>
  <si>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</si>
  <si>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</si>
  <si>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</si>
  <si>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</si>
  <si>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</si>
  <si>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</si>
  <si>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</si>
  <si>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</si>
  <si>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</si>
  <si>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</si>
  <si>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</si>
  <si>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</si>
  <si>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</si>
  <si>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</si>
  <si>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</si>
  <si>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</si>
  <si>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</si>
  <si>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</si>
  <si>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</si>
  <si>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</si>
  <si>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</si>
  <si>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</si>
  <si>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</si>
  <si>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</si>
  <si>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</si>
  <si>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</si>
  <si>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</si>
  <si>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</si>
  <si>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</si>
  <si>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</si>
  <si>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</si>
  <si>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</si>
  <si>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</si>
  <si>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</si>
  <si>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</si>
  <si>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</si>
  <si>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</si>
  <si>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</si>
  <si>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</si>
  <si>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</si>
  <si>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</si>
  <si>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</si>
  <si>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</si>
  <si>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</si>
  <si>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</si>
  <si>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</si>
  <si>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</si>
  <si>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</si>
  <si>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</si>
  <si>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飯塚市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</si>
  <si>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</si>
  <si>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</si>
  <si>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</si>
  <si>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</si>
  <si>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</si>
  <si>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</si>
  <si>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</si>
  <si>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</si>
  <si>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</si>
  <si>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</si>
  <si>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</si>
  <si>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</si>
  <si>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</si>
  <si>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</si>
  <si>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</si>
  <si>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</si>
  <si>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</si>
  <si>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</si>
  <si>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</si>
  <si>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</si>
  <si>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</si>
  <si>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</si>
  <si>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</si>
  <si>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</si>
  <si>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</si>
  <si>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</si>
  <si>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</si>
  <si>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</si>
  <si>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</si>
  <si>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</si>
  <si>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</si>
  <si>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</si>
  <si>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</si>
  <si>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</si>
  <si>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</si>
  <si>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</si>
  <si>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</si>
  <si>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</si>
  <si>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</si>
  <si>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</si>
  <si>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</si>
  <si>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</si>
  <si>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</si>
  <si>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</si>
  <si>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</si>
  <si>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</si>
  <si>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</si>
  <si>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</si>
  <si>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</si>
  <si>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</si>
  <si>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</si>
  <si>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</si>
  <si>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</si>
  <si>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</si>
  <si>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</si>
  <si>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</si>
  <si>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</si>
  <si>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</si>
  <si>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</si>
  <si>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</si>
  <si>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</si>
  <si>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</si>
  <si>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</si>
  <si>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</si>
  <si>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</si>
  <si>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</si>
  <si>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</si>
  <si>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</si>
  <si>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</si>
  <si>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</si>
  <si>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</si>
  <si>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</si>
  <si>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</si>
  <si>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</si>
  <si>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</si>
  <si>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</si>
  <si>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</si>
  <si>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</si>
  <si>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</si>
  <si>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</si>
  <si>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</si>
  <si>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</si>
  <si>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</si>
  <si>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</si>
  <si>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</si>
  <si>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</si>
  <si>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</si>
  <si>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</si>
  <si>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</si>
  <si>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</si>
  <si>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</si>
  <si>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</si>
  <si>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</si>
  <si>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</si>
  <si>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</si>
  <si>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</si>
  <si>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</si>
  <si>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</si>
  <si>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</si>
  <si>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</si>
  <si>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</si>
  <si>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</si>
  <si>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</si>
  <si>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</si>
  <si>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</si>
  <si>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</si>
  <si>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</si>
  <si>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</si>
  <si>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福岡県飯塚市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</si>
  <si>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</si>
  <si>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</si>
  <si>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</si>
  <si>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</si>
  <si>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</si>
  <si>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</si>
  <si>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</si>
  <si>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</si>
  <si>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</si>
  <si>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</si>
  <si>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</si>
  <si>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</si>
  <si>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</si>
  <si>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</si>
  <si>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</si>
  <si>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</si>
  <si>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</si>
  <si>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</si>
  <si>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</si>
  <si>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</si>
  <si>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</si>
  <si>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</si>
  <si>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</si>
  <si>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</si>
  <si>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</si>
  <si>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</si>
  <si>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</si>
  <si>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</si>
  <si>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</si>
  <si>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</si>
  <si>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</si>
  <si>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</si>
  <si>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</si>
  <si>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</si>
  <si>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</si>
  <si>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</si>
  <si>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</si>
  <si>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</si>
  <si>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</si>
  <si>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</si>
  <si>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</si>
  <si>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</si>
  <si>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</si>
  <si>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</si>
  <si>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</si>
  <si>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</si>
  <si>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</si>
  <si>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</si>
  <si>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</si>
  <si>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</si>
  <si>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</si>
  <si>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</si>
  <si>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</si>
  <si>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</si>
  <si>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</si>
  <si>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</si>
  <si>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</si>
  <si>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</si>
  <si>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</si>
  <si>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</si>
  <si>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</si>
  <si>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</si>
  <si>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</si>
  <si>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</si>
  <si>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</si>
  <si>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</si>
  <si>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</si>
  <si>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</si>
  <si>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</si>
  <si>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</si>
  <si>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</si>
  <si>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</si>
  <si>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</si>
  <si>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</si>
  <si>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</si>
  <si>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</si>
  <si>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</si>
  <si>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</si>
  <si>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</si>
  <si>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</si>
  <si>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</si>
  <si>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</si>
  <si>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</si>
  <si>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</si>
  <si>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</si>
  <si>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</si>
  <si>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</si>
  <si>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</si>
  <si>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</si>
  <si>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</si>
  <si>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</si>
  <si>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</si>
  <si>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</si>
  <si>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</si>
  <si>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</si>
  <si>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</si>
  <si>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</si>
  <si>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</si>
  <si>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</si>
  <si>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</si>
  <si>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</si>
  <si>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</si>
  <si>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</si>
  <si>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</si>
  <si>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</si>
  <si>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</si>
  <si>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</si>
  <si>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</si>
  <si>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</si>
  <si>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</si>
  <si>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</si>
  <si>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</si>
  <si>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</si>
  <si>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</si>
  <si>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</si>
  <si>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</si>
  <si>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</si>
  <si>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</si>
  <si>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</si>
  <si>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</si>
  <si>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</si>
  <si>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</si>
  <si>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</si>
  <si>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</si>
  <si>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</si>
  <si>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</si>
  <si>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</si>
  <si>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</si>
  <si>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</si>
  <si>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</si>
  <si>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</si>
  <si>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</si>
  <si>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</si>
  <si>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</si>
  <si>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</si>
  <si>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</si>
  <si>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</si>
  <si>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</si>
  <si>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</si>
  <si>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</si>
  <si>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</si>
  <si>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</si>
  <si>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</si>
  <si>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</si>
  <si>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</si>
  <si>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</si>
  <si>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</si>
  <si>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</si>
  <si>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</si>
  <si>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</si>
  <si>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福岡県飯塚市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</si>
  <si>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</si>
  <si>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</si>
  <si>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</si>
  <si>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</si>
  <si>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</si>
  <si>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</si>
  <si>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</si>
  <si>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</si>
  <si>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</si>
  <si>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</si>
  <si>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</si>
  <si>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</si>
  <si>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</si>
  <si>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</si>
  <si>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</si>
  <si>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</si>
  <si>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</si>
  <si>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</si>
  <si>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</si>
  <si>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</si>
  <si>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汚水処理事業特別会計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</si>
  <si>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</si>
  <si>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</si>
  <si>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</si>
  <si>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</si>
  <si>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</si>
  <si>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</si>
  <si>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</si>
  <si>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</si>
  <si>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</si>
  <si>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</si>
  <si>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</si>
  <si>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</si>
  <si>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</si>
  <si>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</si>
  <si>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</si>
  <si>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</si>
  <si>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小型自動車競走事業特別会計</t>
    <phoneticPr fontId="5"/>
  </si>
  <si>
    <t>駐車場事業特別会計</t>
    <phoneticPr fontId="5"/>
  </si>
  <si>
    <t>水道事業会計</t>
    <phoneticPr fontId="5"/>
  </si>
  <si>
    <t>法適用企業</t>
    <phoneticPr fontId="5"/>
  </si>
  <si>
    <t>工業用水道事業会計</t>
    <phoneticPr fontId="5"/>
  </si>
  <si>
    <t>飯塚市立病院事業会計</t>
    <phoneticPr fontId="5"/>
  </si>
  <si>
    <t>下水道事業会計</t>
    <phoneticPr fontId="5"/>
  </si>
  <si>
    <t>地方卸売市場事業特別会計</t>
    <phoneticPr fontId="5"/>
  </si>
  <si>
    <t>法非適用企業</t>
    <phoneticPr fontId="5"/>
  </si>
  <si>
    <t>農業集落排水事業特別会計</t>
    <phoneticPr fontId="5"/>
  </si>
  <si>
    <t>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</si>
  <si>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</si>
  <si>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</si>
  <si>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</si>
  <si>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</si>
  <si>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</si>
  <si>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</si>
  <si>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</si>
  <si>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</si>
  <si>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</si>
  <si>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</si>
  <si>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</si>
  <si>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</si>
  <si>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</si>
  <si>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</si>
  <si>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</si>
  <si>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</si>
  <si>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</si>
  <si>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</si>
  <si>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</si>
  <si>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</si>
  <si>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</si>
  <si>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</si>
  <si>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</si>
  <si>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</si>
  <si>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</si>
  <si>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</si>
  <si>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</si>
  <si>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</si>
  <si>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</si>
  <si>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</si>
  <si>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</si>
  <si>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</si>
  <si>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</si>
  <si>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</si>
  <si>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</si>
  <si>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</si>
  <si>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</si>
  <si>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</si>
  <si>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</si>
  <si>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</si>
  <si>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</si>
  <si>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</si>
  <si>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</si>
  <si>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</si>
  <si>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</si>
  <si>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</si>
  <si>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</si>
  <si>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</si>
  <si>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</si>
  <si>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</si>
  <si>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</si>
  <si>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</si>
  <si>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</si>
  <si>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</si>
  <si>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</si>
  <si>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</si>
  <si>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</si>
  <si>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</si>
  <si>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</si>
  <si>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</si>
  <si>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</si>
  <si>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</si>
  <si>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</si>
  <si>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</si>
  <si>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</si>
  <si>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</si>
  <si>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</si>
  <si>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</si>
  <si>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</si>
  <si>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</si>
  <si>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</si>
  <si>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</si>
  <si>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</si>
  <si>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</si>
  <si>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</si>
  <si>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</si>
  <si>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</si>
  <si>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</si>
  <si>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</si>
  <si>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</si>
  <si>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</si>
  <si>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</si>
  <si>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</si>
  <si>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</si>
  <si>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</si>
  <si>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</si>
  <si>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</si>
  <si>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</si>
  <si>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</si>
  <si>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</si>
  <si>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</si>
  <si>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</si>
  <si>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</si>
  <si>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</si>
  <si>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</si>
  <si>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</si>
  <si>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</si>
  <si>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</si>
  <si>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</si>
  <si>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</si>
  <si>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</si>
  <si>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</si>
  <si>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</si>
  <si>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</si>
  <si>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</si>
  <si>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</si>
  <si>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</si>
  <si>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</si>
  <si>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</si>
  <si>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</si>
  <si>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</si>
  <si>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</si>
  <si>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</si>
  <si>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</si>
  <si>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</si>
  <si>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</si>
  <si>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</si>
  <si>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</si>
  <si>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</si>
  <si>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</si>
  <si>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</si>
  <si>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</si>
  <si>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</si>
  <si>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</si>
  <si>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</si>
  <si>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</si>
  <si>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</si>
  <si>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</si>
  <si>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</si>
  <si>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</si>
  <si>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</si>
  <si>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</si>
  <si>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</si>
  <si>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</si>
  <si>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</si>
  <si>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1.03</t>
  </si>
  <si>
    <t>▲ 1.51</t>
  </si>
  <si>
    <t>▲ 8.50</t>
  </si>
  <si>
    <t>▲ 3.76</t>
  </si>
  <si>
    <t>小型自動車競走事業特別会計</t>
  </si>
  <si>
    <t>▲ 4.05</t>
  </si>
  <si>
    <t>▲ 3.10</t>
  </si>
  <si>
    <t>▲ 1.95</t>
  </si>
  <si>
    <t>▲ 1.74</t>
  </si>
  <si>
    <t>▲ 1.36</t>
  </si>
  <si>
    <t>水道事業会計</t>
  </si>
  <si>
    <t>一般会計</t>
  </si>
  <si>
    <t>下水道事業会計</t>
  </si>
  <si>
    <t>介護保険特別会計</t>
  </si>
  <si>
    <t>工業用地造成事業特別会計</t>
  </si>
  <si>
    <t>工業用水道事業会計</t>
  </si>
  <si>
    <t>後期高齢者医療特別会計</t>
  </si>
  <si>
    <t>その他会計（赤字）</t>
  </si>
  <si>
    <t>その他会計（黒字）</t>
  </si>
  <si>
    <t>R01</t>
    <phoneticPr fontId="5"/>
  </si>
  <si>
    <t>R02</t>
    <phoneticPr fontId="5"/>
  </si>
  <si>
    <t>R03</t>
    <phoneticPr fontId="5"/>
  </si>
  <si>
    <t>R04</t>
    <phoneticPr fontId="5"/>
  </si>
  <si>
    <t>R05</t>
    <phoneticPr fontId="5"/>
  </si>
  <si>
    <t>飯塚地区消防組合（一般会計）</t>
    <rPh sb="0" eb="2">
      <t>イイヅカ</t>
    </rPh>
    <rPh sb="2" eb="4">
      <t>チク</t>
    </rPh>
    <rPh sb="4" eb="6">
      <t>ショウボウ</t>
    </rPh>
    <rPh sb="6" eb="8">
      <t>クミアイ</t>
    </rPh>
    <rPh sb="9" eb="11">
      <t>イッパン</t>
    </rPh>
    <rPh sb="11" eb="13">
      <t>カイケイ</t>
    </rPh>
    <phoneticPr fontId="2"/>
  </si>
  <si>
    <t>ふくおか県央環境広域施設組合（一般会計）</t>
    <rPh sb="4" eb="6">
      <t>ケンオウ</t>
    </rPh>
    <rPh sb="6" eb="8">
      <t>カンキョウ</t>
    </rPh>
    <rPh sb="8" eb="10">
      <t>コウイキ</t>
    </rPh>
    <rPh sb="10" eb="12">
      <t>シセツ</t>
    </rPh>
    <rPh sb="12" eb="14">
      <t>クミアイ</t>
    </rPh>
    <rPh sb="15" eb="17">
      <t>イッパン</t>
    </rPh>
    <rPh sb="17" eb="19">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</si>
  <si>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</si>
  <si>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</si>
  <si>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</si>
  <si>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</si>
  <si>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</si>
  <si>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</si>
  <si>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飯塚市教育文化振興事業団</t>
    <rPh sb="0" eb="3">
      <t>イイヅカシ</t>
    </rPh>
    <rPh sb="3" eb="5">
      <t>キョウイク</t>
    </rPh>
    <rPh sb="5" eb="7">
      <t>ブンカ</t>
    </rPh>
    <rPh sb="7" eb="9">
      <t>シンコウ</t>
    </rPh>
    <rPh sb="9" eb="12">
      <t>ジギョウダン</t>
    </rPh>
    <phoneticPr fontId="2"/>
  </si>
  <si>
    <t>福岡ソフトウェアセンター</t>
    <rPh sb="0" eb="2">
      <t>フクオカ</t>
    </rPh>
    <phoneticPr fontId="2"/>
  </si>
  <si>
    <t>サンビレッジ茜</t>
    <rPh sb="6" eb="7">
      <t>アカネ</t>
    </rPh>
    <phoneticPr fontId="2"/>
  </si>
  <si>
    <t>-</t>
    <phoneticPr fontId="2"/>
  </si>
  <si>
    <t>-</t>
    <phoneticPr fontId="2"/>
  </si>
  <si>
    <t>-</t>
    <phoneticPr fontId="2"/>
  </si>
  <si>
    <t>飯塚市ふるさと応援基金</t>
    <rPh sb="0" eb="3">
      <t>イイヅカシ</t>
    </rPh>
    <rPh sb="7" eb="9">
      <t>オウエン</t>
    </rPh>
    <rPh sb="9" eb="11">
      <t>キキン</t>
    </rPh>
    <phoneticPr fontId="5"/>
  </si>
  <si>
    <t>飯塚市地域振興基金</t>
    <rPh sb="0" eb="3">
      <t>イイヅカシ</t>
    </rPh>
    <rPh sb="3" eb="5">
      <t>チイキ</t>
    </rPh>
    <rPh sb="5" eb="7">
      <t>シンコウ</t>
    </rPh>
    <rPh sb="7" eb="9">
      <t>キキン</t>
    </rPh>
    <phoneticPr fontId="2"/>
  </si>
  <si>
    <t>飯塚市かんがい施設整備基金</t>
    <rPh sb="0" eb="3">
      <t>イイヅカシ</t>
    </rPh>
    <rPh sb="7" eb="9">
      <t>シセツ</t>
    </rPh>
    <rPh sb="9" eb="11">
      <t>セイビ</t>
    </rPh>
    <rPh sb="11" eb="13">
      <t>キキン</t>
    </rPh>
    <phoneticPr fontId="2"/>
  </si>
  <si>
    <t>飯塚市公共施設等整備基金</t>
    <rPh sb="0" eb="3">
      <t>イイヅカシ</t>
    </rPh>
    <rPh sb="3" eb="5">
      <t>コウキョウ</t>
    </rPh>
    <rPh sb="5" eb="7">
      <t>シセツ</t>
    </rPh>
    <rPh sb="7" eb="8">
      <t>トウ</t>
    </rPh>
    <rPh sb="8" eb="10">
      <t>セイビ</t>
    </rPh>
    <rPh sb="10" eb="12">
      <t>キキン</t>
    </rPh>
    <phoneticPr fontId="2"/>
  </si>
  <si>
    <t>飯塚霊園施設管理基金</t>
    <rPh sb="0" eb="2">
      <t>イイヅカ</t>
    </rPh>
    <rPh sb="2" eb="4">
      <t>レイエン</t>
    </rPh>
    <rPh sb="4" eb="6">
      <t>シセツ</t>
    </rPh>
    <rPh sb="6" eb="8">
      <t>カンリ</t>
    </rPh>
    <rPh sb="8" eb="10">
      <t>キキン</t>
    </rPh>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</si>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</sst>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177" fontId="35" fillId="6" borderId="88"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65"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xmlns:c16r2="http://schemas.microsoft.com/office/drawing/2015/06/chart">
            <c:ext xmlns:c16="http://schemas.microsoft.com/office/drawing/2014/chart" uri="{C3380CC4-5D6E-409C-BE32-E72D297353CC}">
              <c16:uniqueId val="{00000000-61AB-45C4-BB43-E895FC4192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57913</c:v>
                </c:pt>
                <c:pt idx="1">
                  <c:v>48001</c:v>
                </c:pt>
                <c:pt idx="2">
                  <c:v>47440</c:v>
                </c:pt>
                <c:pt idx="3">
                  <c:v>72244</c:v>
                </c:pt>
                <c:pt idx="4">
                  <c:v>50630</c:v>
                </c:pt>
              </c:numCache>
            </c:numRef>
          </c:val>
          <c:smooth val="0"/>
          <c:extLst xmlns:c16r2="http://schemas.microsoft.com/office/drawing/2015/06/chart">
            <c:ext xmlns:c16="http://schemas.microsoft.com/office/drawing/2014/chart" uri="{C3380CC4-5D6E-409C-BE32-E72D297353CC}">
              <c16:uniqueId val="{00000001-61AB-45C4-BB43-E895FC4192ED}"/>
            </c:ext>
          </c:extLst>
        </c:ser>
        <c:dLbls>
          <c:showLegendKey val="0"/>
          <c:showVal val="0"/>
          <c:showCatName val="0"/>
          <c:showSerName val="0"/>
          <c:showPercent val="0"/>
          <c:showBubbleSize val="0"/>
        </c:dLbls>
        <c:marker val="1"/>
        <c:smooth val="0"/>
        <c:axId val="408916848"/>
        <c:axId val="409540584"/>
      </c:lineChart>
      <c:catAx>
        <c:axId val="408916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9540584"/>
        <c:crosses val="autoZero"/>
        <c:auto val="1"/>
        <c:lblAlgn val="ctr"/>
        <c:lblOffset val="100"/>
        <c:tickLblSkip val="1"/>
        <c:tickMarkSkip val="1"/>
        <c:noMultiLvlLbl val="0"/>
      </c:catAx>
      <c:valAx>
        <c:axId val="40954058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8916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3.05</c:v>
                </c:pt>
                <c:pt idx="1">
                  <c:v>3.41</c:v>
                </c:pt>
                <c:pt idx="2">
                  <c:v>9.81</c:v>
                </c:pt>
                <c:pt idx="3">
                  <c:v>4.0999999999999996</c:v>
                </c:pt>
                <c:pt idx="4">
                  <c:v>5.99</c:v>
                </c:pt>
              </c:numCache>
            </c:numRef>
          </c:val>
          <c:extLst xmlns:c16r2="http://schemas.microsoft.com/office/drawing/2015/06/chart">
            <c:ext xmlns:c16="http://schemas.microsoft.com/office/drawing/2014/chart" uri="{C3380CC4-5D6E-409C-BE32-E72D297353CC}">
              <c16:uniqueId val="{00000000-2F7E-4C9E-A20F-4A4CE6C9DC1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26.51</c:v>
                </c:pt>
                <c:pt idx="1">
                  <c:v>25.67</c:v>
                </c:pt>
                <c:pt idx="2">
                  <c:v>26.42</c:v>
                </c:pt>
                <c:pt idx="3">
                  <c:v>26.26</c:v>
                </c:pt>
                <c:pt idx="4">
                  <c:v>21.08</c:v>
                </c:pt>
              </c:numCache>
            </c:numRef>
          </c:val>
          <c:extLst xmlns:c16r2="http://schemas.microsoft.com/office/drawing/2015/06/chart">
            <c:ext xmlns:c16="http://schemas.microsoft.com/office/drawing/2014/chart" uri="{C3380CC4-5D6E-409C-BE32-E72D297353CC}">
              <c16:uniqueId val="{00000001-2F7E-4C9E-A20F-4A4CE6C9DC11}"/>
            </c:ext>
          </c:extLst>
        </c:ser>
        <c:dLbls>
          <c:showLegendKey val="0"/>
          <c:showVal val="0"/>
          <c:showCatName val="0"/>
          <c:showSerName val="0"/>
          <c:showPercent val="0"/>
          <c:showBubbleSize val="0"/>
        </c:dLbls>
        <c:gapWidth val="250"/>
        <c:overlap val="100"/>
        <c:axId val="409576824"/>
        <c:axId val="513194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-1.03</c:v>
                </c:pt>
                <c:pt idx="1">
                  <c:v>-1.51</c:v>
                </c:pt>
                <c:pt idx="2">
                  <c:v>6.72</c:v>
                </c:pt>
                <c:pt idx="3">
                  <c:v>-8.5</c:v>
                </c:pt>
                <c:pt idx="4">
                  <c:v>-3.76</c:v>
                </c:pt>
              </c:numCache>
            </c:numRef>
          </c:val>
          <c:smooth val="0"/>
          <c:extLst xmlns:c16r2="http://schemas.microsoft.com/office/drawing/2015/06/chart">
            <c:ext xmlns:c16="http://schemas.microsoft.com/office/drawing/2014/chart" uri="{C3380CC4-5D6E-409C-BE32-E72D297353CC}">
              <c16:uniqueId val="{00000002-2F7E-4C9E-A20F-4A4CE6C9DC11}"/>
            </c:ext>
          </c:extLst>
        </c:ser>
        <c:dLbls>
          <c:showLegendKey val="0"/>
          <c:showVal val="0"/>
          <c:showCatName val="0"/>
          <c:showSerName val="0"/>
          <c:showPercent val="0"/>
          <c:showBubbleSize val="0"/>
        </c:dLbls>
        <c:marker val="1"/>
        <c:smooth val="0"/>
        <c:axId val="409576824"/>
        <c:axId val="513194056"/>
      </c:lineChart>
      <c:catAx>
        <c:axId val="409576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3194056"/>
        <c:crosses val="autoZero"/>
        <c:auto val="1"/>
        <c:lblAlgn val="ctr"/>
        <c:lblOffset val="100"/>
        <c:tickLblSkip val="1"/>
        <c:tickMarkSkip val="1"/>
        <c:noMultiLvlLbl val="0"/>
      </c:catAx>
      <c:valAx>
        <c:axId val="513194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576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0.46</c:v>
                </c:pt>
                <c:pt idx="2">
                  <c:v>#N/A</c:v>
                </c:pt>
                <c:pt idx="3">
                  <c:v>0.77</c:v>
                </c:pt>
                <c:pt idx="4">
                  <c:v>#N/A</c:v>
                </c:pt>
                <c:pt idx="5">
                  <c:v>0.86</c:v>
                </c:pt>
                <c:pt idx="6">
                  <c:v>#N/A</c:v>
                </c:pt>
                <c:pt idx="7">
                  <c:v>0.09</c:v>
                </c:pt>
                <c:pt idx="8">
                  <c:v>#N/A</c:v>
                </c:pt>
                <c:pt idx="9">
                  <c:v>0.14000000000000001</c:v>
                </c:pt>
              </c:numCache>
            </c:numRef>
          </c:val>
          <c:extLst xmlns:c16r2="http://schemas.microsoft.com/office/drawing/2015/06/chart">
            <c:ext xmlns:c16="http://schemas.microsoft.com/office/drawing/2014/chart" uri="{C3380CC4-5D6E-409C-BE32-E72D297353CC}">
              <c16:uniqueId val="{00000000-FFEE-4251-B750-A4D4CA1AA7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FEE-4251-B750-A4D4CA1AA72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0.14000000000000001</c:v>
                </c:pt>
                <c:pt idx="2">
                  <c:v>#N/A</c:v>
                </c:pt>
                <c:pt idx="3">
                  <c:v>0.13</c:v>
                </c:pt>
                <c:pt idx="4">
                  <c:v>#N/A</c:v>
                </c:pt>
                <c:pt idx="5">
                  <c:v>0.14000000000000001</c:v>
                </c:pt>
                <c:pt idx="6">
                  <c:v>#N/A</c:v>
                </c:pt>
                <c:pt idx="7">
                  <c:v>0.15</c:v>
                </c:pt>
                <c:pt idx="8">
                  <c:v>#N/A</c:v>
                </c:pt>
                <c:pt idx="9">
                  <c:v>0.17</c:v>
                </c:pt>
              </c:numCache>
            </c:numRef>
          </c:val>
          <c:extLst xmlns:c16r2="http://schemas.microsoft.com/office/drawing/2015/06/chart">
            <c:ext xmlns:c16="http://schemas.microsoft.com/office/drawing/2014/chart" uri="{C3380CC4-5D6E-409C-BE32-E72D297353CC}">
              <c16:uniqueId val="{00000002-FFEE-4251-B750-A4D4CA1AA727}"/>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0.09</c:v>
                </c:pt>
                <c:pt idx="2">
                  <c:v>#N/A</c:v>
                </c:pt>
                <c:pt idx="3">
                  <c:v>7.0000000000000007E-2</c:v>
                </c:pt>
                <c:pt idx="4">
                  <c:v>#N/A</c:v>
                </c:pt>
                <c:pt idx="5">
                  <c:v>0.1</c:v>
                </c:pt>
                <c:pt idx="6">
                  <c:v>#N/A</c:v>
                </c:pt>
                <c:pt idx="7">
                  <c:v>0.14000000000000001</c:v>
                </c:pt>
                <c:pt idx="8">
                  <c:v>#N/A</c:v>
                </c:pt>
                <c:pt idx="9">
                  <c:v>0.2</c:v>
                </c:pt>
              </c:numCache>
            </c:numRef>
          </c:val>
          <c:extLst xmlns:c16r2="http://schemas.microsoft.com/office/drawing/2015/06/chart">
            <c:ext xmlns:c16="http://schemas.microsoft.com/office/drawing/2014/chart" uri="{C3380CC4-5D6E-409C-BE32-E72D297353CC}">
              <c16:uniqueId val="{00000003-FFEE-4251-B750-A4D4CA1AA727}"/>
            </c:ext>
          </c:extLst>
        </c:ser>
        <c:ser>
          <c:idx val="4"/>
          <c:order val="4"/>
          <c:tx>
            <c:strRef>
              <c:f>データシート!$A$31</c:f>
              <c:strCache>
                <c:ptCount val="1"/>
                <c:pt idx="0">
                  <c:v>工業用地造成事業特別会計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0.28000000000000003</c:v>
                </c:pt>
                <c:pt idx="2">
                  <c:v>#N/A</c:v>
                </c:pt>
                <c:pt idx="3">
                  <c:v>0.38</c:v>
                </c:pt>
                <c:pt idx="4">
                  <c:v>#N/A</c:v>
                </c:pt>
                <c:pt idx="5">
                  <c:v>0.64</c:v>
                </c:pt>
                <c:pt idx="6">
                  <c:v>#N/A</c:v>
                </c:pt>
                <c:pt idx="7">
                  <c:v>0.62</c:v>
                </c:pt>
                <c:pt idx="8">
                  <c:v>#N/A</c:v>
                </c:pt>
                <c:pt idx="9">
                  <c:v>0.45</c:v>
                </c:pt>
              </c:numCache>
            </c:numRef>
          </c:val>
          <c:extLst xmlns:c16r2="http://schemas.microsoft.com/office/drawing/2015/06/chart">
            <c:ext xmlns:c16="http://schemas.microsoft.com/office/drawing/2014/chart" uri="{C3380CC4-5D6E-409C-BE32-E72D297353CC}">
              <c16:uniqueId val="{00000004-FFEE-4251-B750-A4D4CA1AA72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0.15</c:v>
                </c:pt>
                <c:pt idx="2">
                  <c:v>#N/A</c:v>
                </c:pt>
                <c:pt idx="3">
                  <c:v>0.16</c:v>
                </c:pt>
                <c:pt idx="4">
                  <c:v>#N/A</c:v>
                </c:pt>
                <c:pt idx="5">
                  <c:v>1.02</c:v>
                </c:pt>
                <c:pt idx="6">
                  <c:v>#N/A</c:v>
                </c:pt>
                <c:pt idx="7">
                  <c:v>1.28</c:v>
                </c:pt>
                <c:pt idx="8">
                  <c:v>#N/A</c:v>
                </c:pt>
                <c:pt idx="9">
                  <c:v>1.25</c:v>
                </c:pt>
              </c:numCache>
            </c:numRef>
          </c:val>
          <c:extLst xmlns:c16r2="http://schemas.microsoft.com/office/drawing/2015/06/chart">
            <c:ext xmlns:c16="http://schemas.microsoft.com/office/drawing/2014/chart" uri="{C3380CC4-5D6E-409C-BE32-E72D297353CC}">
              <c16:uniqueId val="{00000005-FFEE-4251-B750-A4D4CA1AA72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2.79</c:v>
                </c:pt>
                <c:pt idx="2">
                  <c:v>#N/A</c:v>
                </c:pt>
                <c:pt idx="3">
                  <c:v>3.09</c:v>
                </c:pt>
                <c:pt idx="4">
                  <c:v>#N/A</c:v>
                </c:pt>
                <c:pt idx="5">
                  <c:v>3.16</c:v>
                </c:pt>
                <c:pt idx="6">
                  <c:v>#N/A</c:v>
                </c:pt>
                <c:pt idx="7">
                  <c:v>3.14</c:v>
                </c:pt>
                <c:pt idx="8">
                  <c:v>#N/A</c:v>
                </c:pt>
                <c:pt idx="9">
                  <c:v>3.67</c:v>
                </c:pt>
              </c:numCache>
            </c:numRef>
          </c:val>
          <c:extLst xmlns:c16r2="http://schemas.microsoft.com/office/drawing/2015/06/chart">
            <c:ext xmlns:c16="http://schemas.microsoft.com/office/drawing/2014/chart" uri="{C3380CC4-5D6E-409C-BE32-E72D297353CC}">
              <c16:uniqueId val="{00000006-FFEE-4251-B750-A4D4CA1AA72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3.03</c:v>
                </c:pt>
                <c:pt idx="2">
                  <c:v>#N/A</c:v>
                </c:pt>
                <c:pt idx="3">
                  <c:v>3.29</c:v>
                </c:pt>
                <c:pt idx="4">
                  <c:v>#N/A</c:v>
                </c:pt>
                <c:pt idx="5">
                  <c:v>9.8000000000000007</c:v>
                </c:pt>
                <c:pt idx="6">
                  <c:v>#N/A</c:v>
                </c:pt>
                <c:pt idx="7">
                  <c:v>4.0999999999999996</c:v>
                </c:pt>
                <c:pt idx="8">
                  <c:v>#N/A</c:v>
                </c:pt>
                <c:pt idx="9">
                  <c:v>5.99</c:v>
                </c:pt>
              </c:numCache>
            </c:numRef>
          </c:val>
          <c:extLst xmlns:c16r2="http://schemas.microsoft.com/office/drawing/2015/06/chart">
            <c:ext xmlns:c16="http://schemas.microsoft.com/office/drawing/2014/chart" uri="{C3380CC4-5D6E-409C-BE32-E72D297353CC}">
              <c16:uniqueId val="{00000007-FFEE-4251-B750-A4D4CA1AA72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4.22</c:v>
                </c:pt>
                <c:pt idx="2">
                  <c:v>#N/A</c:v>
                </c:pt>
                <c:pt idx="3">
                  <c:v>4.33</c:v>
                </c:pt>
                <c:pt idx="4">
                  <c:v>#N/A</c:v>
                </c:pt>
                <c:pt idx="5">
                  <c:v>3.88</c:v>
                </c:pt>
                <c:pt idx="6">
                  <c:v>#N/A</c:v>
                </c:pt>
                <c:pt idx="7">
                  <c:v>4.92</c:v>
                </c:pt>
                <c:pt idx="8">
                  <c:v>#N/A</c:v>
                </c:pt>
                <c:pt idx="9">
                  <c:v>7.13</c:v>
                </c:pt>
              </c:numCache>
            </c:numRef>
          </c:val>
          <c:extLst xmlns:c16r2="http://schemas.microsoft.com/office/drawing/2015/06/chart">
            <c:ext xmlns:c16="http://schemas.microsoft.com/office/drawing/2014/chart" uri="{C3380CC4-5D6E-409C-BE32-E72D297353CC}">
              <c16:uniqueId val="{00000008-FFEE-4251-B750-A4D4CA1AA727}"/>
            </c:ext>
          </c:extLst>
        </c:ser>
        <c:ser>
          <c:idx val="9"/>
          <c:order val="9"/>
          <c:tx>
            <c:strRef>
              <c:f>データシート!$A$36</c:f>
              <c:strCache>
                <c:ptCount val="1"/>
                <c:pt idx="0">
                  <c:v>小型自動車競走事業特別会計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4.05</c:v>
                </c:pt>
                <c:pt idx="1">
                  <c:v>#N/A</c:v>
                </c:pt>
                <c:pt idx="2">
                  <c:v>3.1</c:v>
                </c:pt>
                <c:pt idx="3">
                  <c:v>#N/A</c:v>
                </c:pt>
                <c:pt idx="4">
                  <c:v>1.95</c:v>
                </c:pt>
                <c:pt idx="5">
                  <c:v>#N/A</c:v>
                </c:pt>
                <c:pt idx="6">
                  <c:v>1.74</c:v>
                </c:pt>
                <c:pt idx="7">
                  <c:v>#N/A</c:v>
                </c:pt>
                <c:pt idx="8">
                  <c:v>1.36</c:v>
                </c:pt>
                <c:pt idx="9">
                  <c:v>#N/A</c:v>
                </c:pt>
              </c:numCache>
            </c:numRef>
          </c:val>
          <c:extLst xmlns:c16r2="http://schemas.microsoft.com/office/drawing/2015/06/chart">
            <c:ext xmlns:c16="http://schemas.microsoft.com/office/drawing/2014/chart" uri="{C3380CC4-5D6E-409C-BE32-E72D297353CC}">
              <c16:uniqueId val="{00000009-FFEE-4251-B750-A4D4CA1AA727}"/>
            </c:ext>
          </c:extLst>
        </c:ser>
        <c:dLbls>
          <c:showLegendKey val="0"/>
          <c:showVal val="0"/>
          <c:showCatName val="0"/>
          <c:showSerName val="0"/>
          <c:showPercent val="0"/>
          <c:showBubbleSize val="0"/>
        </c:dLbls>
        <c:gapWidth val="150"/>
        <c:overlap val="100"/>
        <c:axId val="513258632"/>
        <c:axId val="514467120"/>
      </c:barChart>
      <c:catAx>
        <c:axId val="513258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4467120"/>
        <c:crosses val="autoZero"/>
        <c:auto val="1"/>
        <c:lblAlgn val="ctr"/>
        <c:lblOffset val="100"/>
        <c:tickLblSkip val="1"/>
        <c:tickMarkSkip val="1"/>
        <c:noMultiLvlLbl val="0"/>
      </c:catAx>
      <c:valAx>
        <c:axId val="514467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3258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5660</c:v>
                </c:pt>
                <c:pt idx="5">
                  <c:v>5721</c:v>
                </c:pt>
                <c:pt idx="8">
                  <c:v>5702</c:v>
                </c:pt>
                <c:pt idx="11">
                  <c:v>5589</c:v>
                </c:pt>
                <c:pt idx="14">
                  <c:v>5409</c:v>
                </c:pt>
              </c:numCache>
            </c:numRef>
          </c:val>
          <c:extLst xmlns:c16r2="http://schemas.microsoft.com/office/drawing/2015/06/chart">
            <c:ext xmlns:c16="http://schemas.microsoft.com/office/drawing/2014/chart" uri="{C3380CC4-5D6E-409C-BE32-E72D297353CC}">
              <c16:uniqueId val="{00000000-CF7E-47CC-8C32-636B38D875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F7E-47CC-8C32-636B38D875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60</c:v>
                </c:pt>
                <c:pt idx="3">
                  <c:v>35</c:v>
                </c:pt>
                <c:pt idx="6">
                  <c:v>2</c:v>
                </c:pt>
                <c:pt idx="9">
                  <c:v>1</c:v>
                </c:pt>
                <c:pt idx="12">
                  <c:v>1</c:v>
                </c:pt>
              </c:numCache>
            </c:numRef>
          </c:val>
          <c:extLst xmlns:c16r2="http://schemas.microsoft.com/office/drawing/2015/06/chart">
            <c:ext xmlns:c16="http://schemas.microsoft.com/office/drawing/2014/chart" uri="{C3380CC4-5D6E-409C-BE32-E72D297353CC}">
              <c16:uniqueId val="{00000002-CF7E-47CC-8C32-636B38D875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17</c:v>
                </c:pt>
                <c:pt idx="3">
                  <c:v>40</c:v>
                </c:pt>
                <c:pt idx="6">
                  <c:v>88</c:v>
                </c:pt>
                <c:pt idx="9">
                  <c:v>114</c:v>
                </c:pt>
                <c:pt idx="12">
                  <c:v>116</c:v>
                </c:pt>
              </c:numCache>
            </c:numRef>
          </c:val>
          <c:extLst xmlns:c16r2="http://schemas.microsoft.com/office/drawing/2015/06/chart">
            <c:ext xmlns:c16="http://schemas.microsoft.com/office/drawing/2014/chart" uri="{C3380CC4-5D6E-409C-BE32-E72D297353CC}">
              <c16:uniqueId val="{00000003-CF7E-47CC-8C32-636B38D875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510</c:v>
                </c:pt>
                <c:pt idx="3">
                  <c:v>478</c:v>
                </c:pt>
                <c:pt idx="6">
                  <c:v>518</c:v>
                </c:pt>
                <c:pt idx="9">
                  <c:v>614</c:v>
                </c:pt>
                <c:pt idx="12">
                  <c:v>585</c:v>
                </c:pt>
              </c:numCache>
            </c:numRef>
          </c:val>
          <c:extLst xmlns:c16r2="http://schemas.microsoft.com/office/drawing/2015/06/chart">
            <c:ext xmlns:c16="http://schemas.microsoft.com/office/drawing/2014/chart" uri="{C3380CC4-5D6E-409C-BE32-E72D297353CC}">
              <c16:uniqueId val="{00000004-CF7E-47CC-8C32-636B38D875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F7E-47CC-8C32-636B38D875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F7E-47CC-8C32-636B38D875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6869</c:v>
                </c:pt>
                <c:pt idx="3">
                  <c:v>6901</c:v>
                </c:pt>
                <c:pt idx="6">
                  <c:v>7005</c:v>
                </c:pt>
                <c:pt idx="9">
                  <c:v>7130</c:v>
                </c:pt>
                <c:pt idx="12">
                  <c:v>6821</c:v>
                </c:pt>
              </c:numCache>
            </c:numRef>
          </c:val>
          <c:extLst xmlns:c16r2="http://schemas.microsoft.com/office/drawing/2015/06/chart">
            <c:ext xmlns:c16="http://schemas.microsoft.com/office/drawing/2014/chart" uri="{C3380CC4-5D6E-409C-BE32-E72D297353CC}">
              <c16:uniqueId val="{00000007-CF7E-47CC-8C32-636B38D875E1}"/>
            </c:ext>
          </c:extLst>
        </c:ser>
        <c:dLbls>
          <c:showLegendKey val="0"/>
          <c:showVal val="0"/>
          <c:showCatName val="0"/>
          <c:showSerName val="0"/>
          <c:showPercent val="0"/>
          <c:showBubbleSize val="0"/>
        </c:dLbls>
        <c:gapWidth val="100"/>
        <c:overlap val="100"/>
        <c:axId val="514471896"/>
        <c:axId val="204533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1796</c:v>
                </c:pt>
                <c:pt idx="2">
                  <c:v>#N/A</c:v>
                </c:pt>
                <c:pt idx="3">
                  <c:v>#N/A</c:v>
                </c:pt>
                <c:pt idx="4">
                  <c:v>1733</c:v>
                </c:pt>
                <c:pt idx="5">
                  <c:v>#N/A</c:v>
                </c:pt>
                <c:pt idx="6">
                  <c:v>#N/A</c:v>
                </c:pt>
                <c:pt idx="7">
                  <c:v>1911</c:v>
                </c:pt>
                <c:pt idx="8">
                  <c:v>#N/A</c:v>
                </c:pt>
                <c:pt idx="9">
                  <c:v>#N/A</c:v>
                </c:pt>
                <c:pt idx="10">
                  <c:v>2270</c:v>
                </c:pt>
                <c:pt idx="11">
                  <c:v>#N/A</c:v>
                </c:pt>
                <c:pt idx="12">
                  <c:v>#N/A</c:v>
                </c:pt>
                <c:pt idx="13">
                  <c:v>2114</c:v>
                </c:pt>
                <c:pt idx="14">
                  <c:v>#N/A</c:v>
                </c:pt>
              </c:numCache>
            </c:numRef>
          </c:val>
          <c:smooth val="0"/>
          <c:extLst xmlns:c16r2="http://schemas.microsoft.com/office/drawing/2015/06/chart">
            <c:ext xmlns:c16="http://schemas.microsoft.com/office/drawing/2014/chart" uri="{C3380CC4-5D6E-409C-BE32-E72D297353CC}">
              <c16:uniqueId val="{00000008-CF7E-47CC-8C32-636B38D875E1}"/>
            </c:ext>
          </c:extLst>
        </c:ser>
        <c:dLbls>
          <c:showLegendKey val="0"/>
          <c:showVal val="0"/>
          <c:showCatName val="0"/>
          <c:showSerName val="0"/>
          <c:showPercent val="0"/>
          <c:showBubbleSize val="0"/>
        </c:dLbls>
        <c:marker val="1"/>
        <c:smooth val="0"/>
        <c:axId val="514471896"/>
        <c:axId val="204533112"/>
      </c:lineChart>
      <c:catAx>
        <c:axId val="514471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4533112"/>
        <c:crosses val="autoZero"/>
        <c:auto val="1"/>
        <c:lblAlgn val="ctr"/>
        <c:lblOffset val="100"/>
        <c:tickLblSkip val="1"/>
        <c:tickMarkSkip val="1"/>
        <c:noMultiLvlLbl val="0"/>
      </c:catAx>
      <c:valAx>
        <c:axId val="204533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4471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59711</c:v>
                </c:pt>
                <c:pt idx="5">
                  <c:v>58619</c:v>
                </c:pt>
                <c:pt idx="8">
                  <c:v>58110</c:v>
                </c:pt>
                <c:pt idx="11">
                  <c:v>55506</c:v>
                </c:pt>
                <c:pt idx="14">
                  <c:v>52533</c:v>
                </c:pt>
              </c:numCache>
            </c:numRef>
          </c:val>
          <c:extLst xmlns:c16r2="http://schemas.microsoft.com/office/drawing/2015/06/chart">
            <c:ext xmlns:c16="http://schemas.microsoft.com/office/drawing/2014/chart" uri="{C3380CC4-5D6E-409C-BE32-E72D297353CC}">
              <c16:uniqueId val="{00000000-8E53-4494-AFC6-8DE6916252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3523</c:v>
                </c:pt>
                <c:pt idx="5">
                  <c:v>3218</c:v>
                </c:pt>
                <c:pt idx="8">
                  <c:v>2946</c:v>
                </c:pt>
                <c:pt idx="11">
                  <c:v>2632</c:v>
                </c:pt>
                <c:pt idx="14">
                  <c:v>2367</c:v>
                </c:pt>
              </c:numCache>
            </c:numRef>
          </c:val>
          <c:extLst xmlns:c16r2="http://schemas.microsoft.com/office/drawing/2015/06/chart">
            <c:ext xmlns:c16="http://schemas.microsoft.com/office/drawing/2014/chart" uri="{C3380CC4-5D6E-409C-BE32-E72D297353CC}">
              <c16:uniqueId val="{00000001-8E53-4494-AFC6-8DE6916252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23549</c:v>
                </c:pt>
                <c:pt idx="5">
                  <c:v>23436</c:v>
                </c:pt>
                <c:pt idx="8">
                  <c:v>25985</c:v>
                </c:pt>
                <c:pt idx="11">
                  <c:v>29115</c:v>
                </c:pt>
                <c:pt idx="14">
                  <c:v>28927</c:v>
                </c:pt>
              </c:numCache>
            </c:numRef>
          </c:val>
          <c:extLst xmlns:c16r2="http://schemas.microsoft.com/office/drawing/2015/06/chart">
            <c:ext xmlns:c16="http://schemas.microsoft.com/office/drawing/2014/chart" uri="{C3380CC4-5D6E-409C-BE32-E72D297353CC}">
              <c16:uniqueId val="{00000002-8E53-4494-AFC6-8DE6916252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E53-4494-AFC6-8DE6916252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E53-4494-AFC6-8DE6916252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E53-4494-AFC6-8DE6916252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7854</c:v>
                </c:pt>
                <c:pt idx="3">
                  <c:v>6911</c:v>
                </c:pt>
                <c:pt idx="6">
                  <c:v>6410</c:v>
                </c:pt>
                <c:pt idx="9">
                  <c:v>6097</c:v>
                </c:pt>
                <c:pt idx="12">
                  <c:v>5744</c:v>
                </c:pt>
              </c:numCache>
            </c:numRef>
          </c:val>
          <c:extLst xmlns:c16r2="http://schemas.microsoft.com/office/drawing/2015/06/chart">
            <c:ext xmlns:c16="http://schemas.microsoft.com/office/drawing/2014/chart" uri="{C3380CC4-5D6E-409C-BE32-E72D297353CC}">
              <c16:uniqueId val="{00000006-8E53-4494-AFC6-8DE6916252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32</c:v>
                </c:pt>
                <c:pt idx="3">
                  <c:v>0</c:v>
                </c:pt>
                <c:pt idx="6">
                  <c:v>0</c:v>
                </c:pt>
                <c:pt idx="9">
                  <c:v>71</c:v>
                </c:pt>
                <c:pt idx="12">
                  <c:v>71</c:v>
                </c:pt>
              </c:numCache>
            </c:numRef>
          </c:val>
          <c:extLst xmlns:c16r2="http://schemas.microsoft.com/office/drawing/2015/06/chart">
            <c:ext xmlns:c16="http://schemas.microsoft.com/office/drawing/2014/chart" uri="{C3380CC4-5D6E-409C-BE32-E72D297353CC}">
              <c16:uniqueId val="{00000007-8E53-4494-AFC6-8DE6916252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8157</c:v>
                </c:pt>
                <c:pt idx="3">
                  <c:v>8137</c:v>
                </c:pt>
                <c:pt idx="6">
                  <c:v>8821</c:v>
                </c:pt>
                <c:pt idx="9">
                  <c:v>8331</c:v>
                </c:pt>
                <c:pt idx="12">
                  <c:v>8608</c:v>
                </c:pt>
              </c:numCache>
            </c:numRef>
          </c:val>
          <c:extLst xmlns:c16r2="http://schemas.microsoft.com/office/drawing/2015/06/chart">
            <c:ext xmlns:c16="http://schemas.microsoft.com/office/drawing/2014/chart" uri="{C3380CC4-5D6E-409C-BE32-E72D297353CC}">
              <c16:uniqueId val="{00000008-8E53-4494-AFC6-8DE6916252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8E53-4494-AFC6-8DE6916252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75475</c:v>
                </c:pt>
                <c:pt idx="3">
                  <c:v>73620</c:v>
                </c:pt>
                <c:pt idx="6">
                  <c:v>72290</c:v>
                </c:pt>
                <c:pt idx="9">
                  <c:v>70220</c:v>
                </c:pt>
                <c:pt idx="12">
                  <c:v>67068</c:v>
                </c:pt>
              </c:numCache>
            </c:numRef>
          </c:val>
          <c:extLst xmlns:c16r2="http://schemas.microsoft.com/office/drawing/2015/06/chart">
            <c:ext xmlns:c16="http://schemas.microsoft.com/office/drawing/2014/chart" uri="{C3380CC4-5D6E-409C-BE32-E72D297353CC}">
              <c16:uniqueId val="{0000000A-8E53-4494-AFC6-8DE69162525A}"/>
            </c:ext>
          </c:extLst>
        </c:ser>
        <c:dLbls>
          <c:showLegendKey val="0"/>
          <c:showVal val="0"/>
          <c:showCatName val="0"/>
          <c:showSerName val="0"/>
          <c:showPercent val="0"/>
          <c:showBubbleSize val="0"/>
        </c:dLbls>
        <c:gapWidth val="100"/>
        <c:overlap val="100"/>
        <c:axId val="515104920"/>
        <c:axId val="515106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4735</c:v>
                </c:pt>
                <c:pt idx="2">
                  <c:v>#N/A</c:v>
                </c:pt>
                <c:pt idx="3">
                  <c:v>#N/A</c:v>
                </c:pt>
                <c:pt idx="4">
                  <c:v>3394</c:v>
                </c:pt>
                <c:pt idx="5">
                  <c:v>#N/A</c:v>
                </c:pt>
                <c:pt idx="6">
                  <c:v>#N/A</c:v>
                </c:pt>
                <c:pt idx="7">
                  <c:v>479</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8E53-4494-AFC6-8DE69162525A}"/>
            </c:ext>
          </c:extLst>
        </c:ser>
        <c:dLbls>
          <c:showLegendKey val="0"/>
          <c:showVal val="0"/>
          <c:showCatName val="0"/>
          <c:showSerName val="0"/>
          <c:showPercent val="0"/>
          <c:showBubbleSize val="0"/>
        </c:dLbls>
        <c:marker val="1"/>
        <c:smooth val="0"/>
        <c:axId val="515104920"/>
        <c:axId val="515106096"/>
      </c:lineChart>
      <c:catAx>
        <c:axId val="515104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5106096"/>
        <c:crosses val="autoZero"/>
        <c:auto val="1"/>
        <c:lblAlgn val="ctr"/>
        <c:lblOffset val="100"/>
        <c:tickLblSkip val="1"/>
        <c:tickMarkSkip val="1"/>
        <c:noMultiLvlLbl val="0"/>
      </c:catAx>
      <c:valAx>
        <c:axId val="515106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5104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9095</c:v>
                </c:pt>
                <c:pt idx="1">
                  <c:v>8998</c:v>
                </c:pt>
                <c:pt idx="2">
                  <c:v>7233</c:v>
                </c:pt>
              </c:numCache>
            </c:numRef>
          </c:val>
          <c:extLst xmlns:c16r2="http://schemas.microsoft.com/office/drawing/2015/06/chart">
            <c:ext xmlns:c16="http://schemas.microsoft.com/office/drawing/2014/chart" uri="{C3380CC4-5D6E-409C-BE32-E72D297353CC}">
              <c16:uniqueId val="{00000000-8B0C-4425-8E64-3FA6DB3F207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7361</c:v>
                </c:pt>
                <c:pt idx="1">
                  <c:v>8255</c:v>
                </c:pt>
                <c:pt idx="2">
                  <c:v>7716</c:v>
                </c:pt>
              </c:numCache>
            </c:numRef>
          </c:val>
          <c:extLst xmlns:c16r2="http://schemas.microsoft.com/office/drawing/2015/06/chart">
            <c:ext xmlns:c16="http://schemas.microsoft.com/office/drawing/2014/chart" uri="{C3380CC4-5D6E-409C-BE32-E72D297353CC}">
              <c16:uniqueId val="{00000001-8B0C-4425-8E64-3FA6DB3F207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9933</c:v>
                </c:pt>
                <c:pt idx="1">
                  <c:v>11567</c:v>
                </c:pt>
                <c:pt idx="2">
                  <c:v>13274</c:v>
                </c:pt>
              </c:numCache>
            </c:numRef>
          </c:val>
          <c:extLst xmlns:c16r2="http://schemas.microsoft.com/office/drawing/2015/06/chart">
            <c:ext xmlns:c16="http://schemas.microsoft.com/office/drawing/2014/chart" uri="{C3380CC4-5D6E-409C-BE32-E72D297353CC}">
              <c16:uniqueId val="{00000002-8B0C-4425-8E64-3FA6DB3F2075}"/>
            </c:ext>
          </c:extLst>
        </c:ser>
        <c:dLbls>
          <c:showLegendKey val="0"/>
          <c:showVal val="0"/>
          <c:showCatName val="0"/>
          <c:showSerName val="0"/>
          <c:showPercent val="0"/>
          <c:showBubbleSize val="0"/>
        </c:dLbls>
        <c:gapWidth val="120"/>
        <c:overlap val="100"/>
        <c:axId val="515104528"/>
        <c:axId val="515102960"/>
      </c:barChart>
      <c:catAx>
        <c:axId val="51510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5102960"/>
        <c:crosses val="autoZero"/>
        <c:auto val="1"/>
        <c:lblAlgn val="ctr"/>
        <c:lblOffset val="100"/>
        <c:tickLblSkip val="1"/>
        <c:tickMarkSkip val="1"/>
        <c:noMultiLvlLbl val="0"/>
      </c:catAx>
      <c:valAx>
        <c:axId val="5151029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5104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124,962
123,227
213.96
90,780,148
88,472,792
2,056,239
34,315,420
67,064,747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旧産炭地域特有の経済構造として、生活保護率が高いなど低所得者が多く、併せて人口の減少等に伴う税収等の低迷により</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0.49</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と類似団体平均を大きく下回っている。　　　　</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今後は、「飯塚市行政経営戦略推進ビジョン」に基づき、「いつでも　どこでも　つながる　飯塚市」を目指すため、情報・デジタル化の推進、人（職員）の改革、財政の改革、施設・モノの改革に取り組むとともに、「まち・ひと・しごと総合戦略」や、嘉飯圏域定住自立圏事業の推進など自治体間の連携強化により圏域の活性化を推進し、都市圏への人口流出を防ぎ、子育て世帯等の定住人口の増加（減少の抑制）を目指していく。その財源確保のためには、施策評価・事務事業評価を活用した事業効果の検証を実施し、事業の重点化や思い切った見直しを行い、財政収支の均衡がとれた健全で持続可能な財政基盤の構築を図っていく必要があ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147865</xdr:rowOff>
    </xdr:to>
    <xdr:cxnSp macro="">
      <xdr:nvCxnSpPr>
        <xdr:cNvPr id="71" name="直線コネクタ 70">
          <a:extLst>
            <a:ext uri="{FF2B5EF4-FFF2-40B4-BE49-F238E27FC236}">
              <a16:creationId xmlns="" xmlns:a16="http://schemas.microsoft.com/office/drawing/2014/main" id="{00000000-0008-0000-0300-000047000000}"/>
            </a:ext>
          </a:extLst>
        </xdr:cNvPr>
        <xdr:cNvCxnSpPr/>
      </xdr:nvCxnSpPr>
      <xdr:spPr>
        <a:xfrm>
          <a:off x="4114800" y="76744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25599</xdr:rowOff>
    </xdr:from>
    <xdr:ext cx="762000" cy="259045"/>
    <xdr:sp macro="" textlink="">
      <xdr:nvSpPr>
        <xdr:cNvPr id="72" name="財政力平均値テキスト">
          <a:extLst>
            <a:ext uri="{FF2B5EF4-FFF2-40B4-BE49-F238E27FC236}">
              <a16:creationId xmlns="" xmlns:a16="http://schemas.microsoft.com/office/drawing/2014/main" id="{00000000-0008-0000-0300-000048000000}"/>
            </a:ext>
          </a:extLst>
        </xdr:cNvPr>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130628</xdr:rowOff>
    </xdr:to>
    <xdr:cxnSp macro="">
      <xdr:nvCxnSpPr>
        <xdr:cNvPr id="74" name="直線コネクタ 73">
          <a:extLst>
            <a:ext uri="{FF2B5EF4-FFF2-40B4-BE49-F238E27FC236}">
              <a16:creationId xmlns="" xmlns:a16="http://schemas.microsoft.com/office/drawing/2014/main" id="{00000000-0008-0000-0300-00004A000000}"/>
            </a:ext>
          </a:extLst>
        </xdr:cNvPr>
        <xdr:cNvCxnSpPr/>
      </xdr:nvCxnSpPr>
      <xdr:spPr>
        <a:xfrm>
          <a:off x="3225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103612</xdr:rowOff>
    </xdr:from>
    <xdr:ext cx="736600" cy="259045"/>
    <xdr:sp macro="" textlink="">
      <xdr:nvSpPr>
        <xdr:cNvPr id="76" name="テキスト ボックス 75">
          <a:extLst>
            <a:ext uri="{FF2B5EF4-FFF2-40B4-BE49-F238E27FC236}">
              <a16:creationId xmlns="" xmlns:a16="http://schemas.microsoft.com/office/drawing/2014/main" id="{00000000-0008-0000-0300-00004C000000}"/>
            </a:ext>
          </a:extLst>
        </xdr:cNvPr>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113393</xdr:rowOff>
    </xdr:from>
    <xdr:to>
      <xdr:col>15</xdr:col>
      <xdr:colOff>82550</xdr:colOff>
      <xdr:row>44</xdr:row>
      <xdr:rowOff>130628</xdr:rowOff>
    </xdr:to>
    <xdr:cxnSp macro="">
      <xdr:nvCxnSpPr>
        <xdr:cNvPr id="77" name="直線コネクタ 76">
          <a:extLst>
            <a:ext uri="{FF2B5EF4-FFF2-40B4-BE49-F238E27FC236}">
              <a16:creationId xmlns="" xmlns:a16="http://schemas.microsoft.com/office/drawing/2014/main" id="{00000000-0008-0000-0300-00004D000000}"/>
            </a:ext>
          </a:extLst>
        </xdr:cNvPr>
        <xdr:cNvCxnSpPr/>
      </xdr:nvCxnSpPr>
      <xdr:spPr>
        <a:xfrm>
          <a:off x="2336800" y="76571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a:extLst>
            <a:ext uri="{FF2B5EF4-FFF2-40B4-BE49-F238E27FC236}">
              <a16:creationId xmlns="" xmlns:a16="http://schemas.microsoft.com/office/drawing/2014/main" id="{00000000-0008-0000-0300-00004F000000}"/>
            </a:ext>
          </a:extLst>
        </xdr:cNvPr>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113393</xdr:rowOff>
    </xdr:from>
    <xdr:to>
      <xdr:col>11</xdr:col>
      <xdr:colOff>31750</xdr:colOff>
      <xdr:row>44</xdr:row>
      <xdr:rowOff>113393</xdr:rowOff>
    </xdr:to>
    <xdr:cxnSp macro="">
      <xdr:nvCxnSpPr>
        <xdr:cNvPr id="80" name="直線コネクタ 79">
          <a:extLst>
            <a:ext uri="{FF2B5EF4-FFF2-40B4-BE49-F238E27FC236}">
              <a16:creationId xmlns="" xmlns:a16="http://schemas.microsoft.com/office/drawing/2014/main" id="{00000000-0008-0000-0300-000050000000}"/>
            </a:ext>
          </a:extLst>
        </xdr:cNvPr>
        <xdr:cNvCxnSpPr/>
      </xdr:nvCxnSpPr>
      <xdr:spPr>
        <a:xfrm>
          <a:off x="1447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97065</xdr:rowOff>
    </xdr:from>
    <xdr:to>
      <xdr:col>23</xdr:col>
      <xdr:colOff>184150</xdr:colOff>
      <xdr:row>45</xdr:row>
      <xdr:rowOff>27215</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9022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164392</xdr:rowOff>
    </xdr:from>
    <xdr:ext cx="762000" cy="259045"/>
    <xdr:sp macro="" textlink="">
      <xdr:nvSpPr>
        <xdr:cNvPr id="91" name="財政力該当値テキスト">
          <a:extLst>
            <a:ext uri="{FF2B5EF4-FFF2-40B4-BE49-F238E27FC236}">
              <a16:creationId xmlns="" xmlns:a16="http://schemas.microsoft.com/office/drawing/2014/main" id="{00000000-0008-0000-0300-00005B000000}"/>
            </a:ext>
          </a:extLst>
        </xdr:cNvPr>
        <xdr:cNvSpPr txBox="1"/>
      </xdr:nvSpPr>
      <xdr:spPr>
        <a:xfrm>
          <a:off x="5041900" y="753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79828</xdr:rowOff>
    </xdr:from>
    <xdr:to>
      <xdr:col>15</xdr:col>
      <xdr:colOff>133350</xdr:colOff>
      <xdr:row>45</xdr:row>
      <xdr:rowOff>9978</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166205</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62593</xdr:rowOff>
    </xdr:from>
    <xdr:to>
      <xdr:col>11</xdr:col>
      <xdr:colOff>82550</xdr:colOff>
      <xdr:row>44</xdr:row>
      <xdr:rowOff>164193</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2286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148970</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62593</xdr:rowOff>
    </xdr:from>
    <xdr:to>
      <xdr:col>7</xdr:col>
      <xdr:colOff>31750</xdr:colOff>
      <xdr:row>44</xdr:row>
      <xdr:rowOff>164193</xdr:rowOff>
    </xdr:to>
    <xdr:sp macro="" textlink="">
      <xdr:nvSpPr>
        <xdr:cNvPr id="98" name="楕円 97">
          <a:extLst>
            <a:ext uri="{FF2B5EF4-FFF2-40B4-BE49-F238E27FC236}">
              <a16:creationId xmlns="" xmlns:a16="http://schemas.microsoft.com/office/drawing/2014/main" id="{00000000-0008-0000-0300-000062000000}"/>
            </a:ext>
          </a:extLst>
        </xdr:cNvPr>
        <xdr:cNvSpPr/>
      </xdr:nvSpPr>
      <xdr:spPr>
        <a:xfrm>
          <a:off x="1397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148970</xdr:rowOff>
    </xdr:from>
    <xdr:ext cx="762000" cy="259045"/>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経常的一般財源について、歳出ベースでは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776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百万円の増となり、歳入ベースで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367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百万円の減となったことにより、前年度に比べて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歳入面では、地方税（固定資産税）は増となったものの、実質的な地方交付税総額の減により総額としては減となった。歳出面では、地方債の償還完了により公債費が大幅な減となったが、人件費、扶助費及び補助費が増になったことに伴い総額としては増となっ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今後の対応としては、業務の効率化と歳出の適正化を推進し、経常的な支出を抑制していくと共に、税収の確保に向け、定住人口の増加につながる施策や企業誘致等を実施していく必要がある。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145796</xdr:rowOff>
    </xdr:from>
    <xdr:to>
      <xdr:col>23</xdr:col>
      <xdr:colOff>133350</xdr:colOff>
      <xdr:row>63</xdr:row>
      <xdr:rowOff>128778</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a:off x="4114800" y="10775696"/>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a:extLst>
            <a:ext uri="{FF2B5EF4-FFF2-40B4-BE49-F238E27FC236}">
              <a16:creationId xmlns=""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78232</xdr:rowOff>
    </xdr:from>
    <xdr:to>
      <xdr:col>19</xdr:col>
      <xdr:colOff>133350</xdr:colOff>
      <xdr:row>62</xdr:row>
      <xdr:rowOff>145796</xdr:rowOff>
    </xdr:to>
    <xdr:cxnSp macro="">
      <xdr:nvCxnSpPr>
        <xdr:cNvPr id="135" name="直線コネクタ 134">
          <a:extLst>
            <a:ext uri="{FF2B5EF4-FFF2-40B4-BE49-F238E27FC236}">
              <a16:creationId xmlns="" xmlns:a16="http://schemas.microsoft.com/office/drawing/2014/main" id="{00000000-0008-0000-0300-000087000000}"/>
            </a:ext>
          </a:extLst>
        </xdr:cNvPr>
        <xdr:cNvCxnSpPr/>
      </xdr:nvCxnSpPr>
      <xdr:spPr>
        <a:xfrm>
          <a:off x="3225800" y="1070813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37" name="テキスト ボックス 136">
          <a:extLst>
            <a:ext uri="{FF2B5EF4-FFF2-40B4-BE49-F238E27FC236}">
              <a16:creationId xmlns="" xmlns:a16="http://schemas.microsoft.com/office/drawing/2014/main" id="{00000000-0008-0000-0300-000089000000}"/>
            </a:ext>
          </a:extLst>
        </xdr:cNvPr>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78232</xdr:rowOff>
    </xdr:from>
    <xdr:to>
      <xdr:col>15</xdr:col>
      <xdr:colOff>82550</xdr:colOff>
      <xdr:row>64</xdr:row>
      <xdr:rowOff>762</xdr:rowOff>
    </xdr:to>
    <xdr:cxnSp macro="">
      <xdr:nvCxnSpPr>
        <xdr:cNvPr id="138" name="直線コネクタ 137">
          <a:extLst>
            <a:ext uri="{FF2B5EF4-FFF2-40B4-BE49-F238E27FC236}">
              <a16:creationId xmlns="" xmlns:a16="http://schemas.microsoft.com/office/drawing/2014/main" id="{00000000-0008-0000-0300-00008A000000}"/>
            </a:ext>
          </a:extLst>
        </xdr:cNvPr>
        <xdr:cNvCxnSpPr/>
      </xdr:nvCxnSpPr>
      <xdr:spPr>
        <a:xfrm flipV="1">
          <a:off x="2336800" y="10708132"/>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40" name="テキスト ボックス 139">
          <a:extLst>
            <a:ext uri="{FF2B5EF4-FFF2-40B4-BE49-F238E27FC236}">
              <a16:creationId xmlns="" xmlns:a16="http://schemas.microsoft.com/office/drawing/2014/main" id="{00000000-0008-0000-0300-00008C000000}"/>
            </a:ext>
          </a:extLst>
        </xdr:cNvPr>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762</xdr:rowOff>
    </xdr:from>
    <xdr:to>
      <xdr:col>11</xdr:col>
      <xdr:colOff>31750</xdr:colOff>
      <xdr:row>64</xdr:row>
      <xdr:rowOff>24892</xdr:rowOff>
    </xdr:to>
    <xdr:cxnSp macro="">
      <xdr:nvCxnSpPr>
        <xdr:cNvPr id="141" name="直線コネクタ 140">
          <a:extLst>
            <a:ext uri="{FF2B5EF4-FFF2-40B4-BE49-F238E27FC236}">
              <a16:creationId xmlns="" xmlns:a16="http://schemas.microsoft.com/office/drawing/2014/main" id="{00000000-0008-0000-0300-00008D000000}"/>
            </a:ext>
          </a:extLst>
        </xdr:cNvPr>
        <xdr:cNvCxnSpPr/>
      </xdr:nvCxnSpPr>
      <xdr:spPr>
        <a:xfrm flipV="1">
          <a:off x="1447800" y="1097356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1541</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a:extLst>
            <a:ext uri="{FF2B5EF4-FFF2-40B4-BE49-F238E27FC236}">
              <a16:creationId xmlns="" xmlns:a16="http://schemas.microsoft.com/office/drawing/2014/main" id="{00000000-0008-0000-0300-000090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20845</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49022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50055</xdr:rowOff>
    </xdr:from>
    <xdr:ext cx="762000" cy="259045"/>
    <xdr:sp macro="" textlink="">
      <xdr:nvSpPr>
        <xdr:cNvPr id="152" name="財政構造の弾力性該当値テキスト">
          <a:extLst>
            <a:ext uri="{FF2B5EF4-FFF2-40B4-BE49-F238E27FC236}">
              <a16:creationId xmlns="" xmlns:a16="http://schemas.microsoft.com/office/drawing/2014/main" id="{00000000-0008-0000-0300-000098000000}"/>
            </a:ext>
          </a:extLst>
        </xdr:cNvPr>
        <xdr:cNvSpPr txBox="1"/>
      </xdr:nvSpPr>
      <xdr:spPr>
        <a:xfrm>
          <a:off x="5041900" y="10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94996</xdr:rowOff>
    </xdr:from>
    <xdr:to>
      <xdr:col>19</xdr:col>
      <xdr:colOff>184150</xdr:colOff>
      <xdr:row>63</xdr:row>
      <xdr:rowOff>25146</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4064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9923</xdr:rowOff>
    </xdr:from>
    <xdr:ext cx="7366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27432</xdr:rowOff>
    </xdr:from>
    <xdr:to>
      <xdr:col>15</xdr:col>
      <xdr:colOff>133350</xdr:colOff>
      <xdr:row>62</xdr:row>
      <xdr:rowOff>129032</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3175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113809</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2844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121412</xdr:rowOff>
    </xdr:from>
    <xdr:to>
      <xdr:col>11</xdr:col>
      <xdr:colOff>82550</xdr:colOff>
      <xdr:row>64</xdr:row>
      <xdr:rowOff>51562</xdr:rowOff>
    </xdr:to>
    <xdr:sp macro="" textlink="">
      <xdr:nvSpPr>
        <xdr:cNvPr id="157" name="楕円 156">
          <a:extLst>
            <a:ext uri="{FF2B5EF4-FFF2-40B4-BE49-F238E27FC236}">
              <a16:creationId xmlns="" xmlns:a16="http://schemas.microsoft.com/office/drawing/2014/main" id="{00000000-0008-0000-0300-00009D000000}"/>
            </a:ext>
          </a:extLst>
        </xdr:cNvPr>
        <xdr:cNvSpPr/>
      </xdr:nvSpPr>
      <xdr:spPr>
        <a:xfrm>
          <a:off x="2286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145542</xdr:rowOff>
    </xdr:from>
    <xdr:to>
      <xdr:col>7</xdr:col>
      <xdr:colOff>31750</xdr:colOff>
      <xdr:row>64</xdr:row>
      <xdr:rowOff>75692</xdr:rowOff>
    </xdr:to>
    <xdr:sp macro="" textlink="">
      <xdr:nvSpPr>
        <xdr:cNvPr id="159" name="楕円 158">
          <a:extLst>
            <a:ext uri="{FF2B5EF4-FFF2-40B4-BE49-F238E27FC236}">
              <a16:creationId xmlns="" xmlns:a16="http://schemas.microsoft.com/office/drawing/2014/main" id="{00000000-0008-0000-0300-00009F000000}"/>
            </a:ext>
          </a:extLst>
        </xdr:cNvPr>
        <xdr:cNvSpPr/>
      </xdr:nvSpPr>
      <xdr:spPr>
        <a:xfrm>
          <a:off x="1397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60469</xdr:rowOff>
    </xdr:from>
    <xdr:ext cx="762000" cy="259045"/>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1066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[148,338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人件費・物件費等の合計額の人口</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人あたりの金額が類似団体平均を上回っている要因は、主にふるさと応援寄附金受入増に伴う関連経費の増、職員数の増による職員給の増となっている。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今後も費用対効果がより高い施策の実施、職員配置を含めた行財政改革実施計画の確実な実施など、総合的な歳出抑制に努める。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118236</xdr:rowOff>
    </xdr:from>
    <xdr:to>
      <xdr:col>23</xdr:col>
      <xdr:colOff>133350</xdr:colOff>
      <xdr:row>85</xdr:row>
      <xdr:rowOff>9471</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a:off x="4114800" y="14520036"/>
          <a:ext cx="838200" cy="6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76757</xdr:rowOff>
    </xdr:from>
    <xdr:ext cx="762000" cy="259045"/>
    <xdr:sp macro="" textlink="">
      <xdr:nvSpPr>
        <xdr:cNvPr id="196" name="人件費・物件費等の状況平均値テキスト">
          <a:extLst>
            <a:ext uri="{FF2B5EF4-FFF2-40B4-BE49-F238E27FC236}">
              <a16:creationId xmlns="" xmlns:a16="http://schemas.microsoft.com/office/drawing/2014/main" id="{00000000-0008-0000-0300-0000C4000000}"/>
            </a:ext>
          </a:extLst>
        </xdr:cNvPr>
        <xdr:cNvSpPr txBox="1"/>
      </xdr:nvSpPr>
      <xdr:spPr>
        <a:xfrm>
          <a:off x="5041900" y="1413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158003</xdr:rowOff>
    </xdr:from>
    <xdr:to>
      <xdr:col>19</xdr:col>
      <xdr:colOff>133350</xdr:colOff>
      <xdr:row>84</xdr:row>
      <xdr:rowOff>118236</xdr:rowOff>
    </xdr:to>
    <xdr:cxnSp macro="">
      <xdr:nvCxnSpPr>
        <xdr:cNvPr id="198" name="直線コネクタ 197">
          <a:extLst>
            <a:ext uri="{FF2B5EF4-FFF2-40B4-BE49-F238E27FC236}">
              <a16:creationId xmlns="" xmlns:a16="http://schemas.microsoft.com/office/drawing/2014/main" id="{00000000-0008-0000-0300-0000C6000000}"/>
            </a:ext>
          </a:extLst>
        </xdr:cNvPr>
        <xdr:cNvCxnSpPr/>
      </xdr:nvCxnSpPr>
      <xdr:spPr>
        <a:xfrm>
          <a:off x="3225800" y="14388353"/>
          <a:ext cx="889000" cy="13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22837</xdr:rowOff>
    </xdr:from>
    <xdr:ext cx="736600" cy="259045"/>
    <xdr:sp macro="" textlink="">
      <xdr:nvSpPr>
        <xdr:cNvPr id="200" name="テキスト ボックス 199">
          <a:extLst>
            <a:ext uri="{FF2B5EF4-FFF2-40B4-BE49-F238E27FC236}">
              <a16:creationId xmlns="" xmlns:a16="http://schemas.microsoft.com/office/drawing/2014/main" id="{00000000-0008-0000-0300-0000C8000000}"/>
            </a:ext>
          </a:extLst>
        </xdr:cNvPr>
        <xdr:cNvSpPr txBox="1"/>
      </xdr:nvSpPr>
      <xdr:spPr>
        <a:xfrm>
          <a:off x="3733800" y="1408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114770</xdr:rowOff>
    </xdr:from>
    <xdr:to>
      <xdr:col>15</xdr:col>
      <xdr:colOff>82550</xdr:colOff>
      <xdr:row>83</xdr:row>
      <xdr:rowOff>158003</xdr:rowOff>
    </xdr:to>
    <xdr:cxnSp macro="">
      <xdr:nvCxnSpPr>
        <xdr:cNvPr id="201" name="直線コネクタ 200">
          <a:extLst>
            <a:ext uri="{FF2B5EF4-FFF2-40B4-BE49-F238E27FC236}">
              <a16:creationId xmlns="" xmlns:a16="http://schemas.microsoft.com/office/drawing/2014/main" id="{00000000-0008-0000-0300-0000C9000000}"/>
            </a:ext>
          </a:extLst>
        </xdr:cNvPr>
        <xdr:cNvCxnSpPr/>
      </xdr:nvCxnSpPr>
      <xdr:spPr>
        <a:xfrm>
          <a:off x="2336800" y="14345120"/>
          <a:ext cx="889000" cy="4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132084</xdr:rowOff>
    </xdr:from>
    <xdr:ext cx="762000" cy="259045"/>
    <xdr:sp macro="" textlink="">
      <xdr:nvSpPr>
        <xdr:cNvPr id="203" name="テキスト ボックス 202">
          <a:extLst>
            <a:ext uri="{FF2B5EF4-FFF2-40B4-BE49-F238E27FC236}">
              <a16:creationId xmlns="" xmlns:a16="http://schemas.microsoft.com/office/drawing/2014/main" id="{00000000-0008-0000-0300-0000CB000000}"/>
            </a:ext>
          </a:extLst>
        </xdr:cNvPr>
        <xdr:cNvSpPr txBox="1"/>
      </xdr:nvSpPr>
      <xdr:spPr>
        <a:xfrm>
          <a:off x="2844800" y="1401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61100</xdr:rowOff>
    </xdr:from>
    <xdr:to>
      <xdr:col>11</xdr:col>
      <xdr:colOff>31750</xdr:colOff>
      <xdr:row>83</xdr:row>
      <xdr:rowOff>114770</xdr:rowOff>
    </xdr:to>
    <xdr:cxnSp macro="">
      <xdr:nvCxnSpPr>
        <xdr:cNvPr id="204" name="直線コネクタ 203">
          <a:extLst>
            <a:ext uri="{FF2B5EF4-FFF2-40B4-BE49-F238E27FC236}">
              <a16:creationId xmlns="" xmlns:a16="http://schemas.microsoft.com/office/drawing/2014/main" id="{00000000-0008-0000-0300-0000CC000000}"/>
            </a:ext>
          </a:extLst>
        </xdr:cNvPr>
        <xdr:cNvCxnSpPr/>
      </xdr:nvCxnSpPr>
      <xdr:spPr>
        <a:xfrm>
          <a:off x="1447800" y="14120000"/>
          <a:ext cx="889000" cy="22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30311</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955800" y="139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a:extLst>
            <a:ext uri="{FF2B5EF4-FFF2-40B4-BE49-F238E27FC236}">
              <a16:creationId xmlns="" xmlns:a16="http://schemas.microsoft.com/office/drawing/2014/main" id="{00000000-0008-0000-0300-0000CF000000}"/>
            </a:ext>
          </a:extLst>
        </xdr:cNvPr>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115791</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1066800" y="138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130121</xdr:rowOff>
    </xdr:from>
    <xdr:to>
      <xdr:col>23</xdr:col>
      <xdr:colOff>184150</xdr:colOff>
      <xdr:row>85</xdr:row>
      <xdr:rowOff>60271</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4902200" y="1453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102198</xdr:rowOff>
    </xdr:from>
    <xdr:ext cx="762000" cy="259045"/>
    <xdr:sp macro="" textlink="">
      <xdr:nvSpPr>
        <xdr:cNvPr id="215" name="人件費・物件費等の状況該当値テキスト">
          <a:extLst>
            <a:ext uri="{FF2B5EF4-FFF2-40B4-BE49-F238E27FC236}">
              <a16:creationId xmlns="" xmlns:a16="http://schemas.microsoft.com/office/drawing/2014/main" id="{00000000-0008-0000-0300-0000D7000000}"/>
            </a:ext>
          </a:extLst>
        </xdr:cNvPr>
        <xdr:cNvSpPr txBox="1"/>
      </xdr:nvSpPr>
      <xdr:spPr>
        <a:xfrm>
          <a:off x="5041900" y="1450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67436</xdr:rowOff>
    </xdr:from>
    <xdr:to>
      <xdr:col>19</xdr:col>
      <xdr:colOff>184150</xdr:colOff>
      <xdr:row>84</xdr:row>
      <xdr:rowOff>169036</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4064000" y="1446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153813</xdr:rowOff>
    </xdr:from>
    <xdr:ext cx="7366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3733800" y="1455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107203</xdr:rowOff>
    </xdr:from>
    <xdr:to>
      <xdr:col>15</xdr:col>
      <xdr:colOff>133350</xdr:colOff>
      <xdr:row>84</xdr:row>
      <xdr:rowOff>37353</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3175000" y="1433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22130</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2844800" y="14423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63970</xdr:rowOff>
    </xdr:from>
    <xdr:to>
      <xdr:col>11</xdr:col>
      <xdr:colOff>82550</xdr:colOff>
      <xdr:row>83</xdr:row>
      <xdr:rowOff>165570</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2286000" y="1429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150347</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955800" y="1438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10300</xdr:rowOff>
    </xdr:from>
    <xdr:to>
      <xdr:col>7</xdr:col>
      <xdr:colOff>31750</xdr:colOff>
      <xdr:row>82</xdr:row>
      <xdr:rowOff>111900</xdr:rowOff>
    </xdr:to>
    <xdr:sp macro="" textlink="">
      <xdr:nvSpPr>
        <xdr:cNvPr id="222" name="楕円 221">
          <a:extLst>
            <a:ext uri="{FF2B5EF4-FFF2-40B4-BE49-F238E27FC236}">
              <a16:creationId xmlns="" xmlns:a16="http://schemas.microsoft.com/office/drawing/2014/main" id="{00000000-0008-0000-0300-0000DE000000}"/>
            </a:ext>
          </a:extLst>
        </xdr:cNvPr>
        <xdr:cNvSpPr/>
      </xdr:nvSpPr>
      <xdr:spPr>
        <a:xfrm>
          <a:off x="1397000" y="1406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96677</xdr:rowOff>
    </xdr:from>
    <xdr:ext cx="762000" cy="259045"/>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066800" y="1415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ポイント高くなっており、今後も他団体の水準や民間給与の状況を踏まえ、給与の適正化に努める。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86</xdr:row>
      <xdr:rowOff>136071</xdr:rowOff>
    </xdr:to>
    <xdr:cxnSp macro="">
      <xdr:nvCxnSpPr>
        <xdr:cNvPr id="259" name="直線コネクタ 258">
          <a:extLst>
            <a:ext uri="{FF2B5EF4-FFF2-40B4-BE49-F238E27FC236}">
              <a16:creationId xmlns="" xmlns:a16="http://schemas.microsoft.com/office/drawing/2014/main" id="{00000000-0008-0000-0300-000003010000}"/>
            </a:ext>
          </a:extLst>
        </xdr:cNvPr>
        <xdr:cNvCxnSpPr/>
      </xdr:nvCxnSpPr>
      <xdr:spPr>
        <a:xfrm flipV="1">
          <a:off x="16179800" y="14605000"/>
          <a:ext cx="8382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117220</xdr:rowOff>
    </xdr:from>
    <xdr:ext cx="762000" cy="259045"/>
    <xdr:sp macro="" textlink="">
      <xdr:nvSpPr>
        <xdr:cNvPr id="260" name="給与水準   （国との比較）平均値テキスト">
          <a:extLst>
            <a:ext uri="{FF2B5EF4-FFF2-40B4-BE49-F238E27FC236}">
              <a16:creationId xmlns="" xmlns:a16="http://schemas.microsoft.com/office/drawing/2014/main" id="{00000000-0008-0000-0300-000004010000}"/>
            </a:ext>
          </a:extLst>
        </xdr:cNvPr>
        <xdr:cNvSpPr txBox="1"/>
      </xdr:nvSpPr>
      <xdr:spPr>
        <a:xfrm>
          <a:off x="17106900" y="1434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136071</xdr:rowOff>
    </xdr:to>
    <xdr:cxnSp macro="">
      <xdr:nvCxnSpPr>
        <xdr:cNvPr id="262" name="直線コネクタ 261">
          <a:extLst>
            <a:ext uri="{FF2B5EF4-FFF2-40B4-BE49-F238E27FC236}">
              <a16:creationId xmlns="" xmlns:a16="http://schemas.microsoft.com/office/drawing/2014/main" id="{00000000-0008-0000-0300-000006010000}"/>
            </a:ext>
          </a:extLst>
        </xdr:cNvPr>
        <xdr:cNvCxnSpPr/>
      </xdr:nvCxnSpPr>
      <xdr:spPr>
        <a:xfrm>
          <a:off x="15290800" y="148118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64" name="テキスト ボックス 263">
          <a:extLst>
            <a:ext uri="{FF2B5EF4-FFF2-40B4-BE49-F238E27FC236}">
              <a16:creationId xmlns="" xmlns:a16="http://schemas.microsoft.com/office/drawing/2014/main" id="{00000000-0008-0000-0300-000008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86</xdr:row>
      <xdr:rowOff>67129</xdr:rowOff>
    </xdr:to>
    <xdr:cxnSp macro="">
      <xdr:nvCxnSpPr>
        <xdr:cNvPr id="265" name="直線コネクタ 264">
          <a:extLst>
            <a:ext uri="{FF2B5EF4-FFF2-40B4-BE49-F238E27FC236}">
              <a16:creationId xmlns="" xmlns:a16="http://schemas.microsoft.com/office/drawing/2014/main" id="{00000000-0008-0000-0300-000009010000}"/>
            </a:ext>
          </a:extLst>
        </xdr:cNvPr>
        <xdr:cNvCxnSpPr/>
      </xdr:nvCxnSpPr>
      <xdr:spPr>
        <a:xfrm>
          <a:off x="14401800" y="147084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86</xdr:row>
      <xdr:rowOff>32657</xdr:rowOff>
    </xdr:to>
    <xdr:cxnSp macro="">
      <xdr:nvCxnSpPr>
        <xdr:cNvPr id="268" name="直線コネクタ 267">
          <a:extLst>
            <a:ext uri="{FF2B5EF4-FFF2-40B4-BE49-F238E27FC236}">
              <a16:creationId xmlns="" xmlns:a16="http://schemas.microsoft.com/office/drawing/2014/main" id="{00000000-0008-0000-0300-00000C010000}"/>
            </a:ext>
          </a:extLst>
        </xdr:cNvPr>
        <xdr:cNvCxnSpPr/>
      </xdr:nvCxnSpPr>
      <xdr:spPr>
        <a:xfrm flipV="1">
          <a:off x="13512800" y="147084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a:extLst>
            <a:ext uri="{FF2B5EF4-FFF2-40B4-BE49-F238E27FC236}">
              <a16:creationId xmlns="" xmlns:a16="http://schemas.microsoft.com/office/drawing/2014/main" id="{00000000-0008-0000-0300-00000D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a:extLst>
            <a:ext uri="{FF2B5EF4-FFF2-40B4-BE49-F238E27FC236}">
              <a16:creationId xmlns="" xmlns:a16="http://schemas.microsoft.com/office/drawing/2014/main" id="{00000000-0008-0000-0300-00000F010000}"/>
            </a:ext>
          </a:extLst>
        </xdr:cNvPr>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9" name="給与水準   （国との比較）該当値テキスト">
          <a:extLst>
            <a:ext uri="{FF2B5EF4-FFF2-40B4-BE49-F238E27FC236}">
              <a16:creationId xmlns="" xmlns:a16="http://schemas.microsoft.com/office/drawing/2014/main" id="{00000000-0008-0000-0300-000017010000}"/>
            </a:ext>
          </a:extLst>
        </xdr:cNvPr>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4" name="楕円 283">
          <a:extLst>
            <a:ext uri="{FF2B5EF4-FFF2-40B4-BE49-F238E27FC236}">
              <a16:creationId xmlns="" xmlns:a16="http://schemas.microsoft.com/office/drawing/2014/main" id="{00000000-0008-0000-0300-00001C010000}"/>
            </a:ext>
          </a:extLst>
        </xdr:cNvPr>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6" name="楕円 285">
          <a:extLst>
            <a:ext uri="{FF2B5EF4-FFF2-40B4-BE49-F238E27FC236}">
              <a16:creationId xmlns="" xmlns:a16="http://schemas.microsoft.com/office/drawing/2014/main" id="{00000000-0008-0000-0300-00001E010000}"/>
            </a:ext>
          </a:extLst>
        </xdr:cNvPr>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人口減少及び職員数の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の影響により、前年度と比較して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人の増となっている。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今後も費用対効果がより高い施策の実施、職員配置を含めた行財政改革実施計画の確実な実施など、適正な定員管理を図る。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5715</xdr:rowOff>
    </xdr:from>
    <xdr:to>
      <xdr:col>81</xdr:col>
      <xdr:colOff>44450</xdr:colOff>
      <xdr:row>63</xdr:row>
      <xdr:rowOff>55986</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6179800" y="10807065"/>
          <a:ext cx="8382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3615</xdr:rowOff>
    </xdr:from>
    <xdr:ext cx="762000" cy="259045"/>
    <xdr:sp macro="" textlink="">
      <xdr:nvSpPr>
        <xdr:cNvPr id="323" name="定員管理の状況平均値テキスト">
          <a:extLst>
            <a:ext uri="{FF2B5EF4-FFF2-40B4-BE49-F238E27FC236}">
              <a16:creationId xmlns="" xmlns:a16="http://schemas.microsoft.com/office/drawing/2014/main" id="{00000000-0008-0000-0300-000043010000}"/>
            </a:ext>
          </a:extLst>
        </xdr:cNvPr>
        <xdr:cNvSpPr txBox="1"/>
      </xdr:nvSpPr>
      <xdr:spPr>
        <a:xfrm>
          <a:off x="17106900" y="10633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5715</xdr:rowOff>
    </xdr:from>
    <xdr:to>
      <xdr:col>77</xdr:col>
      <xdr:colOff>44450</xdr:colOff>
      <xdr:row>63</xdr:row>
      <xdr:rowOff>15769</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flipV="1">
          <a:off x="15290800" y="1080706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5798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5715</xdr:rowOff>
    </xdr:from>
    <xdr:to>
      <xdr:col>72</xdr:col>
      <xdr:colOff>203200</xdr:colOff>
      <xdr:row>63</xdr:row>
      <xdr:rowOff>15769</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a:off x="14401800" y="1080706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74735</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4909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5715</xdr:rowOff>
    </xdr:from>
    <xdr:to>
      <xdr:col>68</xdr:col>
      <xdr:colOff>152400</xdr:colOff>
      <xdr:row>63</xdr:row>
      <xdr:rowOff>7726</xdr:rowOff>
    </xdr:to>
    <xdr:cxnSp macro="">
      <xdr:nvCxnSpPr>
        <xdr:cNvPr id="331" name="直線コネクタ 330">
          <a:extLst>
            <a:ext uri="{FF2B5EF4-FFF2-40B4-BE49-F238E27FC236}">
              <a16:creationId xmlns="" xmlns:a16="http://schemas.microsoft.com/office/drawing/2014/main" id="{00000000-0008-0000-0300-00004B010000}"/>
            </a:ext>
          </a:extLst>
        </xdr:cNvPr>
        <xdr:cNvCxnSpPr/>
      </xdr:nvCxnSpPr>
      <xdr:spPr>
        <a:xfrm flipV="1">
          <a:off x="13512800" y="1080706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66692</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020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a:extLst>
            <a:ext uri="{FF2B5EF4-FFF2-40B4-BE49-F238E27FC236}">
              <a16:creationId xmlns="" xmlns:a16="http://schemas.microsoft.com/office/drawing/2014/main" id="{00000000-0008-0000-0300-00004E010000}"/>
            </a:ext>
          </a:extLst>
        </xdr:cNvPr>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64681</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3131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5186</xdr:rowOff>
    </xdr:from>
    <xdr:to>
      <xdr:col>81</xdr:col>
      <xdr:colOff>95250</xdr:colOff>
      <xdr:row>63</xdr:row>
      <xdr:rowOff>106786</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6967200" y="1080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148713</xdr:rowOff>
    </xdr:from>
    <xdr:ext cx="762000" cy="259045"/>
    <xdr:sp macro="" textlink="">
      <xdr:nvSpPr>
        <xdr:cNvPr id="342" name="定員管理の状況該当値テキスト">
          <a:extLst>
            <a:ext uri="{FF2B5EF4-FFF2-40B4-BE49-F238E27FC236}">
              <a16:creationId xmlns="" xmlns:a16="http://schemas.microsoft.com/office/drawing/2014/main" id="{00000000-0008-0000-0300-000056010000}"/>
            </a:ext>
          </a:extLst>
        </xdr:cNvPr>
        <xdr:cNvSpPr txBox="1"/>
      </xdr:nvSpPr>
      <xdr:spPr>
        <a:xfrm>
          <a:off x="17106900" y="1077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126365</xdr:rowOff>
    </xdr:from>
    <xdr:to>
      <xdr:col>77</xdr:col>
      <xdr:colOff>95250</xdr:colOff>
      <xdr:row>63</xdr:row>
      <xdr:rowOff>56515</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6129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66692</xdr:rowOff>
    </xdr:from>
    <xdr:ext cx="7366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5798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136419</xdr:rowOff>
    </xdr:from>
    <xdr:to>
      <xdr:col>73</xdr:col>
      <xdr:colOff>44450</xdr:colOff>
      <xdr:row>63</xdr:row>
      <xdr:rowOff>66569</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5240000" y="107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51346</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4909800" y="108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126365</xdr:rowOff>
    </xdr:from>
    <xdr:to>
      <xdr:col>68</xdr:col>
      <xdr:colOff>203200</xdr:colOff>
      <xdr:row>63</xdr:row>
      <xdr:rowOff>56515</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4351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128376</xdr:rowOff>
    </xdr:from>
    <xdr:to>
      <xdr:col>64</xdr:col>
      <xdr:colOff>152400</xdr:colOff>
      <xdr:row>63</xdr:row>
      <xdr:rowOff>58526</xdr:rowOff>
    </xdr:to>
    <xdr:sp macro="" textlink="">
      <xdr:nvSpPr>
        <xdr:cNvPr id="349" name="楕円 348">
          <a:extLst>
            <a:ext uri="{FF2B5EF4-FFF2-40B4-BE49-F238E27FC236}">
              <a16:creationId xmlns="" xmlns:a16="http://schemas.microsoft.com/office/drawing/2014/main" id="{00000000-0008-0000-0300-00005D010000}"/>
            </a:ext>
          </a:extLst>
        </xdr:cNvPr>
        <xdr:cNvSpPr/>
      </xdr:nvSpPr>
      <xdr:spPr>
        <a:xfrm>
          <a:off x="13462000" y="1075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43303</xdr:rowOff>
    </xdr:from>
    <xdr:ext cx="762000" cy="259045"/>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3131800" y="1084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前年度と比較し、標準財政財政規模は増加したものの、令和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年度に大規模事業に係る緊急防災・減災事業債及び旧合併特例事業債等の償還が完了したことにより、分子の構成要素である元利償還金等が減少し、令和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年度の実質公債費比率（単年度）は、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しかしながら、令和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年度に、起債借入の据置期間が終了し、元金償還が始まったことによる元利償還金の増加や公営企業債等繰入額が増加していたことから、令和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年度の実質公債費比率（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ヶ年平均）が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48381</xdr:rowOff>
    </xdr:from>
    <xdr:to>
      <xdr:col>81</xdr:col>
      <xdr:colOff>44450</xdr:colOff>
      <xdr:row>42</xdr:row>
      <xdr:rowOff>82852</xdr:rowOff>
    </xdr:to>
    <xdr:cxnSp macro="">
      <xdr:nvCxnSpPr>
        <xdr:cNvPr id="385" name="直線コネクタ 384">
          <a:extLst>
            <a:ext uri="{FF2B5EF4-FFF2-40B4-BE49-F238E27FC236}">
              <a16:creationId xmlns="" xmlns:a16="http://schemas.microsoft.com/office/drawing/2014/main" id="{00000000-0008-0000-0300-000081010000}"/>
            </a:ext>
          </a:extLst>
        </xdr:cNvPr>
        <xdr:cNvCxnSpPr/>
      </xdr:nvCxnSpPr>
      <xdr:spPr>
        <a:xfrm>
          <a:off x="16179800" y="7249281"/>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6" name="公債費負担の状況平均値テキスト">
          <a:extLst>
            <a:ext uri="{FF2B5EF4-FFF2-40B4-BE49-F238E27FC236}">
              <a16:creationId xmlns="" xmlns:a16="http://schemas.microsoft.com/office/drawing/2014/main" id="{00000000-0008-0000-0300-000082010000}"/>
            </a:ext>
          </a:extLst>
        </xdr:cNvPr>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2419</xdr:rowOff>
    </xdr:from>
    <xdr:to>
      <xdr:col>77</xdr:col>
      <xdr:colOff>44450</xdr:colOff>
      <xdr:row>42</xdr:row>
      <xdr:rowOff>48381</xdr:rowOff>
    </xdr:to>
    <xdr:cxnSp macro="">
      <xdr:nvCxnSpPr>
        <xdr:cNvPr id="388" name="直線コネクタ 387">
          <a:extLst>
            <a:ext uri="{FF2B5EF4-FFF2-40B4-BE49-F238E27FC236}">
              <a16:creationId xmlns="" xmlns:a16="http://schemas.microsoft.com/office/drawing/2014/main" id="{00000000-0008-0000-0300-000084010000}"/>
            </a:ext>
          </a:extLst>
        </xdr:cNvPr>
        <xdr:cNvCxnSpPr/>
      </xdr:nvCxnSpPr>
      <xdr:spPr>
        <a:xfrm>
          <a:off x="15290800" y="720331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28018</xdr:rowOff>
    </xdr:from>
    <xdr:ext cx="7366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5798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127907</xdr:rowOff>
    </xdr:from>
    <xdr:to>
      <xdr:col>72</xdr:col>
      <xdr:colOff>203200</xdr:colOff>
      <xdr:row>42</xdr:row>
      <xdr:rowOff>2419</xdr:rowOff>
    </xdr:to>
    <xdr:cxnSp macro="">
      <xdr:nvCxnSpPr>
        <xdr:cNvPr id="391" name="直線コネクタ 390">
          <a:extLst>
            <a:ext uri="{FF2B5EF4-FFF2-40B4-BE49-F238E27FC236}">
              <a16:creationId xmlns="" xmlns:a16="http://schemas.microsoft.com/office/drawing/2014/main" id="{00000000-0008-0000-0300-000087010000}"/>
            </a:ext>
          </a:extLst>
        </xdr:cNvPr>
        <xdr:cNvCxnSpPr/>
      </xdr:nvCxnSpPr>
      <xdr:spPr>
        <a:xfrm>
          <a:off x="14401800" y="715735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127907</xdr:rowOff>
    </xdr:to>
    <xdr:cxnSp macro="">
      <xdr:nvCxnSpPr>
        <xdr:cNvPr id="394" name="直線コネクタ 393">
          <a:extLst>
            <a:ext uri="{FF2B5EF4-FFF2-40B4-BE49-F238E27FC236}">
              <a16:creationId xmlns="" xmlns:a16="http://schemas.microsoft.com/office/drawing/2014/main" id="{00000000-0008-0000-0300-00008A010000}"/>
            </a:ext>
          </a:extLst>
        </xdr:cNvPr>
        <xdr:cNvCxnSpPr/>
      </xdr:nvCxnSpPr>
      <xdr:spPr>
        <a:xfrm>
          <a:off x="13512800" y="7065433"/>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a:extLst>
            <a:ext uri="{FF2B5EF4-FFF2-40B4-BE49-F238E27FC236}">
              <a16:creationId xmlns="" xmlns:a16="http://schemas.microsoft.com/office/drawing/2014/main" id="{00000000-0008-0000-0300-00008D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32052</xdr:rowOff>
    </xdr:from>
    <xdr:to>
      <xdr:col>81</xdr:col>
      <xdr:colOff>95250</xdr:colOff>
      <xdr:row>42</xdr:row>
      <xdr:rowOff>133652</xdr:rowOff>
    </xdr:to>
    <xdr:sp macro="" textlink="">
      <xdr:nvSpPr>
        <xdr:cNvPr id="404" name="楕円 403">
          <a:extLst>
            <a:ext uri="{FF2B5EF4-FFF2-40B4-BE49-F238E27FC236}">
              <a16:creationId xmlns="" xmlns:a16="http://schemas.microsoft.com/office/drawing/2014/main" id="{00000000-0008-0000-0300-000094010000}"/>
            </a:ext>
          </a:extLst>
        </xdr:cNvPr>
        <xdr:cNvSpPr/>
      </xdr:nvSpPr>
      <xdr:spPr>
        <a:xfrm>
          <a:off x="169672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4129</xdr:rowOff>
    </xdr:from>
    <xdr:ext cx="762000" cy="259045"/>
    <xdr:sp macro="" textlink="">
      <xdr:nvSpPr>
        <xdr:cNvPr id="405" name="公債費負担の状況該当値テキスト">
          <a:extLst>
            <a:ext uri="{FF2B5EF4-FFF2-40B4-BE49-F238E27FC236}">
              <a16:creationId xmlns="" xmlns:a16="http://schemas.microsoft.com/office/drawing/2014/main" id="{00000000-0008-0000-0300-000095010000}"/>
            </a:ext>
          </a:extLst>
        </xdr:cNvPr>
        <xdr:cNvSpPr txBox="1"/>
      </xdr:nvSpPr>
      <xdr:spPr>
        <a:xfrm>
          <a:off x="17106900" y="720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169031</xdr:rowOff>
    </xdr:from>
    <xdr:to>
      <xdr:col>77</xdr:col>
      <xdr:colOff>95250</xdr:colOff>
      <xdr:row>42</xdr:row>
      <xdr:rowOff>99181</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6129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83958</xdr:rowOff>
    </xdr:from>
    <xdr:ext cx="7366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5798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123069</xdr:rowOff>
    </xdr:from>
    <xdr:to>
      <xdr:col>73</xdr:col>
      <xdr:colOff>44450</xdr:colOff>
      <xdr:row>42</xdr:row>
      <xdr:rowOff>53219</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5240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37996</xdr:rowOff>
    </xdr:from>
    <xdr:ext cx="7620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4909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77107</xdr:rowOff>
    </xdr:from>
    <xdr:to>
      <xdr:col>68</xdr:col>
      <xdr:colOff>203200</xdr:colOff>
      <xdr:row>42</xdr:row>
      <xdr:rowOff>7257</xdr:rowOff>
    </xdr:to>
    <xdr:sp macro="" textlink="">
      <xdr:nvSpPr>
        <xdr:cNvPr id="410" name="楕円 409">
          <a:extLst>
            <a:ext uri="{FF2B5EF4-FFF2-40B4-BE49-F238E27FC236}">
              <a16:creationId xmlns="" xmlns:a16="http://schemas.microsoft.com/office/drawing/2014/main" id="{00000000-0008-0000-0300-00009A010000}"/>
            </a:ext>
          </a:extLst>
        </xdr:cNvPr>
        <xdr:cNvSpPr/>
      </xdr:nvSpPr>
      <xdr:spPr>
        <a:xfrm>
          <a:off x="14351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163484</xdr:rowOff>
    </xdr:from>
    <xdr:ext cx="762000" cy="259045"/>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4020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12" name="楕円 411">
          <a:extLst>
            <a:ext uri="{FF2B5EF4-FFF2-40B4-BE49-F238E27FC236}">
              <a16:creationId xmlns="" xmlns:a16="http://schemas.microsoft.com/office/drawing/2014/main" id="{00000000-0008-0000-0300-00009C010000}"/>
            </a:ext>
          </a:extLst>
        </xdr:cNvPr>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13" name="テキスト ボックス 412">
          <a:extLst>
            <a:ext uri="{FF2B5EF4-FFF2-40B4-BE49-F238E27FC236}">
              <a16:creationId xmlns="" xmlns:a16="http://schemas.microsoft.com/office/drawing/2014/main" id="{00000000-0008-0000-0300-00009D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前年度と比較し、充当可能財源等が減少したものの、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大規模事業の財源とした既発債の償還終了に伴う地方債現在高の減少により、実質的な将来負担額が大幅に減少し、類似団体の平均と同様の比率となった。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今後も大型事業を実施する見込みであり、比率が上昇することが見込まれるため、計画的な事業実施や事業費の適正化、交付税措置率の高い地方債を活用することにより、財政の健全化に努める。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111941</xdr:rowOff>
    </xdr:from>
    <xdr:to>
      <xdr:col>72</xdr:col>
      <xdr:colOff>203200</xdr:colOff>
      <xdr:row>14</xdr:row>
      <xdr:rowOff>123190</xdr:rowOff>
    </xdr:to>
    <xdr:cxnSp macro="">
      <xdr:nvCxnSpPr>
        <xdr:cNvPr id="449" name="直線コネクタ 448">
          <a:extLst>
            <a:ext uri="{FF2B5EF4-FFF2-40B4-BE49-F238E27FC236}">
              <a16:creationId xmlns="" xmlns:a16="http://schemas.microsoft.com/office/drawing/2014/main" id="{00000000-0008-0000-0300-0000C1010000}"/>
            </a:ext>
          </a:extLst>
        </xdr:cNvPr>
        <xdr:cNvCxnSpPr/>
      </xdr:nvCxnSpPr>
      <xdr:spPr>
        <a:xfrm flipV="1">
          <a:off x="14401800" y="2340791"/>
          <a:ext cx="889000" cy="18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0" name="将来負担の状況平均値テキスト">
          <a:extLst>
            <a:ext uri="{FF2B5EF4-FFF2-40B4-BE49-F238E27FC236}">
              <a16:creationId xmlns="" xmlns:a16="http://schemas.microsoft.com/office/drawing/2014/main" id="{00000000-0008-0000-0300-0000C2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1" name="フローチャート: 判断 450">
          <a:extLst>
            <a:ext uri="{FF2B5EF4-FFF2-40B4-BE49-F238E27FC236}">
              <a16:creationId xmlns="" xmlns:a16="http://schemas.microsoft.com/office/drawing/2014/main" id="{00000000-0008-0000-0300-0000C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123190</xdr:rowOff>
    </xdr:from>
    <xdr:to>
      <xdr:col>68</xdr:col>
      <xdr:colOff>152400</xdr:colOff>
      <xdr:row>15</xdr:row>
      <xdr:rowOff>39642</xdr:rowOff>
    </xdr:to>
    <xdr:cxnSp macro="">
      <xdr:nvCxnSpPr>
        <xdr:cNvPr id="452" name="直線コネクタ 451">
          <a:extLst>
            <a:ext uri="{FF2B5EF4-FFF2-40B4-BE49-F238E27FC236}">
              <a16:creationId xmlns="" xmlns:a16="http://schemas.microsoft.com/office/drawing/2014/main" id="{00000000-0008-0000-0300-0000C4010000}"/>
            </a:ext>
          </a:extLst>
        </xdr:cNvPr>
        <xdr:cNvCxnSpPr/>
      </xdr:nvCxnSpPr>
      <xdr:spPr>
        <a:xfrm flipV="1">
          <a:off x="13512800" y="2523490"/>
          <a:ext cx="889000" cy="8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a:extLst>
            <a:ext uri="{FF2B5EF4-FFF2-40B4-BE49-F238E27FC236}">
              <a16:creationId xmlns="" xmlns:a16="http://schemas.microsoft.com/office/drawing/2014/main" id="{00000000-0008-0000-0300-0000C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5" name="フローチャート: 判断 454">
          <a:extLst>
            <a:ext uri="{FF2B5EF4-FFF2-40B4-BE49-F238E27FC236}">
              <a16:creationId xmlns="" xmlns:a16="http://schemas.microsoft.com/office/drawing/2014/main" id="{00000000-0008-0000-0300-0000C7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100784</xdr:rowOff>
    </xdr:from>
    <xdr:to>
      <xdr:col>68</xdr:col>
      <xdr:colOff>203200</xdr:colOff>
      <xdr:row>14</xdr:row>
      <xdr:rowOff>30934</xdr:rowOff>
    </xdr:to>
    <xdr:sp macro="" textlink="">
      <xdr:nvSpPr>
        <xdr:cNvPr id="457" name="フローチャート: 判断 456">
          <a:extLst>
            <a:ext uri="{FF2B5EF4-FFF2-40B4-BE49-F238E27FC236}">
              <a16:creationId xmlns="" xmlns:a16="http://schemas.microsoft.com/office/drawing/2014/main" id="{00000000-0008-0000-0300-0000C9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59" name="フローチャート: 判断 458">
          <a:extLst>
            <a:ext uri="{FF2B5EF4-FFF2-40B4-BE49-F238E27FC236}">
              <a16:creationId xmlns="" xmlns:a16="http://schemas.microsoft.com/office/drawing/2014/main" id="{00000000-0008-0000-0300-0000CB010000}"/>
            </a:ext>
          </a:extLst>
        </xdr:cNvPr>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61141</xdr:rowOff>
    </xdr:from>
    <xdr:to>
      <xdr:col>73</xdr:col>
      <xdr:colOff>44450</xdr:colOff>
      <xdr:row>13</xdr:row>
      <xdr:rowOff>162741</xdr:rowOff>
    </xdr:to>
    <xdr:sp macro="" textlink="">
      <xdr:nvSpPr>
        <xdr:cNvPr id="466" name="楕円 465">
          <a:extLst>
            <a:ext uri="{FF2B5EF4-FFF2-40B4-BE49-F238E27FC236}">
              <a16:creationId xmlns="" xmlns:a16="http://schemas.microsoft.com/office/drawing/2014/main" id="{00000000-0008-0000-0300-0000D2010000}"/>
            </a:ext>
          </a:extLst>
        </xdr:cNvPr>
        <xdr:cNvSpPr/>
      </xdr:nvSpPr>
      <xdr:spPr>
        <a:xfrm>
          <a:off x="15240000" y="228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147518</xdr:rowOff>
    </xdr:from>
    <xdr:ext cx="762000" cy="259045"/>
    <xdr:sp macro="" textlink="">
      <xdr:nvSpPr>
        <xdr:cNvPr id="467" name="テキスト ボックス 466">
          <a:extLst>
            <a:ext uri="{FF2B5EF4-FFF2-40B4-BE49-F238E27FC236}">
              <a16:creationId xmlns="" xmlns:a16="http://schemas.microsoft.com/office/drawing/2014/main" id="{00000000-0008-0000-0300-0000D3010000}"/>
            </a:ext>
          </a:extLst>
        </xdr:cNvPr>
        <xdr:cNvSpPr txBox="1"/>
      </xdr:nvSpPr>
      <xdr:spPr>
        <a:xfrm>
          <a:off x="14909800" y="2376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72390</xdr:rowOff>
    </xdr:from>
    <xdr:to>
      <xdr:col>68</xdr:col>
      <xdr:colOff>203200</xdr:colOff>
      <xdr:row>15</xdr:row>
      <xdr:rowOff>2540</xdr:rowOff>
    </xdr:to>
    <xdr:sp macro="" textlink="">
      <xdr:nvSpPr>
        <xdr:cNvPr id="468" name="楕円 467">
          <a:extLst>
            <a:ext uri="{FF2B5EF4-FFF2-40B4-BE49-F238E27FC236}">
              <a16:creationId xmlns="" xmlns:a16="http://schemas.microsoft.com/office/drawing/2014/main" id="{00000000-0008-0000-0300-0000D4010000}"/>
            </a:ext>
          </a:extLst>
        </xdr:cNvPr>
        <xdr:cNvSpPr/>
      </xdr:nvSpPr>
      <xdr:spPr>
        <a:xfrm>
          <a:off x="143510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158767</xdr:rowOff>
    </xdr:from>
    <xdr:ext cx="762000" cy="259045"/>
    <xdr:sp macro="" textlink="">
      <xdr:nvSpPr>
        <xdr:cNvPr id="469" name="テキスト ボックス 468">
          <a:extLst>
            <a:ext uri="{FF2B5EF4-FFF2-40B4-BE49-F238E27FC236}">
              <a16:creationId xmlns="" xmlns:a16="http://schemas.microsoft.com/office/drawing/2014/main" id="{00000000-0008-0000-0300-0000D5010000}"/>
            </a:ext>
          </a:extLst>
        </xdr:cNvPr>
        <xdr:cNvSpPr txBox="1"/>
      </xdr:nvSpPr>
      <xdr:spPr>
        <a:xfrm>
          <a:off x="14020800" y="255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160292</xdr:rowOff>
    </xdr:from>
    <xdr:to>
      <xdr:col>64</xdr:col>
      <xdr:colOff>152400</xdr:colOff>
      <xdr:row>15</xdr:row>
      <xdr:rowOff>90442</xdr:rowOff>
    </xdr:to>
    <xdr:sp macro="" textlink="">
      <xdr:nvSpPr>
        <xdr:cNvPr id="470" name="楕円 469">
          <a:extLst>
            <a:ext uri="{FF2B5EF4-FFF2-40B4-BE49-F238E27FC236}">
              <a16:creationId xmlns="" xmlns:a16="http://schemas.microsoft.com/office/drawing/2014/main" id="{00000000-0008-0000-0300-0000D6010000}"/>
            </a:ext>
          </a:extLst>
        </xdr:cNvPr>
        <xdr:cNvSpPr/>
      </xdr:nvSpPr>
      <xdr:spPr>
        <a:xfrm>
          <a:off x="13462000" y="256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75219</xdr:rowOff>
    </xdr:from>
    <xdr:ext cx="762000" cy="259045"/>
    <xdr:sp macro="" textlink="">
      <xdr:nvSpPr>
        <xdr:cNvPr id="471" name="テキスト ボックス 470">
          <a:extLst>
            <a:ext uri="{FF2B5EF4-FFF2-40B4-BE49-F238E27FC236}">
              <a16:creationId xmlns="" xmlns:a16="http://schemas.microsoft.com/office/drawing/2014/main" id="{00000000-0008-0000-0300-0000D7010000}"/>
            </a:ext>
          </a:extLst>
        </xdr:cNvPr>
        <xdr:cNvSpPr txBox="1"/>
      </xdr:nvSpPr>
      <xdr:spPr>
        <a:xfrm>
          <a:off x="13131800" y="264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124,962
123,227
213.96
90,780,148
88,472,792
2,056,239
34,315,420
67,064,747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職員数の増や給与改定による基本給の増による職員給の増により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ポイントの増となっている。また、類似団体平均と比較すると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ポイント下回っている。これは、令和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日現在の職員数は前年度と比較して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人の増となっているが、行財政改革実施計画策定年度である平成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日現在（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人の減となっていることが主な要因である。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今後も費用対効果がより高い施策の実施、職員配置を含めた行財政改革実施計画の確実な実施など、適正な定員管理のもと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人件費の抑制を図る。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122428</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a:off x="3987800" y="618490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109999</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49276</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flipV="1">
          <a:off x="3098800" y="6184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49276</xdr:rowOff>
    </xdr:from>
    <xdr:to>
      <xdr:col>15</xdr:col>
      <xdr:colOff>98425</xdr:colOff>
      <xdr:row>37</xdr:row>
      <xdr:rowOff>33274</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flipV="1">
          <a:off x="2209800" y="622147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120142</xdr:rowOff>
    </xdr:from>
    <xdr:to>
      <xdr:col>11</xdr:col>
      <xdr:colOff>9525</xdr:colOff>
      <xdr:row>37</xdr:row>
      <xdr:rowOff>33274</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a:off x="1320800" y="6120892"/>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9415</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61993</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88155</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169926</xdr:rowOff>
    </xdr:from>
    <xdr:to>
      <xdr:col>15</xdr:col>
      <xdr:colOff>149225</xdr:colOff>
      <xdr:row>36</xdr:row>
      <xdr:rowOff>100076</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110253</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153924</xdr:rowOff>
    </xdr:from>
    <xdr:to>
      <xdr:col>11</xdr:col>
      <xdr:colOff>60325</xdr:colOff>
      <xdr:row>37</xdr:row>
      <xdr:rowOff>84074</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69342</xdr:rowOff>
    </xdr:from>
    <xdr:to>
      <xdr:col>6</xdr:col>
      <xdr:colOff>171450</xdr:colOff>
      <xdr:row>35</xdr:row>
      <xdr:rowOff>170942</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9669</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a:solidFill>
                <a:schemeClr val="dk1"/>
              </a:solidFill>
              <a:effectLst/>
              <a:latin typeface="+mn-lt"/>
              <a:ea typeface="+mn-ea"/>
              <a:cs typeface="+mn-cs"/>
            </a:rPr>
            <a:t>　</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ポイントの増、類似団体平均と比較すると</a:t>
          </a:r>
          <a:r>
            <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　前年度から増加した要因としては、物価高騰の影響による小中学校賄材料事業の関連経費やごみ収集事業の関連経費が増加してことがあげられる。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　今後も長期継続契約の推進などの委託業務内容の見直しや、施設の統廃合の推進によるコストの低減を図っていく。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94343</xdr:rowOff>
    </xdr:from>
    <xdr:to>
      <xdr:col>82</xdr:col>
      <xdr:colOff>107950</xdr:colOff>
      <xdr:row>14</xdr:row>
      <xdr:rowOff>137886</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a:off x="15671800" y="24946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28" name="物件費平均値テキスト">
          <a:extLst>
            <a:ext uri="{FF2B5EF4-FFF2-40B4-BE49-F238E27FC236}">
              <a16:creationId xmlns="" xmlns:a16="http://schemas.microsoft.com/office/drawing/2014/main" id="{00000000-0008-0000-0400-000080000000}"/>
            </a:ext>
          </a:extLst>
        </xdr:cNvPr>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146050</xdr:rowOff>
    </xdr:from>
    <xdr:to>
      <xdr:col>78</xdr:col>
      <xdr:colOff>69850</xdr:colOff>
      <xdr:row>14</xdr:row>
      <xdr:rowOff>94343</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a:off x="14782800" y="23749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146050</xdr:rowOff>
    </xdr:from>
    <xdr:to>
      <xdr:col>73</xdr:col>
      <xdr:colOff>180975</xdr:colOff>
      <xdr:row>13</xdr:row>
      <xdr:rowOff>167821</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flipV="1">
          <a:off x="13893800" y="23749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167821</xdr:rowOff>
    </xdr:from>
    <xdr:to>
      <xdr:col>69</xdr:col>
      <xdr:colOff>92075</xdr:colOff>
      <xdr:row>15</xdr:row>
      <xdr:rowOff>107950</xdr:rowOff>
    </xdr:to>
    <xdr:cxnSp macro="">
      <xdr:nvCxnSpPr>
        <xdr:cNvPr id="136" name="直線コネクタ 135">
          <a:extLst>
            <a:ext uri="{FF2B5EF4-FFF2-40B4-BE49-F238E27FC236}">
              <a16:creationId xmlns="" xmlns:a16="http://schemas.microsoft.com/office/drawing/2014/main" id="{00000000-0008-0000-0400-000088000000}"/>
            </a:ext>
          </a:extLst>
        </xdr:cNvPr>
        <xdr:cNvCxnSpPr/>
      </xdr:nvCxnSpPr>
      <xdr:spPr>
        <a:xfrm flipV="1">
          <a:off x="13004800" y="2396671"/>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64592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103613</xdr:rowOff>
    </xdr:from>
    <xdr:ext cx="762000" cy="259045"/>
    <xdr:sp macro="" textlink="">
      <xdr:nvSpPr>
        <xdr:cNvPr id="147" name="物件費該当値テキスト">
          <a:extLst>
            <a:ext uri="{FF2B5EF4-FFF2-40B4-BE49-F238E27FC236}">
              <a16:creationId xmlns="" xmlns:a16="http://schemas.microsoft.com/office/drawing/2014/main" id="{00000000-0008-0000-0400-000093000000}"/>
            </a:ext>
          </a:extLst>
        </xdr:cNvPr>
        <xdr:cNvSpPr txBox="1"/>
      </xdr:nvSpPr>
      <xdr:spPr>
        <a:xfrm>
          <a:off x="165989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43543</xdr:rowOff>
    </xdr:from>
    <xdr:to>
      <xdr:col>78</xdr:col>
      <xdr:colOff>120650</xdr:colOff>
      <xdr:row>14</xdr:row>
      <xdr:rowOff>145143</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5621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155320</xdr:rowOff>
    </xdr:from>
    <xdr:ext cx="7366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5290800" y="221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95250</xdr:rowOff>
    </xdr:from>
    <xdr:to>
      <xdr:col>74</xdr:col>
      <xdr:colOff>31750</xdr:colOff>
      <xdr:row>14</xdr:row>
      <xdr:rowOff>25400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35577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117021</xdr:rowOff>
    </xdr:from>
    <xdr:to>
      <xdr:col>69</xdr:col>
      <xdr:colOff>142875</xdr:colOff>
      <xdr:row>14</xdr:row>
      <xdr:rowOff>47171</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3843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57348</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3512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ポイントの増となり、</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類似団体平均値と比較すると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これは、旧産炭地域特有の経済構造として、生活保護率が高いなど低所得者が多いことが大きな要因であるが、最近では、就労支援等自立に向けた取り組みの強化を継続実施していることもあり、生活保護扶助に係る経費は減少傾向となっている。一方で、障がい者自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支援給付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、私立幼稚園連や私立保育所の給付事業関連経費の増加が大きく、今後は適正な給付のあり方を検討するなど増大する扶助費の適正化を図る必要がある。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54610</xdr:rowOff>
    </xdr:from>
    <xdr:to>
      <xdr:col>24</xdr:col>
      <xdr:colOff>25400</xdr:colOff>
      <xdr:row>57</xdr:row>
      <xdr:rowOff>130810</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a:off x="3987800" y="98272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a:extLst>
            <a:ext uri="{FF2B5EF4-FFF2-40B4-BE49-F238E27FC236}">
              <a16:creationId xmlns="" xmlns:a16="http://schemas.microsoft.com/office/drawing/2014/main" id="{00000000-0008-0000-0400-0000BD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54610</xdr:rowOff>
    </xdr:from>
    <xdr:to>
      <xdr:col>19</xdr:col>
      <xdr:colOff>187325</xdr:colOff>
      <xdr:row>57</xdr:row>
      <xdr:rowOff>100330</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flipV="1">
          <a:off x="3098800" y="9827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69867</xdr:rowOff>
    </xdr:from>
    <xdr:ext cx="736600" cy="259045"/>
    <xdr:sp macro="" textlink="">
      <xdr:nvSpPr>
        <xdr:cNvPr id="193" name="テキスト ボックス 192">
          <a:extLst>
            <a:ext uri="{FF2B5EF4-FFF2-40B4-BE49-F238E27FC236}">
              <a16:creationId xmlns="" xmlns:a16="http://schemas.microsoft.com/office/drawing/2014/main" id="{00000000-0008-0000-0400-0000C1000000}"/>
            </a:ext>
          </a:extLst>
        </xdr:cNvPr>
        <xdr:cNvSpPr txBox="1"/>
      </xdr:nvSpPr>
      <xdr:spPr>
        <a:xfrm>
          <a:off x="3606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100330</xdr:rowOff>
    </xdr:from>
    <xdr:to>
      <xdr:col>15</xdr:col>
      <xdr:colOff>98425</xdr:colOff>
      <xdr:row>58</xdr:row>
      <xdr:rowOff>35560</xdr:rowOff>
    </xdr:to>
    <xdr:cxnSp macro="">
      <xdr:nvCxnSpPr>
        <xdr:cNvPr id="194" name="直線コネクタ 193">
          <a:extLst>
            <a:ext uri="{FF2B5EF4-FFF2-40B4-BE49-F238E27FC236}">
              <a16:creationId xmlns="" xmlns:a16="http://schemas.microsoft.com/office/drawing/2014/main" id="{00000000-0008-0000-0400-0000C2000000}"/>
            </a:ext>
          </a:extLst>
        </xdr:cNvPr>
        <xdr:cNvCxnSpPr/>
      </xdr:nvCxnSpPr>
      <xdr:spPr>
        <a:xfrm flipV="1">
          <a:off x="2209800" y="98729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35560</xdr:rowOff>
    </xdr:from>
    <xdr:to>
      <xdr:col>11</xdr:col>
      <xdr:colOff>9525</xdr:colOff>
      <xdr:row>58</xdr:row>
      <xdr:rowOff>104140</xdr:rowOff>
    </xdr:to>
    <xdr:cxnSp macro="">
      <xdr:nvCxnSpPr>
        <xdr:cNvPr id="197" name="直線コネクタ 196">
          <a:extLst>
            <a:ext uri="{FF2B5EF4-FFF2-40B4-BE49-F238E27FC236}">
              <a16:creationId xmlns="" xmlns:a16="http://schemas.microsoft.com/office/drawing/2014/main" id="{00000000-0008-0000-0400-0000C5000000}"/>
            </a:ext>
          </a:extLst>
        </xdr:cNvPr>
        <xdr:cNvCxnSpPr/>
      </xdr:nvCxnSpPr>
      <xdr:spPr>
        <a:xfrm flipV="1">
          <a:off x="1320800" y="9979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a:extLst>
            <a:ext uri="{FF2B5EF4-FFF2-40B4-BE49-F238E27FC236}">
              <a16:creationId xmlns="" xmlns:a16="http://schemas.microsoft.com/office/drawing/2014/main" id="{00000000-0008-0000-0400-0000C6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31767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1828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a:extLst>
            <a:ext uri="{FF2B5EF4-FFF2-40B4-BE49-F238E27FC236}">
              <a16:creationId xmlns="" xmlns:a16="http://schemas.microsoft.com/office/drawing/2014/main" id="{00000000-0008-0000-0400-0000C8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80010</xdr:rowOff>
    </xdr:from>
    <xdr:to>
      <xdr:col>24</xdr:col>
      <xdr:colOff>76200</xdr:colOff>
      <xdr:row>58</xdr:row>
      <xdr:rowOff>10160</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4775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52087</xdr:rowOff>
    </xdr:from>
    <xdr:ext cx="762000" cy="259045"/>
    <xdr:sp macro="" textlink="">
      <xdr:nvSpPr>
        <xdr:cNvPr id="208" name="扶助費該当値テキスト">
          <a:extLst>
            <a:ext uri="{FF2B5EF4-FFF2-40B4-BE49-F238E27FC236}">
              <a16:creationId xmlns="" xmlns:a16="http://schemas.microsoft.com/office/drawing/2014/main" id="{00000000-0008-0000-0400-0000D0000000}"/>
            </a:ext>
          </a:extLst>
        </xdr:cNvPr>
        <xdr:cNvSpPr txBox="1"/>
      </xdr:nvSpPr>
      <xdr:spPr>
        <a:xfrm>
          <a:off x="4914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xdr:rowOff>
    </xdr:from>
    <xdr:to>
      <xdr:col>20</xdr:col>
      <xdr:colOff>38100</xdr:colOff>
      <xdr:row>57</xdr:row>
      <xdr:rowOff>105410</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3937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90187</xdr:rowOff>
    </xdr:from>
    <xdr:ext cx="7366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3606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49530</xdr:rowOff>
    </xdr:from>
    <xdr:to>
      <xdr:col>15</xdr:col>
      <xdr:colOff>149225</xdr:colOff>
      <xdr:row>57</xdr:row>
      <xdr:rowOff>151130</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3048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135907</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2717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156210</xdr:rowOff>
    </xdr:from>
    <xdr:to>
      <xdr:col>11</xdr:col>
      <xdr:colOff>60325</xdr:colOff>
      <xdr:row>58</xdr:row>
      <xdr:rowOff>86360</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2159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71137</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1828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1270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139717</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939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ポイントの増、類似団体平均値と比較すると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これは後期高齢者医療などの特別会計への繰出金や河川等の維持管理経費が高水準で推移していることが主な要因である。特別会計の繰出金については、各種給付費や保険料の適正化を図ることなどにより、普通会計の負担額を減らす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29028</xdr:rowOff>
    </xdr:from>
    <xdr:to>
      <xdr:col>82</xdr:col>
      <xdr:colOff>107950</xdr:colOff>
      <xdr:row>58</xdr:row>
      <xdr:rowOff>94343</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a:off x="15671800" y="99731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46462</xdr:rowOff>
    </xdr:from>
    <xdr:ext cx="762000" cy="259045"/>
    <xdr:sp macro="" textlink="">
      <xdr:nvSpPr>
        <xdr:cNvPr id="252" name="その他平均値テキスト">
          <a:extLst>
            <a:ext uri="{FF2B5EF4-FFF2-40B4-BE49-F238E27FC236}">
              <a16:creationId xmlns="" xmlns:a16="http://schemas.microsoft.com/office/drawing/2014/main" id="{00000000-0008-0000-0400-0000FC000000}"/>
            </a:ext>
          </a:extLst>
        </xdr:cNvPr>
        <xdr:cNvSpPr txBox="1"/>
      </xdr:nvSpPr>
      <xdr:spPr>
        <a:xfrm>
          <a:off x="16598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29028</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a:off x="14782800" y="9918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127000</xdr:rowOff>
    </xdr:to>
    <xdr:cxnSp macro="">
      <xdr:nvCxnSpPr>
        <xdr:cNvPr id="257" name="直線コネクタ 256">
          <a:extLst>
            <a:ext uri="{FF2B5EF4-FFF2-40B4-BE49-F238E27FC236}">
              <a16:creationId xmlns="" xmlns:a16="http://schemas.microsoft.com/office/drawing/2014/main" id="{00000000-0008-0000-0400-000001010000}"/>
            </a:ext>
          </a:extLst>
        </xdr:cNvPr>
        <xdr:cNvCxnSpPr/>
      </xdr:nvCxnSpPr>
      <xdr:spPr>
        <a:xfrm flipV="1">
          <a:off x="13893800" y="9918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72572</xdr:rowOff>
    </xdr:from>
    <xdr:to>
      <xdr:col>69</xdr:col>
      <xdr:colOff>92075</xdr:colOff>
      <xdr:row>58</xdr:row>
      <xdr:rowOff>127000</xdr:rowOff>
    </xdr:to>
    <xdr:cxnSp macro="">
      <xdr:nvCxnSpPr>
        <xdr:cNvPr id="260" name="直線コネクタ 259">
          <a:extLst>
            <a:ext uri="{FF2B5EF4-FFF2-40B4-BE49-F238E27FC236}">
              <a16:creationId xmlns="" xmlns:a16="http://schemas.microsoft.com/office/drawing/2014/main" id="{00000000-0008-0000-0400-000004010000}"/>
            </a:ext>
          </a:extLst>
        </xdr:cNvPr>
        <xdr:cNvCxnSpPr/>
      </xdr:nvCxnSpPr>
      <xdr:spPr>
        <a:xfrm>
          <a:off x="13004800" y="10016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43543</xdr:rowOff>
    </xdr:from>
    <xdr:to>
      <xdr:col>82</xdr:col>
      <xdr:colOff>158750</xdr:colOff>
      <xdr:row>58</xdr:row>
      <xdr:rowOff>145143</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6459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15620</xdr:rowOff>
    </xdr:from>
    <xdr:ext cx="762000" cy="259045"/>
    <xdr:sp macro="" textlink="">
      <xdr:nvSpPr>
        <xdr:cNvPr id="271" name="その他該当値テキスト">
          <a:extLst>
            <a:ext uri="{FF2B5EF4-FFF2-40B4-BE49-F238E27FC236}">
              <a16:creationId xmlns="" xmlns:a16="http://schemas.microsoft.com/office/drawing/2014/main" id="{00000000-0008-0000-0400-00000F010000}"/>
            </a:ext>
          </a:extLst>
        </xdr:cNvPr>
        <xdr:cNvSpPr txBox="1"/>
      </xdr:nvSpPr>
      <xdr:spPr>
        <a:xfrm>
          <a:off x="16598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149678</xdr:rowOff>
    </xdr:from>
    <xdr:to>
      <xdr:col>78</xdr:col>
      <xdr:colOff>120650</xdr:colOff>
      <xdr:row>58</xdr:row>
      <xdr:rowOff>79828</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5621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21772</xdr:rowOff>
    </xdr:from>
    <xdr:to>
      <xdr:col>65</xdr:col>
      <xdr:colOff>53975</xdr:colOff>
      <xdr:row>58</xdr:row>
      <xdr:rowOff>123372</xdr:rowOff>
    </xdr:to>
    <xdr:sp macro="" textlink="">
      <xdr:nvSpPr>
        <xdr:cNvPr id="278" name="楕円 277">
          <a:extLst>
            <a:ext uri="{FF2B5EF4-FFF2-40B4-BE49-F238E27FC236}">
              <a16:creationId xmlns="" xmlns:a16="http://schemas.microsoft.com/office/drawing/2014/main" id="{00000000-0008-0000-0400-000016010000}"/>
            </a:ext>
          </a:extLst>
        </xdr:cNvPr>
        <xdr:cNvSpPr/>
      </xdr:nvSpPr>
      <xdr:spPr>
        <a:xfrm>
          <a:off x="12954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108149</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2623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a:solidFill>
                <a:schemeClr val="dk1"/>
              </a:solidFill>
              <a:effectLst/>
              <a:latin typeface="+mn-lt"/>
              <a:ea typeface="+mn-ea"/>
              <a:cs typeface="+mn-cs"/>
            </a:rPr>
            <a:t>　</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ポイントの増、類似団体平均値と比較すると</a:t>
          </a:r>
          <a:r>
            <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その主な要因として、企業会計・一部組合等に対する各種補助金や負担金が多額になっていることが挙げられる。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　今後も負担金・補助金等については、合理化・適正化を図っていく必要がある。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38</xdr:row>
      <xdr:rowOff>81280</xdr:rowOff>
    </xdr:to>
    <xdr:cxnSp macro="">
      <xdr:nvCxnSpPr>
        <xdr:cNvPr id="310" name="直線コネクタ 309">
          <a:extLst>
            <a:ext uri="{FF2B5EF4-FFF2-40B4-BE49-F238E27FC236}">
              <a16:creationId xmlns="" xmlns:a16="http://schemas.microsoft.com/office/drawing/2014/main" id="{00000000-0008-0000-0400-000036010000}"/>
            </a:ext>
          </a:extLst>
        </xdr:cNvPr>
        <xdr:cNvCxnSpPr/>
      </xdr:nvCxnSpPr>
      <xdr:spPr>
        <a:xfrm>
          <a:off x="15671800" y="653237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33291</xdr:rowOff>
    </xdr:from>
    <xdr:ext cx="762000" cy="259045"/>
    <xdr:sp macro="" textlink="">
      <xdr:nvSpPr>
        <xdr:cNvPr id="311" name="補助費等平均値テキスト">
          <a:extLst>
            <a:ext uri="{FF2B5EF4-FFF2-40B4-BE49-F238E27FC236}">
              <a16:creationId xmlns="" xmlns:a16="http://schemas.microsoft.com/office/drawing/2014/main" id="{00000000-0008-0000-0400-000037010000}"/>
            </a:ext>
          </a:extLst>
        </xdr:cNvPr>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17272</xdr:rowOff>
    </xdr:to>
    <xdr:cxnSp macro="">
      <xdr:nvCxnSpPr>
        <xdr:cNvPr id="313" name="直線コネクタ 312">
          <a:extLst>
            <a:ext uri="{FF2B5EF4-FFF2-40B4-BE49-F238E27FC236}">
              <a16:creationId xmlns="" xmlns:a16="http://schemas.microsoft.com/office/drawing/2014/main" id="{00000000-0008-0000-0400-000039010000}"/>
            </a:ext>
          </a:extLst>
        </xdr:cNvPr>
        <xdr:cNvCxnSpPr/>
      </xdr:nvCxnSpPr>
      <xdr:spPr>
        <a:xfrm>
          <a:off x="14782800" y="65232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15" name="テキスト ボックス 314">
          <a:extLst>
            <a:ext uri="{FF2B5EF4-FFF2-40B4-BE49-F238E27FC236}">
              <a16:creationId xmlns="" xmlns:a16="http://schemas.microsoft.com/office/drawing/2014/main" id="{00000000-0008-0000-0400-00003B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170434</xdr:rowOff>
    </xdr:from>
    <xdr:to>
      <xdr:col>73</xdr:col>
      <xdr:colOff>180975</xdr:colOff>
      <xdr:row>38</xdr:row>
      <xdr:rowOff>8128</xdr:rowOff>
    </xdr:to>
    <xdr:cxnSp macro="">
      <xdr:nvCxnSpPr>
        <xdr:cNvPr id="316" name="直線コネクタ 315">
          <a:extLst>
            <a:ext uri="{FF2B5EF4-FFF2-40B4-BE49-F238E27FC236}">
              <a16:creationId xmlns="" xmlns:a16="http://schemas.microsoft.com/office/drawing/2014/main" id="{00000000-0008-0000-0400-00003C010000}"/>
            </a:ext>
          </a:extLst>
        </xdr:cNvPr>
        <xdr:cNvCxnSpPr/>
      </xdr:nvCxnSpPr>
      <xdr:spPr>
        <a:xfrm>
          <a:off x="13893800" y="65140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170434</xdr:rowOff>
    </xdr:from>
    <xdr:to>
      <xdr:col>69</xdr:col>
      <xdr:colOff>92075</xdr:colOff>
      <xdr:row>38</xdr:row>
      <xdr:rowOff>35560</xdr:rowOff>
    </xdr:to>
    <xdr:cxnSp macro="">
      <xdr:nvCxnSpPr>
        <xdr:cNvPr id="319" name="直線コネクタ 318">
          <a:extLst>
            <a:ext uri="{FF2B5EF4-FFF2-40B4-BE49-F238E27FC236}">
              <a16:creationId xmlns="" xmlns:a16="http://schemas.microsoft.com/office/drawing/2014/main" id="{00000000-0008-0000-0400-00003F010000}"/>
            </a:ext>
          </a:extLst>
        </xdr:cNvPr>
        <xdr:cNvCxnSpPr/>
      </xdr:nvCxnSpPr>
      <xdr:spPr>
        <a:xfrm flipV="1">
          <a:off x="13004800" y="65140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a:extLst>
            <a:ext uri="{FF2B5EF4-FFF2-40B4-BE49-F238E27FC236}">
              <a16:creationId xmlns=""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29" name="楕円 328">
          <a:extLst>
            <a:ext uri="{FF2B5EF4-FFF2-40B4-BE49-F238E27FC236}">
              <a16:creationId xmlns="" xmlns:a16="http://schemas.microsoft.com/office/drawing/2014/main" id="{00000000-0008-0000-0400-000049010000}"/>
            </a:ext>
          </a:extLst>
        </xdr:cNvPr>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30" name="補助費等該当値テキスト">
          <a:extLst>
            <a:ext uri="{FF2B5EF4-FFF2-40B4-BE49-F238E27FC236}">
              <a16:creationId xmlns="" xmlns:a16="http://schemas.microsoft.com/office/drawing/2014/main" id="{00000000-0008-0000-0400-00004A010000}"/>
            </a:ext>
          </a:extLst>
        </xdr:cNvPr>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137922</xdr:rowOff>
    </xdr:from>
    <xdr:to>
      <xdr:col>78</xdr:col>
      <xdr:colOff>120650</xdr:colOff>
      <xdr:row>38</xdr:row>
      <xdr:rowOff>68072</xdr:rowOff>
    </xdr:to>
    <xdr:sp macro="" textlink="">
      <xdr:nvSpPr>
        <xdr:cNvPr id="331" name="楕円 330">
          <a:extLst>
            <a:ext uri="{FF2B5EF4-FFF2-40B4-BE49-F238E27FC236}">
              <a16:creationId xmlns="" xmlns:a16="http://schemas.microsoft.com/office/drawing/2014/main" id="{00000000-0008-0000-0400-00004B010000}"/>
            </a:ext>
          </a:extLst>
        </xdr:cNvPr>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52849</xdr:rowOff>
    </xdr:from>
    <xdr:ext cx="736600" cy="259045"/>
    <xdr:sp macro="" textlink="">
      <xdr:nvSpPr>
        <xdr:cNvPr id="332" name="テキスト ボックス 331">
          <a:extLst>
            <a:ext uri="{FF2B5EF4-FFF2-40B4-BE49-F238E27FC236}">
              <a16:creationId xmlns="" xmlns:a16="http://schemas.microsoft.com/office/drawing/2014/main" id="{00000000-0008-0000-0400-00004C010000}"/>
            </a:ext>
          </a:extLst>
        </xdr:cNvPr>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128778</xdr:rowOff>
    </xdr:from>
    <xdr:to>
      <xdr:col>74</xdr:col>
      <xdr:colOff>31750</xdr:colOff>
      <xdr:row>38</xdr:row>
      <xdr:rowOff>58928</xdr:rowOff>
    </xdr:to>
    <xdr:sp macro="" textlink="">
      <xdr:nvSpPr>
        <xdr:cNvPr id="333" name="楕円 332">
          <a:extLst>
            <a:ext uri="{FF2B5EF4-FFF2-40B4-BE49-F238E27FC236}">
              <a16:creationId xmlns="" xmlns:a16="http://schemas.microsoft.com/office/drawing/2014/main" id="{00000000-0008-0000-0400-00004D010000}"/>
            </a:ext>
          </a:extLst>
        </xdr:cNvPr>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43705</xdr:rowOff>
    </xdr:from>
    <xdr:ext cx="762000" cy="259045"/>
    <xdr:sp macro="" textlink="">
      <xdr:nvSpPr>
        <xdr:cNvPr id="334" name="テキスト ボックス 333">
          <a:extLst>
            <a:ext uri="{FF2B5EF4-FFF2-40B4-BE49-F238E27FC236}">
              <a16:creationId xmlns="" xmlns:a16="http://schemas.microsoft.com/office/drawing/2014/main" id="{00000000-0008-0000-0400-00004E010000}"/>
            </a:ext>
          </a:extLst>
        </xdr:cNvPr>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119634</xdr:rowOff>
    </xdr:from>
    <xdr:to>
      <xdr:col>69</xdr:col>
      <xdr:colOff>142875</xdr:colOff>
      <xdr:row>38</xdr:row>
      <xdr:rowOff>49785</xdr:rowOff>
    </xdr:to>
    <xdr:sp macro="" textlink="">
      <xdr:nvSpPr>
        <xdr:cNvPr id="335" name="楕円 334">
          <a:extLst>
            <a:ext uri="{FF2B5EF4-FFF2-40B4-BE49-F238E27FC236}">
              <a16:creationId xmlns="" xmlns:a16="http://schemas.microsoft.com/office/drawing/2014/main" id="{00000000-0008-0000-0400-00004F010000}"/>
            </a:ext>
          </a:extLst>
        </xdr:cNvPr>
        <xdr:cNvSpPr/>
      </xdr:nvSpPr>
      <xdr:spPr>
        <a:xfrm>
          <a:off x="13843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34561</xdr:rowOff>
    </xdr:from>
    <xdr:ext cx="762000" cy="259045"/>
    <xdr:sp macro="" textlink="">
      <xdr:nvSpPr>
        <xdr:cNvPr id="336" name="テキスト ボックス 335">
          <a:extLst>
            <a:ext uri="{FF2B5EF4-FFF2-40B4-BE49-F238E27FC236}">
              <a16:creationId xmlns="" xmlns:a16="http://schemas.microsoft.com/office/drawing/2014/main" id="{00000000-0008-0000-0400-000050010000}"/>
            </a:ext>
          </a:extLst>
        </xdr:cNvPr>
        <xdr:cNvSpPr txBox="1"/>
      </xdr:nvSpPr>
      <xdr:spPr>
        <a:xfrm>
          <a:off x="13512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156210</xdr:rowOff>
    </xdr:from>
    <xdr:to>
      <xdr:col>65</xdr:col>
      <xdr:colOff>53975</xdr:colOff>
      <xdr:row>38</xdr:row>
      <xdr:rowOff>86360</xdr:rowOff>
    </xdr:to>
    <xdr:sp macro="" textlink="">
      <xdr:nvSpPr>
        <xdr:cNvPr id="337" name="楕円 336">
          <a:extLst>
            <a:ext uri="{FF2B5EF4-FFF2-40B4-BE49-F238E27FC236}">
              <a16:creationId xmlns="" xmlns:a16="http://schemas.microsoft.com/office/drawing/2014/main" id="{00000000-0008-0000-0400-000051010000}"/>
            </a:ext>
          </a:extLst>
        </xdr:cNvPr>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71137</xdr:rowOff>
    </xdr:from>
    <xdr:ext cx="762000" cy="259045"/>
    <xdr:sp macro="" textlink="">
      <xdr:nvSpPr>
        <xdr:cNvPr id="338" name="テキスト ボックス 337">
          <a:extLst>
            <a:ext uri="{FF2B5EF4-FFF2-40B4-BE49-F238E27FC236}">
              <a16:creationId xmlns="" xmlns:a16="http://schemas.microsoft.com/office/drawing/2014/main" id="{00000000-0008-0000-0400-000052010000}"/>
            </a:ext>
          </a:extLst>
        </xdr:cNvPr>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ポイントの減、</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類似団体平均値と比較すると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ポイント上回っている。前年度から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要因は、緊急防災・減災事業債、旧市町村合併特例事業債等の償還完了に伴い、大幅な減となったことである。今後も大型事業を予定しており、公債費の増加が見込まれることから、事業費の適正化や事業実施年度の分散などにより公債費負担の均衡を図り、健全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xdr:rowOff>
    </xdr:from>
    <xdr:to>
      <xdr:col>24</xdr:col>
      <xdr:colOff>25400</xdr:colOff>
      <xdr:row>79</xdr:row>
      <xdr:rowOff>54611</xdr:rowOff>
    </xdr:to>
    <xdr:cxnSp macro="">
      <xdr:nvCxnSpPr>
        <xdr:cNvPr id="371" name="直線コネクタ 370">
          <a:extLst>
            <a:ext uri="{FF2B5EF4-FFF2-40B4-BE49-F238E27FC236}">
              <a16:creationId xmlns="" xmlns:a16="http://schemas.microsoft.com/office/drawing/2014/main" id="{00000000-0008-0000-0400-000073010000}"/>
            </a:ext>
          </a:extLst>
        </xdr:cNvPr>
        <xdr:cNvCxnSpPr/>
      </xdr:nvCxnSpPr>
      <xdr:spPr>
        <a:xfrm flipV="1">
          <a:off x="3987800" y="135458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a:extLst>
            <a:ext uri="{FF2B5EF4-FFF2-40B4-BE49-F238E27FC236}">
              <a16:creationId xmlns="" xmlns:a16="http://schemas.microsoft.com/office/drawing/2014/main" id="{00000000-0008-0000-0400-000074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1270</xdr:rowOff>
    </xdr:from>
    <xdr:to>
      <xdr:col>19</xdr:col>
      <xdr:colOff>187325</xdr:colOff>
      <xdr:row>79</xdr:row>
      <xdr:rowOff>54611</xdr:rowOff>
    </xdr:to>
    <xdr:cxnSp macro="">
      <xdr:nvCxnSpPr>
        <xdr:cNvPr id="374" name="直線コネクタ 373">
          <a:extLst>
            <a:ext uri="{FF2B5EF4-FFF2-40B4-BE49-F238E27FC236}">
              <a16:creationId xmlns="" xmlns:a16="http://schemas.microsoft.com/office/drawing/2014/main" id="{00000000-0008-0000-0400-000076010000}"/>
            </a:ext>
          </a:extLst>
        </xdr:cNvPr>
        <xdr:cNvCxnSpPr/>
      </xdr:nvCxnSpPr>
      <xdr:spPr>
        <a:xfrm>
          <a:off x="3098800" y="135458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xdr:rowOff>
    </xdr:from>
    <xdr:to>
      <xdr:col>15</xdr:col>
      <xdr:colOff>98425</xdr:colOff>
      <xdr:row>79</xdr:row>
      <xdr:rowOff>69850</xdr:rowOff>
    </xdr:to>
    <xdr:cxnSp macro="">
      <xdr:nvCxnSpPr>
        <xdr:cNvPr id="377" name="直線コネクタ 376">
          <a:extLst>
            <a:ext uri="{FF2B5EF4-FFF2-40B4-BE49-F238E27FC236}">
              <a16:creationId xmlns="" xmlns:a16="http://schemas.microsoft.com/office/drawing/2014/main" id="{00000000-0008-0000-0400-000079010000}"/>
            </a:ext>
          </a:extLst>
        </xdr:cNvPr>
        <xdr:cNvCxnSpPr/>
      </xdr:nvCxnSpPr>
      <xdr:spPr>
        <a:xfrm flipV="1">
          <a:off x="2209800" y="13545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62230</xdr:rowOff>
    </xdr:from>
    <xdr:to>
      <xdr:col>11</xdr:col>
      <xdr:colOff>9525</xdr:colOff>
      <xdr:row>79</xdr:row>
      <xdr:rowOff>69850</xdr:rowOff>
    </xdr:to>
    <xdr:cxnSp macro="">
      <xdr:nvCxnSpPr>
        <xdr:cNvPr id="380" name="直線コネクタ 379">
          <a:extLst>
            <a:ext uri="{FF2B5EF4-FFF2-40B4-BE49-F238E27FC236}">
              <a16:creationId xmlns="" xmlns:a16="http://schemas.microsoft.com/office/drawing/2014/main" id="{00000000-0008-0000-0400-00007C010000}"/>
            </a:ext>
          </a:extLst>
        </xdr:cNvPr>
        <xdr:cNvCxnSpPr/>
      </xdr:nvCxnSpPr>
      <xdr:spPr>
        <a:xfrm>
          <a:off x="1320800" y="1360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a:extLst>
            <a:ext uri="{FF2B5EF4-FFF2-40B4-BE49-F238E27FC236}">
              <a16:creationId xmlns="" xmlns:a16="http://schemas.microsoft.com/office/drawing/2014/main" id="{00000000-0008-0000-0400-00007D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a:extLst>
            <a:ext uri="{FF2B5EF4-FFF2-40B4-BE49-F238E27FC236}">
              <a16:creationId xmlns="" xmlns:a16="http://schemas.microsoft.com/office/drawing/2014/main" id="{00000000-0008-0000-0400-00007F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121920</xdr:rowOff>
    </xdr:from>
    <xdr:to>
      <xdr:col>24</xdr:col>
      <xdr:colOff>76200</xdr:colOff>
      <xdr:row>79</xdr:row>
      <xdr:rowOff>52070</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93997</xdr:rowOff>
    </xdr:from>
    <xdr:ext cx="762000" cy="259045"/>
    <xdr:sp macro="" textlink="">
      <xdr:nvSpPr>
        <xdr:cNvPr id="391" name="公債費該当値テキスト">
          <a:extLst>
            <a:ext uri="{FF2B5EF4-FFF2-40B4-BE49-F238E27FC236}">
              <a16:creationId xmlns="" xmlns:a16="http://schemas.microsoft.com/office/drawing/2014/main" id="{00000000-0008-0000-0400-000087010000}"/>
            </a:ext>
          </a:extLst>
        </xdr:cNvPr>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3811</xdr:rowOff>
    </xdr:from>
    <xdr:to>
      <xdr:col>20</xdr:col>
      <xdr:colOff>38100</xdr:colOff>
      <xdr:row>79</xdr:row>
      <xdr:rowOff>105411</xdr:rowOff>
    </xdr:to>
    <xdr:sp macro="" textlink="">
      <xdr:nvSpPr>
        <xdr:cNvPr id="392" name="楕円 391">
          <a:extLst>
            <a:ext uri="{FF2B5EF4-FFF2-40B4-BE49-F238E27FC236}">
              <a16:creationId xmlns="" xmlns:a16="http://schemas.microsoft.com/office/drawing/2014/main" id="{00000000-0008-0000-0400-000088010000}"/>
            </a:ext>
          </a:extLst>
        </xdr:cNvPr>
        <xdr:cNvSpPr/>
      </xdr:nvSpPr>
      <xdr:spPr>
        <a:xfrm>
          <a:off x="3937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90188</xdr:rowOff>
    </xdr:from>
    <xdr:ext cx="736600" cy="259045"/>
    <xdr:sp macro="" textlink="">
      <xdr:nvSpPr>
        <xdr:cNvPr id="393" name="テキスト ボックス 392">
          <a:extLst>
            <a:ext uri="{FF2B5EF4-FFF2-40B4-BE49-F238E27FC236}">
              <a16:creationId xmlns="" xmlns:a16="http://schemas.microsoft.com/office/drawing/2014/main" id="{00000000-0008-0000-0400-000089010000}"/>
            </a:ext>
          </a:extLst>
        </xdr:cNvPr>
        <xdr:cNvSpPr txBox="1"/>
      </xdr:nvSpPr>
      <xdr:spPr>
        <a:xfrm>
          <a:off x="3606800" y="13634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121920</xdr:rowOff>
    </xdr:from>
    <xdr:to>
      <xdr:col>15</xdr:col>
      <xdr:colOff>149225</xdr:colOff>
      <xdr:row>79</xdr:row>
      <xdr:rowOff>52070</xdr:rowOff>
    </xdr:to>
    <xdr:sp macro="" textlink="">
      <xdr:nvSpPr>
        <xdr:cNvPr id="394" name="楕円 393">
          <a:extLst>
            <a:ext uri="{FF2B5EF4-FFF2-40B4-BE49-F238E27FC236}">
              <a16:creationId xmlns="" xmlns:a16="http://schemas.microsoft.com/office/drawing/2014/main" id="{00000000-0008-0000-0400-00008A010000}"/>
            </a:ext>
          </a:extLst>
        </xdr:cNvPr>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36847</xdr:rowOff>
    </xdr:from>
    <xdr:ext cx="762000" cy="259045"/>
    <xdr:sp macro="" textlink="">
      <xdr:nvSpPr>
        <xdr:cNvPr id="395" name="テキスト ボックス 394">
          <a:extLst>
            <a:ext uri="{FF2B5EF4-FFF2-40B4-BE49-F238E27FC236}">
              <a16:creationId xmlns="" xmlns:a16="http://schemas.microsoft.com/office/drawing/2014/main" id="{00000000-0008-0000-0400-00008B010000}"/>
            </a:ext>
          </a:extLst>
        </xdr:cNvPr>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19050</xdr:rowOff>
    </xdr:from>
    <xdr:to>
      <xdr:col>11</xdr:col>
      <xdr:colOff>60325</xdr:colOff>
      <xdr:row>79</xdr:row>
      <xdr:rowOff>120650</xdr:rowOff>
    </xdr:to>
    <xdr:sp macro="" textlink="">
      <xdr:nvSpPr>
        <xdr:cNvPr id="396" name="楕円 395">
          <a:extLst>
            <a:ext uri="{FF2B5EF4-FFF2-40B4-BE49-F238E27FC236}">
              <a16:creationId xmlns="" xmlns:a16="http://schemas.microsoft.com/office/drawing/2014/main" id="{00000000-0008-0000-0400-00008C010000}"/>
            </a:ext>
          </a:extLst>
        </xdr:cNvPr>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397" name="テキスト ボックス 396">
          <a:extLst>
            <a:ext uri="{FF2B5EF4-FFF2-40B4-BE49-F238E27FC236}">
              <a16:creationId xmlns="" xmlns:a16="http://schemas.microsoft.com/office/drawing/2014/main" id="{00000000-0008-0000-0400-00008D010000}"/>
            </a:ext>
          </a:extLst>
        </xdr:cNvPr>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11430</xdr:rowOff>
    </xdr:from>
    <xdr:to>
      <xdr:col>6</xdr:col>
      <xdr:colOff>171450</xdr:colOff>
      <xdr:row>79</xdr:row>
      <xdr:rowOff>113030</xdr:rowOff>
    </xdr:to>
    <xdr:sp macro="" textlink="">
      <xdr:nvSpPr>
        <xdr:cNvPr id="398" name="楕円 397">
          <a:extLst>
            <a:ext uri="{FF2B5EF4-FFF2-40B4-BE49-F238E27FC236}">
              <a16:creationId xmlns="" xmlns:a16="http://schemas.microsoft.com/office/drawing/2014/main" id="{00000000-0008-0000-0400-00008E010000}"/>
            </a:ext>
          </a:extLst>
        </xdr:cNvPr>
        <xdr:cNvSpPr/>
      </xdr:nvSpPr>
      <xdr:spPr>
        <a:xfrm>
          <a:off x="1270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97807</xdr:rowOff>
    </xdr:from>
    <xdr:ext cx="762000" cy="259045"/>
    <xdr:sp macro="" textlink="">
      <xdr:nvSpPr>
        <xdr:cNvPr id="399" name="テキスト ボックス 398">
          <a:extLst>
            <a:ext uri="{FF2B5EF4-FFF2-40B4-BE49-F238E27FC236}">
              <a16:creationId xmlns="" xmlns:a16="http://schemas.microsoft.com/office/drawing/2014/main" id="{00000000-0008-0000-0400-00008F010000}"/>
            </a:ext>
          </a:extLst>
        </xdr:cNvPr>
        <xdr:cNvSpPr txBox="1"/>
      </xdr:nvSpPr>
      <xdr:spPr>
        <a:xfrm>
          <a:off x="939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ポイント増、類似団体平均値と比較すると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ポイント下回っている。項目別（類似団体平均値比較）にみると、人件費は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ポイント、物件費は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ポイント下回っているが、扶助費は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ポイント、補助費等は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ポイント上回っている状況である。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今後の対応としては、業務の効率化と歳出の適正化を推進し、経常的な支出を抑制していく必要がある。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54610</xdr:rowOff>
    </xdr:from>
    <xdr:to>
      <xdr:col>82</xdr:col>
      <xdr:colOff>107950</xdr:colOff>
      <xdr:row>77</xdr:row>
      <xdr:rowOff>8889</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a:off x="15671800" y="12913360"/>
          <a:ext cx="838200" cy="29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6366</xdr:rowOff>
    </xdr:from>
    <xdr:ext cx="762000" cy="259045"/>
    <xdr:sp macro="" textlink="">
      <xdr:nvSpPr>
        <xdr:cNvPr id="433" name="公債費以外平均値テキスト">
          <a:extLst>
            <a:ext uri="{FF2B5EF4-FFF2-40B4-BE49-F238E27FC236}">
              <a16:creationId xmlns="" xmlns:a16="http://schemas.microsoft.com/office/drawing/2014/main" id="{00000000-0008-0000-0400-0000B1010000}"/>
            </a:ext>
          </a:extLst>
        </xdr:cNvPr>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75</xdr:row>
      <xdr:rowOff>54610</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a:off x="14782800" y="128600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xdr:rowOff>
    </xdr:from>
    <xdr:to>
      <xdr:col>73</xdr:col>
      <xdr:colOff>180975</xdr:colOff>
      <xdr:row>77</xdr:row>
      <xdr:rowOff>8889</xdr:rowOff>
    </xdr:to>
    <xdr:cxnSp macro="">
      <xdr:nvCxnSpPr>
        <xdr:cNvPr id="438" name="直線コネクタ 437">
          <a:extLst>
            <a:ext uri="{FF2B5EF4-FFF2-40B4-BE49-F238E27FC236}">
              <a16:creationId xmlns="" xmlns:a16="http://schemas.microsoft.com/office/drawing/2014/main" id="{00000000-0008-0000-0400-0000B6010000}"/>
            </a:ext>
          </a:extLst>
        </xdr:cNvPr>
        <xdr:cNvCxnSpPr/>
      </xdr:nvCxnSpPr>
      <xdr:spPr>
        <a:xfrm flipV="1">
          <a:off x="13893800" y="12860020"/>
          <a:ext cx="889000" cy="35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8889</xdr:rowOff>
    </xdr:from>
    <xdr:to>
      <xdr:col>69</xdr:col>
      <xdr:colOff>92075</xdr:colOff>
      <xdr:row>77</xdr:row>
      <xdr:rowOff>54611</xdr:rowOff>
    </xdr:to>
    <xdr:cxnSp macro="">
      <xdr:nvCxnSpPr>
        <xdr:cNvPr id="441" name="直線コネクタ 440">
          <a:extLst>
            <a:ext uri="{FF2B5EF4-FFF2-40B4-BE49-F238E27FC236}">
              <a16:creationId xmlns="" xmlns:a16="http://schemas.microsoft.com/office/drawing/2014/main" id="{00000000-0008-0000-0400-0000B9010000}"/>
            </a:ext>
          </a:extLst>
        </xdr:cNvPr>
        <xdr:cNvCxnSpPr/>
      </xdr:nvCxnSpPr>
      <xdr:spPr>
        <a:xfrm flipV="1">
          <a:off x="13004800" y="132105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a:extLst>
            <a:ext uri="{FF2B5EF4-FFF2-40B4-BE49-F238E27FC236}">
              <a16:creationId xmlns="" xmlns:a16="http://schemas.microsoft.com/office/drawing/2014/main" id="{00000000-0008-0000-0400-0000BA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74947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a:extLst>
            <a:ext uri="{FF2B5EF4-FFF2-40B4-BE49-F238E27FC236}">
              <a16:creationId xmlns="" xmlns:a16="http://schemas.microsoft.com/office/drawing/2014/main" id="{00000000-0008-0000-0400-0000BC010000}"/>
            </a:ext>
          </a:extLst>
        </xdr:cNvPr>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113047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2623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51" name="楕円 450">
          <a:extLst>
            <a:ext uri="{FF2B5EF4-FFF2-40B4-BE49-F238E27FC236}">
              <a16:creationId xmlns="" xmlns:a16="http://schemas.microsoft.com/office/drawing/2014/main" id="{00000000-0008-0000-0400-0000C3010000}"/>
            </a:ext>
          </a:extLst>
        </xdr:cNvPr>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146066</xdr:rowOff>
    </xdr:from>
    <xdr:ext cx="762000" cy="259045"/>
    <xdr:sp macro="" textlink="">
      <xdr:nvSpPr>
        <xdr:cNvPr id="452" name="公債費以外該当値テキスト">
          <a:extLst>
            <a:ext uri="{FF2B5EF4-FFF2-40B4-BE49-F238E27FC236}">
              <a16:creationId xmlns="" xmlns:a16="http://schemas.microsoft.com/office/drawing/2014/main" id="{00000000-0008-0000-0400-0000C4010000}"/>
            </a:ext>
          </a:extLst>
        </xdr:cNvPr>
        <xdr:cNvSpPr txBox="1"/>
      </xdr:nvSpPr>
      <xdr:spPr>
        <a:xfrm>
          <a:off x="165989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3810</xdr:rowOff>
    </xdr:from>
    <xdr:to>
      <xdr:col>78</xdr:col>
      <xdr:colOff>120650</xdr:colOff>
      <xdr:row>75</xdr:row>
      <xdr:rowOff>105410</xdr:rowOff>
    </xdr:to>
    <xdr:sp macro="" textlink="">
      <xdr:nvSpPr>
        <xdr:cNvPr id="453" name="楕円 452">
          <a:extLst>
            <a:ext uri="{FF2B5EF4-FFF2-40B4-BE49-F238E27FC236}">
              <a16:creationId xmlns="" xmlns:a16="http://schemas.microsoft.com/office/drawing/2014/main" id="{00000000-0008-0000-0400-0000C5010000}"/>
            </a:ext>
          </a:extLst>
        </xdr:cNvPr>
        <xdr:cNvSpPr/>
      </xdr:nvSpPr>
      <xdr:spPr>
        <a:xfrm>
          <a:off x="15621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115587</xdr:rowOff>
    </xdr:from>
    <xdr:ext cx="7366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5290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121920</xdr:rowOff>
    </xdr:from>
    <xdr:to>
      <xdr:col>74</xdr:col>
      <xdr:colOff>31750</xdr:colOff>
      <xdr:row>75</xdr:row>
      <xdr:rowOff>52070</xdr:rowOff>
    </xdr:to>
    <xdr:sp macro="" textlink="">
      <xdr:nvSpPr>
        <xdr:cNvPr id="455" name="楕円 454">
          <a:extLst>
            <a:ext uri="{FF2B5EF4-FFF2-40B4-BE49-F238E27FC236}">
              <a16:creationId xmlns="" xmlns:a16="http://schemas.microsoft.com/office/drawing/2014/main" id="{00000000-0008-0000-0400-0000C7010000}"/>
            </a:ext>
          </a:extLst>
        </xdr:cNvPr>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62247</xdr:rowOff>
    </xdr:from>
    <xdr:ext cx="762000" cy="259045"/>
    <xdr:sp macro="" textlink="">
      <xdr:nvSpPr>
        <xdr:cNvPr id="456" name="テキスト ボックス 455">
          <a:extLst>
            <a:ext uri="{FF2B5EF4-FFF2-40B4-BE49-F238E27FC236}">
              <a16:creationId xmlns="" xmlns:a16="http://schemas.microsoft.com/office/drawing/2014/main" id="{00000000-0008-0000-0400-0000C8010000}"/>
            </a:ext>
          </a:extLst>
        </xdr:cNvPr>
        <xdr:cNvSpPr txBox="1"/>
      </xdr:nvSpPr>
      <xdr:spPr>
        <a:xfrm>
          <a:off x="14401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129539</xdr:rowOff>
    </xdr:from>
    <xdr:to>
      <xdr:col>69</xdr:col>
      <xdr:colOff>142875</xdr:colOff>
      <xdr:row>77</xdr:row>
      <xdr:rowOff>59689</xdr:rowOff>
    </xdr:to>
    <xdr:sp macro="" textlink="">
      <xdr:nvSpPr>
        <xdr:cNvPr id="457" name="楕円 456">
          <a:extLst>
            <a:ext uri="{FF2B5EF4-FFF2-40B4-BE49-F238E27FC236}">
              <a16:creationId xmlns="" xmlns:a16="http://schemas.microsoft.com/office/drawing/2014/main" id="{00000000-0008-0000-0400-0000C9010000}"/>
            </a:ext>
          </a:extLst>
        </xdr:cNvPr>
        <xdr:cNvSpPr/>
      </xdr:nvSpPr>
      <xdr:spPr>
        <a:xfrm>
          <a:off x="13843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69867</xdr:rowOff>
    </xdr:from>
    <xdr:ext cx="762000" cy="259045"/>
    <xdr:sp macro="" textlink="">
      <xdr:nvSpPr>
        <xdr:cNvPr id="458" name="テキスト ボックス 457">
          <a:extLst>
            <a:ext uri="{FF2B5EF4-FFF2-40B4-BE49-F238E27FC236}">
              <a16:creationId xmlns="" xmlns:a16="http://schemas.microsoft.com/office/drawing/2014/main" id="{00000000-0008-0000-0400-0000CA010000}"/>
            </a:ext>
          </a:extLst>
        </xdr:cNvPr>
        <xdr:cNvSpPr txBox="1"/>
      </xdr:nvSpPr>
      <xdr:spPr>
        <a:xfrm>
          <a:off x="13512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3811</xdr:rowOff>
    </xdr:from>
    <xdr:to>
      <xdr:col>65</xdr:col>
      <xdr:colOff>53975</xdr:colOff>
      <xdr:row>77</xdr:row>
      <xdr:rowOff>105411</xdr:rowOff>
    </xdr:to>
    <xdr:sp macro="" textlink="">
      <xdr:nvSpPr>
        <xdr:cNvPr id="459" name="楕円 458">
          <a:extLst>
            <a:ext uri="{FF2B5EF4-FFF2-40B4-BE49-F238E27FC236}">
              <a16:creationId xmlns="" xmlns:a16="http://schemas.microsoft.com/office/drawing/2014/main" id="{00000000-0008-0000-0400-0000CB010000}"/>
            </a:ext>
          </a:extLst>
        </xdr:cNvPr>
        <xdr:cNvSpPr/>
      </xdr:nvSpPr>
      <xdr:spPr>
        <a:xfrm>
          <a:off x="12954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115588</xdr:rowOff>
    </xdr:from>
    <xdr:ext cx="762000" cy="259045"/>
    <xdr:sp macro="" textlink="">
      <xdr:nvSpPr>
        <xdr:cNvPr id="460" name="テキスト ボックス 459">
          <a:extLst>
            <a:ext uri="{FF2B5EF4-FFF2-40B4-BE49-F238E27FC236}">
              <a16:creationId xmlns="" xmlns:a16="http://schemas.microsoft.com/office/drawing/2014/main" id="{00000000-0008-0000-0400-0000CC010000}"/>
            </a:ext>
          </a:extLst>
        </xdr:cNvPr>
        <xdr:cNvSpPr txBox="1"/>
      </xdr:nvSpPr>
      <xdr:spPr>
        <a:xfrm>
          <a:off x="12623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51044</xdr:rowOff>
    </xdr:from>
    <xdr:to>
      <xdr:col>29</xdr:col>
      <xdr:colOff>127000</xdr:colOff>
      <xdr:row>15</xdr:row>
      <xdr:rowOff>126848</xdr:rowOff>
    </xdr:to>
    <xdr:cxnSp macro="">
      <xdr:nvCxnSpPr>
        <xdr:cNvPr id="48" name="直線コネクタ 47">
          <a:extLst>
            <a:ext uri="{FF2B5EF4-FFF2-40B4-BE49-F238E27FC236}">
              <a16:creationId xmlns="" xmlns:a16="http://schemas.microsoft.com/office/drawing/2014/main" id="{00000000-0008-0000-0500-000030000000}"/>
            </a:ext>
          </a:extLst>
        </xdr:cNvPr>
        <xdr:cNvCxnSpPr/>
      </xdr:nvCxnSpPr>
      <xdr:spPr bwMode="auto">
        <a:xfrm flipV="1">
          <a:off x="5003800" y="2670419"/>
          <a:ext cx="647700" cy="75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124546</xdr:rowOff>
    </xdr:from>
    <xdr:ext cx="762000" cy="259045"/>
    <xdr:sp macro="" textlink="">
      <xdr:nvSpPr>
        <xdr:cNvPr id="49" name="人口1人当たり決算額の推移平均値テキスト130">
          <a:extLst>
            <a:ext uri="{FF2B5EF4-FFF2-40B4-BE49-F238E27FC236}">
              <a16:creationId xmlns="" xmlns:a16="http://schemas.microsoft.com/office/drawing/2014/main" id="{00000000-0008-0000-0500-000031000000}"/>
            </a:ext>
          </a:extLst>
        </xdr:cNvPr>
        <xdr:cNvSpPr txBox="1"/>
      </xdr:nvSpPr>
      <xdr:spPr>
        <a:xfrm>
          <a:off x="5740400" y="27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121795</xdr:rowOff>
    </xdr:from>
    <xdr:to>
      <xdr:col>26</xdr:col>
      <xdr:colOff>50800</xdr:colOff>
      <xdr:row>15</xdr:row>
      <xdr:rowOff>126848</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a:off x="4305300" y="2741170"/>
          <a:ext cx="698500" cy="5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109527</xdr:rowOff>
    </xdr:from>
    <xdr:ext cx="736600" cy="259045"/>
    <xdr:sp macro="" textlink="">
      <xdr:nvSpPr>
        <xdr:cNvPr id="53" name="テキスト ボックス 52">
          <a:extLst>
            <a:ext uri="{FF2B5EF4-FFF2-40B4-BE49-F238E27FC236}">
              <a16:creationId xmlns="" xmlns:a16="http://schemas.microsoft.com/office/drawing/2014/main" id="{00000000-0008-0000-0500-000035000000}"/>
            </a:ext>
          </a:extLst>
        </xdr:cNvPr>
        <xdr:cNvSpPr txBox="1"/>
      </xdr:nvSpPr>
      <xdr:spPr>
        <a:xfrm>
          <a:off x="4622800" y="2900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121795</xdr:rowOff>
    </xdr:from>
    <xdr:to>
      <xdr:col>22</xdr:col>
      <xdr:colOff>114300</xdr:colOff>
      <xdr:row>15</xdr:row>
      <xdr:rowOff>147673</xdr:rowOff>
    </xdr:to>
    <xdr:cxnSp macro="">
      <xdr:nvCxnSpPr>
        <xdr:cNvPr id="54" name="直線コネクタ 53">
          <a:extLst>
            <a:ext uri="{FF2B5EF4-FFF2-40B4-BE49-F238E27FC236}">
              <a16:creationId xmlns="" xmlns:a16="http://schemas.microsoft.com/office/drawing/2014/main" id="{00000000-0008-0000-0500-000036000000}"/>
            </a:ext>
          </a:extLst>
        </xdr:cNvPr>
        <xdr:cNvCxnSpPr/>
      </xdr:nvCxnSpPr>
      <xdr:spPr bwMode="auto">
        <a:xfrm flipV="1">
          <a:off x="3606800" y="2741170"/>
          <a:ext cx="698500" cy="25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120157</xdr:rowOff>
    </xdr:from>
    <xdr:ext cx="762000" cy="259045"/>
    <xdr:sp macro="" textlink="">
      <xdr:nvSpPr>
        <xdr:cNvPr id="56" name="テキスト ボックス 55">
          <a:extLst>
            <a:ext uri="{FF2B5EF4-FFF2-40B4-BE49-F238E27FC236}">
              <a16:creationId xmlns="" xmlns:a16="http://schemas.microsoft.com/office/drawing/2014/main" id="{00000000-0008-0000-0500-000038000000}"/>
            </a:ext>
          </a:extLst>
        </xdr:cNvPr>
        <xdr:cNvSpPr txBox="1"/>
      </xdr:nvSpPr>
      <xdr:spPr>
        <a:xfrm>
          <a:off x="3924300" y="291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147673</xdr:rowOff>
    </xdr:from>
    <xdr:to>
      <xdr:col>18</xdr:col>
      <xdr:colOff>177800</xdr:colOff>
      <xdr:row>16</xdr:row>
      <xdr:rowOff>30195</xdr:rowOff>
    </xdr:to>
    <xdr:cxnSp macro="">
      <xdr:nvCxnSpPr>
        <xdr:cNvPr id="57" name="直線コネクタ 56">
          <a:extLst>
            <a:ext uri="{FF2B5EF4-FFF2-40B4-BE49-F238E27FC236}">
              <a16:creationId xmlns="" xmlns:a16="http://schemas.microsoft.com/office/drawing/2014/main" id="{00000000-0008-0000-0500-000039000000}"/>
            </a:ext>
          </a:extLst>
        </xdr:cNvPr>
        <xdr:cNvCxnSpPr/>
      </xdr:nvCxnSpPr>
      <xdr:spPr bwMode="auto">
        <a:xfrm flipV="1">
          <a:off x="2908300" y="2767048"/>
          <a:ext cx="698500" cy="53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a:extLst>
            <a:ext uri="{FF2B5EF4-FFF2-40B4-BE49-F238E27FC236}">
              <a16:creationId xmlns=""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143862</xdr:rowOff>
    </xdr:from>
    <xdr:ext cx="762000" cy="259045"/>
    <xdr:sp macro="" textlink="">
      <xdr:nvSpPr>
        <xdr:cNvPr id="59" name="テキスト ボックス 58">
          <a:extLst>
            <a:ext uri="{FF2B5EF4-FFF2-40B4-BE49-F238E27FC236}">
              <a16:creationId xmlns="" xmlns:a16="http://schemas.microsoft.com/office/drawing/2014/main" id="{00000000-0008-0000-0500-00003B000000}"/>
            </a:ext>
          </a:extLst>
        </xdr:cNvPr>
        <xdr:cNvSpPr txBox="1"/>
      </xdr:nvSpPr>
      <xdr:spPr>
        <a:xfrm>
          <a:off x="3225800" y="29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11228</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2527300" y="297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244</xdr:rowOff>
    </xdr:from>
    <xdr:to>
      <xdr:col>29</xdr:col>
      <xdr:colOff>177800</xdr:colOff>
      <xdr:row>15</xdr:row>
      <xdr:rowOff>101844</xdr:rowOff>
    </xdr:to>
    <xdr:sp macro="" textlink="">
      <xdr:nvSpPr>
        <xdr:cNvPr id="67" name="楕円 66">
          <a:extLst>
            <a:ext uri="{FF2B5EF4-FFF2-40B4-BE49-F238E27FC236}">
              <a16:creationId xmlns="" xmlns:a16="http://schemas.microsoft.com/office/drawing/2014/main" id="{00000000-0008-0000-0500-000043000000}"/>
            </a:ext>
          </a:extLst>
        </xdr:cNvPr>
        <xdr:cNvSpPr/>
      </xdr:nvSpPr>
      <xdr:spPr bwMode="auto">
        <a:xfrm>
          <a:off x="5600700" y="2619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16771</xdr:rowOff>
    </xdr:from>
    <xdr:ext cx="762000" cy="259045"/>
    <xdr:sp macro="" textlink="">
      <xdr:nvSpPr>
        <xdr:cNvPr id="68" name="人口1人当たり決算額の推移該当値テキスト130">
          <a:extLst>
            <a:ext uri="{FF2B5EF4-FFF2-40B4-BE49-F238E27FC236}">
              <a16:creationId xmlns="" xmlns:a16="http://schemas.microsoft.com/office/drawing/2014/main" id="{00000000-0008-0000-0500-000044000000}"/>
            </a:ext>
          </a:extLst>
        </xdr:cNvPr>
        <xdr:cNvSpPr txBox="1"/>
      </xdr:nvSpPr>
      <xdr:spPr>
        <a:xfrm>
          <a:off x="5740400" y="2464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76048</xdr:rowOff>
    </xdr:from>
    <xdr:to>
      <xdr:col>26</xdr:col>
      <xdr:colOff>101600</xdr:colOff>
      <xdr:row>16</xdr:row>
      <xdr:rowOff>6198</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4953000" y="2695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16375</xdr:rowOff>
    </xdr:from>
    <xdr:ext cx="7366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4622800" y="246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70995</xdr:rowOff>
    </xdr:from>
    <xdr:to>
      <xdr:col>22</xdr:col>
      <xdr:colOff>165100</xdr:colOff>
      <xdr:row>16</xdr:row>
      <xdr:rowOff>1145</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254500" y="2690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11322</xdr:rowOff>
    </xdr:from>
    <xdr:ext cx="7620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3924300" y="2459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96873</xdr:rowOff>
    </xdr:from>
    <xdr:to>
      <xdr:col>19</xdr:col>
      <xdr:colOff>38100</xdr:colOff>
      <xdr:row>16</xdr:row>
      <xdr:rowOff>27023</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3556000" y="2716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37200</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225800" y="248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150845</xdr:rowOff>
    </xdr:from>
    <xdr:to>
      <xdr:col>15</xdr:col>
      <xdr:colOff>101600</xdr:colOff>
      <xdr:row>16</xdr:row>
      <xdr:rowOff>80995</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2857500" y="2770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91172</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2527300" y="25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220383</xdr:rowOff>
    </xdr:from>
    <xdr:to>
      <xdr:col>29</xdr:col>
      <xdr:colOff>127000</xdr:colOff>
      <xdr:row>34</xdr:row>
      <xdr:rowOff>263969</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5003800" y="6487833"/>
          <a:ext cx="647700" cy="43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115333</xdr:rowOff>
    </xdr:from>
    <xdr:ext cx="762000" cy="259045"/>
    <xdr:sp macro="" textlink="">
      <xdr:nvSpPr>
        <xdr:cNvPr id="110" name="人口1人当たり決算額の推移平均値テキスト445">
          <a:extLst>
            <a:ext uri="{FF2B5EF4-FFF2-40B4-BE49-F238E27FC236}">
              <a16:creationId xmlns="" xmlns:a16="http://schemas.microsoft.com/office/drawing/2014/main" id="{00000000-0008-0000-0500-00006E000000}"/>
            </a:ext>
          </a:extLst>
        </xdr:cNvPr>
        <xdr:cNvSpPr txBox="1"/>
      </xdr:nvSpPr>
      <xdr:spPr>
        <a:xfrm>
          <a:off x="5740400" y="6725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220383</xdr:rowOff>
    </xdr:from>
    <xdr:to>
      <xdr:col>26</xdr:col>
      <xdr:colOff>50800</xdr:colOff>
      <xdr:row>34</xdr:row>
      <xdr:rowOff>332740</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flipV="1">
          <a:off x="4305300" y="6487833"/>
          <a:ext cx="698500" cy="112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234814</xdr:rowOff>
    </xdr:from>
    <xdr:ext cx="736600" cy="259045"/>
    <xdr:sp macro="" textlink="">
      <xdr:nvSpPr>
        <xdr:cNvPr id="114" name="テキスト ボックス 113">
          <a:extLst>
            <a:ext uri="{FF2B5EF4-FFF2-40B4-BE49-F238E27FC236}">
              <a16:creationId xmlns="" xmlns:a16="http://schemas.microsoft.com/office/drawing/2014/main" id="{00000000-0008-0000-0500-000072000000}"/>
            </a:ext>
          </a:extLst>
        </xdr:cNvPr>
        <xdr:cNvSpPr txBox="1"/>
      </xdr:nvSpPr>
      <xdr:spPr>
        <a:xfrm>
          <a:off x="4622800" y="684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332740</xdr:rowOff>
    </xdr:from>
    <xdr:to>
      <xdr:col>22</xdr:col>
      <xdr:colOff>114300</xdr:colOff>
      <xdr:row>35</xdr:row>
      <xdr:rowOff>47447</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flipV="1">
          <a:off x="3606800" y="6600190"/>
          <a:ext cx="698500" cy="57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252951</xdr:rowOff>
    </xdr:from>
    <xdr:ext cx="762000" cy="259045"/>
    <xdr:sp macro="" textlink="">
      <xdr:nvSpPr>
        <xdr:cNvPr id="117" name="テキスト ボックス 116">
          <a:extLst>
            <a:ext uri="{FF2B5EF4-FFF2-40B4-BE49-F238E27FC236}">
              <a16:creationId xmlns="" xmlns:a16="http://schemas.microsoft.com/office/drawing/2014/main" id="{00000000-0008-0000-0500-000075000000}"/>
            </a:ext>
          </a:extLst>
        </xdr:cNvPr>
        <xdr:cNvSpPr txBox="1"/>
      </xdr:nvSpPr>
      <xdr:spPr>
        <a:xfrm>
          <a:off x="3924300" y="686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31445</xdr:rowOff>
    </xdr:from>
    <xdr:to>
      <xdr:col>18</xdr:col>
      <xdr:colOff>177800</xdr:colOff>
      <xdr:row>35</xdr:row>
      <xdr:rowOff>47447</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a:off x="2908300" y="6641795"/>
          <a:ext cx="698500" cy="16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a:extLst>
            <a:ext uri="{FF2B5EF4-FFF2-40B4-BE49-F238E27FC236}">
              <a16:creationId xmlns=""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307243</xdr:rowOff>
    </xdr:from>
    <xdr:ext cx="7620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3225800" y="69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a:extLst>
            <a:ext uri="{FF2B5EF4-FFF2-40B4-BE49-F238E27FC236}">
              <a16:creationId xmlns="" xmlns:a16="http://schemas.microsoft.com/office/drawing/2014/main" id="{00000000-0008-0000-0500-000079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315777</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25273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213170</xdr:rowOff>
    </xdr:from>
    <xdr:to>
      <xdr:col>29</xdr:col>
      <xdr:colOff>177800</xdr:colOff>
      <xdr:row>34</xdr:row>
      <xdr:rowOff>314770</xdr:rowOff>
    </xdr:to>
    <xdr:sp macro="" textlink="">
      <xdr:nvSpPr>
        <xdr:cNvPr id="128" name="楕円 127">
          <a:extLst>
            <a:ext uri="{FF2B5EF4-FFF2-40B4-BE49-F238E27FC236}">
              <a16:creationId xmlns="" xmlns:a16="http://schemas.microsoft.com/office/drawing/2014/main" id="{00000000-0008-0000-0500-000080000000}"/>
            </a:ext>
          </a:extLst>
        </xdr:cNvPr>
        <xdr:cNvSpPr/>
      </xdr:nvSpPr>
      <xdr:spPr bwMode="auto">
        <a:xfrm>
          <a:off x="5600700" y="6480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58247</xdr:rowOff>
    </xdr:from>
    <xdr:ext cx="762000" cy="259045"/>
    <xdr:sp macro="" textlink="">
      <xdr:nvSpPr>
        <xdr:cNvPr id="129" name="人口1人当たり決算額の推移該当値テキスト445">
          <a:extLst>
            <a:ext uri="{FF2B5EF4-FFF2-40B4-BE49-F238E27FC236}">
              <a16:creationId xmlns="" xmlns:a16="http://schemas.microsoft.com/office/drawing/2014/main" id="{00000000-0008-0000-0500-000081000000}"/>
            </a:ext>
          </a:extLst>
        </xdr:cNvPr>
        <xdr:cNvSpPr txBox="1"/>
      </xdr:nvSpPr>
      <xdr:spPr>
        <a:xfrm>
          <a:off x="5740400" y="63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169583</xdr:rowOff>
    </xdr:from>
    <xdr:to>
      <xdr:col>26</xdr:col>
      <xdr:colOff>101600</xdr:colOff>
      <xdr:row>34</xdr:row>
      <xdr:rowOff>271183</xdr:rowOff>
    </xdr:to>
    <xdr:sp macro="" textlink="">
      <xdr:nvSpPr>
        <xdr:cNvPr id="130" name="楕円 129">
          <a:extLst>
            <a:ext uri="{FF2B5EF4-FFF2-40B4-BE49-F238E27FC236}">
              <a16:creationId xmlns="" xmlns:a16="http://schemas.microsoft.com/office/drawing/2014/main" id="{00000000-0008-0000-0500-000082000000}"/>
            </a:ext>
          </a:extLst>
        </xdr:cNvPr>
        <xdr:cNvSpPr/>
      </xdr:nvSpPr>
      <xdr:spPr bwMode="auto">
        <a:xfrm>
          <a:off x="4953000" y="6437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281360</xdr:rowOff>
    </xdr:from>
    <xdr:ext cx="7366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4622800" y="6205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281940</xdr:rowOff>
    </xdr:from>
    <xdr:to>
      <xdr:col>22</xdr:col>
      <xdr:colOff>165100</xdr:colOff>
      <xdr:row>35</xdr:row>
      <xdr:rowOff>40640</xdr:rowOff>
    </xdr:to>
    <xdr:sp macro="" textlink="">
      <xdr:nvSpPr>
        <xdr:cNvPr id="132" name="楕円 131">
          <a:extLst>
            <a:ext uri="{FF2B5EF4-FFF2-40B4-BE49-F238E27FC236}">
              <a16:creationId xmlns="" xmlns:a16="http://schemas.microsoft.com/office/drawing/2014/main" id="{00000000-0008-0000-0500-000084000000}"/>
            </a:ext>
          </a:extLst>
        </xdr:cNvPr>
        <xdr:cNvSpPr/>
      </xdr:nvSpPr>
      <xdr:spPr bwMode="auto">
        <a:xfrm>
          <a:off x="4254500" y="6549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50817</xdr:rowOff>
    </xdr:from>
    <xdr:ext cx="762000" cy="259045"/>
    <xdr:sp macro=""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39243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339547</xdr:rowOff>
    </xdr:from>
    <xdr:to>
      <xdr:col>19</xdr:col>
      <xdr:colOff>38100</xdr:colOff>
      <xdr:row>35</xdr:row>
      <xdr:rowOff>98247</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3556000" y="6606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108424</xdr:rowOff>
    </xdr:from>
    <xdr:ext cx="7620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3225800" y="637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323545</xdr:rowOff>
    </xdr:from>
    <xdr:to>
      <xdr:col>15</xdr:col>
      <xdr:colOff>101600</xdr:colOff>
      <xdr:row>35</xdr:row>
      <xdr:rowOff>82245</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2857500" y="6590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92422</xdr:rowOff>
    </xdr:from>
    <xdr:ext cx="7620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2527300" y="635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124,962
123,227
213.96
90,780,148
88,472,792
2,056,239
34,315,420
67,064,747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81819</xdr:rowOff>
    </xdr:from>
    <xdr:to>
      <xdr:col>24</xdr:col>
      <xdr:colOff>63500</xdr:colOff>
      <xdr:row>35</xdr:row>
      <xdr:rowOff>156273</xdr:rowOff>
    </xdr:to>
    <xdr:cxnSp macro="">
      <xdr:nvCxnSpPr>
        <xdr:cNvPr id="59" name="直線コネクタ 58">
          <a:extLst>
            <a:ext uri="{FF2B5EF4-FFF2-40B4-BE49-F238E27FC236}">
              <a16:creationId xmlns="" xmlns:a16="http://schemas.microsoft.com/office/drawing/2014/main" id="{00000000-0008-0000-0600-00003B000000}"/>
            </a:ext>
          </a:extLst>
        </xdr:cNvPr>
        <xdr:cNvCxnSpPr/>
      </xdr:nvCxnSpPr>
      <xdr:spPr>
        <a:xfrm flipV="1">
          <a:off x="3797300" y="6082569"/>
          <a:ext cx="838200" cy="7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52240</xdr:rowOff>
    </xdr:from>
    <xdr:ext cx="534377" cy="259045"/>
    <xdr:sp macro="" textlink="">
      <xdr:nvSpPr>
        <xdr:cNvPr id="60" name="人件費平均値テキスト">
          <a:extLst>
            <a:ext uri="{FF2B5EF4-FFF2-40B4-BE49-F238E27FC236}">
              <a16:creationId xmlns="" xmlns:a16="http://schemas.microsoft.com/office/drawing/2014/main" id="{00000000-0008-0000-0600-00003C000000}"/>
            </a:ext>
          </a:extLst>
        </xdr:cNvPr>
        <xdr:cNvSpPr txBox="1"/>
      </xdr:nvSpPr>
      <xdr:spPr>
        <a:xfrm>
          <a:off x="4686300" y="6052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110096</xdr:rowOff>
    </xdr:from>
    <xdr:to>
      <xdr:col>19</xdr:col>
      <xdr:colOff>177800</xdr:colOff>
      <xdr:row>35</xdr:row>
      <xdr:rowOff>156273</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2908300" y="6110846"/>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a:extLst>
            <a:ext uri="{FF2B5EF4-FFF2-40B4-BE49-F238E27FC236}">
              <a16:creationId xmlns="" xmlns:a16="http://schemas.microsoft.com/office/drawing/2014/main" id="{00000000-0008-0000-0600-000040000000}"/>
            </a:ext>
          </a:extLst>
        </xdr:cNvPr>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110096</xdr:rowOff>
    </xdr:from>
    <xdr:to>
      <xdr:col>15</xdr:col>
      <xdr:colOff>50800</xdr:colOff>
      <xdr:row>35</xdr:row>
      <xdr:rowOff>112931</xdr:rowOff>
    </xdr:to>
    <xdr:cxnSp macro="">
      <xdr:nvCxnSpPr>
        <xdr:cNvPr id="65" name="直線コネクタ 64">
          <a:extLst>
            <a:ext uri="{FF2B5EF4-FFF2-40B4-BE49-F238E27FC236}">
              <a16:creationId xmlns="" xmlns:a16="http://schemas.microsoft.com/office/drawing/2014/main" id="{00000000-0008-0000-0600-000041000000}"/>
            </a:ext>
          </a:extLst>
        </xdr:cNvPr>
        <xdr:cNvCxnSpPr/>
      </xdr:nvCxnSpPr>
      <xdr:spPr>
        <a:xfrm flipV="1">
          <a:off x="2019300" y="6110846"/>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21127</xdr:rowOff>
    </xdr:from>
    <xdr:ext cx="534377" cy="259045"/>
    <xdr:sp macro="" textlink="">
      <xdr:nvSpPr>
        <xdr:cNvPr id="67" name="テキスト ボックス 66">
          <a:extLst>
            <a:ext uri="{FF2B5EF4-FFF2-40B4-BE49-F238E27FC236}">
              <a16:creationId xmlns="" xmlns:a16="http://schemas.microsoft.com/office/drawing/2014/main" id="{00000000-0008-0000-0600-000043000000}"/>
            </a:ext>
          </a:extLst>
        </xdr:cNvPr>
        <xdr:cNvSpPr txBox="1"/>
      </xdr:nvSpPr>
      <xdr:spPr>
        <a:xfrm>
          <a:off x="2641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112931</xdr:rowOff>
    </xdr:from>
    <xdr:to>
      <xdr:col>10</xdr:col>
      <xdr:colOff>114300</xdr:colOff>
      <xdr:row>36</xdr:row>
      <xdr:rowOff>146969</xdr:rowOff>
    </xdr:to>
    <xdr:cxnSp macro="">
      <xdr:nvCxnSpPr>
        <xdr:cNvPr id="68" name="直線コネクタ 67">
          <a:extLst>
            <a:ext uri="{FF2B5EF4-FFF2-40B4-BE49-F238E27FC236}">
              <a16:creationId xmlns="" xmlns:a16="http://schemas.microsoft.com/office/drawing/2014/main" id="{00000000-0008-0000-0600-000044000000}"/>
            </a:ext>
          </a:extLst>
        </xdr:cNvPr>
        <xdr:cNvCxnSpPr/>
      </xdr:nvCxnSpPr>
      <xdr:spPr>
        <a:xfrm flipV="1">
          <a:off x="1130300" y="6113681"/>
          <a:ext cx="889000" cy="20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a:extLst>
            <a:ext uri="{FF2B5EF4-FFF2-40B4-BE49-F238E27FC236}">
              <a16:creationId xmlns=""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37975</xdr:rowOff>
    </xdr:from>
    <xdr:ext cx="534377" cy="259045"/>
    <xdr:sp macro="" textlink="">
      <xdr:nvSpPr>
        <xdr:cNvPr id="70" name="テキスト ボックス 69">
          <a:extLst>
            <a:ext uri="{FF2B5EF4-FFF2-40B4-BE49-F238E27FC236}">
              <a16:creationId xmlns="" xmlns:a16="http://schemas.microsoft.com/office/drawing/2014/main" id="{00000000-0008-0000-0600-000046000000}"/>
            </a:ext>
          </a:extLst>
        </xdr:cNvPr>
        <xdr:cNvSpPr txBox="1"/>
      </xdr:nvSpPr>
      <xdr:spPr>
        <a:xfrm>
          <a:off x="1752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164325</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863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31019</xdr:rowOff>
    </xdr:from>
    <xdr:to>
      <xdr:col>24</xdr:col>
      <xdr:colOff>114300</xdr:colOff>
      <xdr:row>35</xdr:row>
      <xdr:rowOff>132619</xdr:rowOff>
    </xdr:to>
    <xdr:sp macro="" textlink="">
      <xdr:nvSpPr>
        <xdr:cNvPr id="78" name="楕円 77">
          <a:extLst>
            <a:ext uri="{FF2B5EF4-FFF2-40B4-BE49-F238E27FC236}">
              <a16:creationId xmlns="" xmlns:a16="http://schemas.microsoft.com/office/drawing/2014/main" id="{00000000-0008-0000-0600-00004E000000}"/>
            </a:ext>
          </a:extLst>
        </xdr:cNvPr>
        <xdr:cNvSpPr/>
      </xdr:nvSpPr>
      <xdr:spPr>
        <a:xfrm>
          <a:off x="4584700" y="603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53896</xdr:rowOff>
    </xdr:from>
    <xdr:ext cx="534377" cy="259045"/>
    <xdr:sp macro="" textlink="">
      <xdr:nvSpPr>
        <xdr:cNvPr id="79" name="人件費該当値テキスト">
          <a:extLst>
            <a:ext uri="{FF2B5EF4-FFF2-40B4-BE49-F238E27FC236}">
              <a16:creationId xmlns="" xmlns:a16="http://schemas.microsoft.com/office/drawing/2014/main" id="{00000000-0008-0000-0600-00004F000000}"/>
            </a:ext>
          </a:extLst>
        </xdr:cNvPr>
        <xdr:cNvSpPr txBox="1"/>
      </xdr:nvSpPr>
      <xdr:spPr>
        <a:xfrm>
          <a:off x="4686300" y="588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105473</xdr:rowOff>
    </xdr:from>
    <xdr:to>
      <xdr:col>20</xdr:col>
      <xdr:colOff>38100</xdr:colOff>
      <xdr:row>36</xdr:row>
      <xdr:rowOff>35623</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3746500" y="610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26750</xdr:rowOff>
    </xdr:from>
    <xdr:ext cx="534377"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3530111" y="619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59296</xdr:rowOff>
    </xdr:from>
    <xdr:to>
      <xdr:col>15</xdr:col>
      <xdr:colOff>101600</xdr:colOff>
      <xdr:row>35</xdr:row>
      <xdr:rowOff>160896</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2857500" y="606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5973</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2641111" y="583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62131</xdr:rowOff>
    </xdr:from>
    <xdr:to>
      <xdr:col>10</xdr:col>
      <xdr:colOff>165100</xdr:colOff>
      <xdr:row>35</xdr:row>
      <xdr:rowOff>163731</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1968500" y="606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8808</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1752111" y="583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96169</xdr:rowOff>
    </xdr:from>
    <xdr:to>
      <xdr:col>6</xdr:col>
      <xdr:colOff>38100</xdr:colOff>
      <xdr:row>37</xdr:row>
      <xdr:rowOff>26319</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079500" y="626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17446</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863111" y="636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116252</xdr:rowOff>
    </xdr:from>
    <xdr:to>
      <xdr:col>24</xdr:col>
      <xdr:colOff>63500</xdr:colOff>
      <xdr:row>55</xdr:row>
      <xdr:rowOff>139733</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flipV="1">
          <a:off x="3797300" y="9546002"/>
          <a:ext cx="838200" cy="2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133327</xdr:rowOff>
    </xdr:from>
    <xdr:ext cx="534377" cy="259045"/>
    <xdr:sp macro="" textlink="">
      <xdr:nvSpPr>
        <xdr:cNvPr id="120" name="物件費平均値テキスト">
          <a:extLst>
            <a:ext uri="{FF2B5EF4-FFF2-40B4-BE49-F238E27FC236}">
              <a16:creationId xmlns="" xmlns:a16="http://schemas.microsoft.com/office/drawing/2014/main" id="{00000000-0008-0000-0600-000078000000}"/>
            </a:ext>
          </a:extLst>
        </xdr:cNvPr>
        <xdr:cNvSpPr txBox="1"/>
      </xdr:nvSpPr>
      <xdr:spPr>
        <a:xfrm>
          <a:off x="4686300" y="9734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139733</xdr:rowOff>
    </xdr:from>
    <xdr:to>
      <xdr:col>19</xdr:col>
      <xdr:colOff>177800</xdr:colOff>
      <xdr:row>56</xdr:row>
      <xdr:rowOff>128858</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flipV="1">
          <a:off x="2908300" y="9569483"/>
          <a:ext cx="889000" cy="16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17688</xdr:rowOff>
    </xdr:from>
    <xdr:ext cx="534377"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3530111" y="979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128858</xdr:rowOff>
    </xdr:from>
    <xdr:to>
      <xdr:col>15</xdr:col>
      <xdr:colOff>50800</xdr:colOff>
      <xdr:row>57</xdr:row>
      <xdr:rowOff>695</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flipV="1">
          <a:off x="2019300" y="9730058"/>
          <a:ext cx="889000" cy="4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84243</xdr:rowOff>
    </xdr:from>
    <xdr:ext cx="534377"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2641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695</xdr:rowOff>
    </xdr:from>
    <xdr:to>
      <xdr:col>10</xdr:col>
      <xdr:colOff>114300</xdr:colOff>
      <xdr:row>57</xdr:row>
      <xdr:rowOff>124661</xdr:rowOff>
    </xdr:to>
    <xdr:cxnSp macro="">
      <xdr:nvCxnSpPr>
        <xdr:cNvPr id="128" name="直線コネクタ 127">
          <a:extLst>
            <a:ext uri="{FF2B5EF4-FFF2-40B4-BE49-F238E27FC236}">
              <a16:creationId xmlns="" xmlns:a16="http://schemas.microsoft.com/office/drawing/2014/main" id="{00000000-0008-0000-0600-000080000000}"/>
            </a:ext>
          </a:extLst>
        </xdr:cNvPr>
        <xdr:cNvCxnSpPr/>
      </xdr:nvCxnSpPr>
      <xdr:spPr>
        <a:xfrm flipV="1">
          <a:off x="1130300" y="9773345"/>
          <a:ext cx="889000" cy="1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a:extLst>
            <a:ext uri="{FF2B5EF4-FFF2-40B4-BE49-F238E27FC236}">
              <a16:creationId xmlns=""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18798</xdr:rowOff>
    </xdr:from>
    <xdr:ext cx="534377"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1752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a:extLst>
            <a:ext uri="{FF2B5EF4-FFF2-40B4-BE49-F238E27FC236}">
              <a16:creationId xmlns="" xmlns:a16="http://schemas.microsoft.com/office/drawing/2014/main" id="{00000000-0008-0000-0600-000083000000}"/>
            </a:ext>
          </a:extLst>
        </xdr:cNvPr>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44271</xdr:rowOff>
    </xdr:from>
    <xdr:ext cx="534377"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863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65452</xdr:rowOff>
    </xdr:from>
    <xdr:to>
      <xdr:col>24</xdr:col>
      <xdr:colOff>114300</xdr:colOff>
      <xdr:row>55</xdr:row>
      <xdr:rowOff>167052</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4584700" y="949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88329</xdr:rowOff>
    </xdr:from>
    <xdr:ext cx="534377" cy="259045"/>
    <xdr:sp macro="" textlink="">
      <xdr:nvSpPr>
        <xdr:cNvPr id="139" name="物件費該当値テキスト">
          <a:extLst>
            <a:ext uri="{FF2B5EF4-FFF2-40B4-BE49-F238E27FC236}">
              <a16:creationId xmlns="" xmlns:a16="http://schemas.microsoft.com/office/drawing/2014/main" id="{00000000-0008-0000-0600-00008B000000}"/>
            </a:ext>
          </a:extLst>
        </xdr:cNvPr>
        <xdr:cNvSpPr txBox="1"/>
      </xdr:nvSpPr>
      <xdr:spPr>
        <a:xfrm>
          <a:off x="4686300" y="934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88933</xdr:rowOff>
    </xdr:from>
    <xdr:to>
      <xdr:col>20</xdr:col>
      <xdr:colOff>38100</xdr:colOff>
      <xdr:row>56</xdr:row>
      <xdr:rowOff>19083</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3746500" y="951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35610</xdr:rowOff>
    </xdr:from>
    <xdr:ext cx="534377"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3530111" y="929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78058</xdr:rowOff>
    </xdr:from>
    <xdr:to>
      <xdr:col>15</xdr:col>
      <xdr:colOff>101600</xdr:colOff>
      <xdr:row>57</xdr:row>
      <xdr:rowOff>8208</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2857500" y="967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24735</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2641111" y="94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121345</xdr:rowOff>
    </xdr:from>
    <xdr:to>
      <xdr:col>10</xdr:col>
      <xdr:colOff>165100</xdr:colOff>
      <xdr:row>57</xdr:row>
      <xdr:rowOff>51495</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1968500" y="972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68022</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1752111" y="949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73861</xdr:rowOff>
    </xdr:from>
    <xdr:to>
      <xdr:col>6</xdr:col>
      <xdr:colOff>38100</xdr:colOff>
      <xdr:row>58</xdr:row>
      <xdr:rowOff>4011</xdr:rowOff>
    </xdr:to>
    <xdr:sp macro="" textlink="">
      <xdr:nvSpPr>
        <xdr:cNvPr id="146" name="楕円 145">
          <a:extLst>
            <a:ext uri="{FF2B5EF4-FFF2-40B4-BE49-F238E27FC236}">
              <a16:creationId xmlns="" xmlns:a16="http://schemas.microsoft.com/office/drawing/2014/main" id="{00000000-0008-0000-0600-000092000000}"/>
            </a:ext>
          </a:extLst>
        </xdr:cNvPr>
        <xdr:cNvSpPr/>
      </xdr:nvSpPr>
      <xdr:spPr>
        <a:xfrm>
          <a:off x="1079500" y="984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20538</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863111" y="962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157017</xdr:rowOff>
    </xdr:from>
    <xdr:to>
      <xdr:col>24</xdr:col>
      <xdr:colOff>63500</xdr:colOff>
      <xdr:row>76</xdr:row>
      <xdr:rowOff>10027</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flipV="1">
          <a:off x="3797300" y="13015767"/>
          <a:ext cx="8382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61668</xdr:rowOff>
    </xdr:from>
    <xdr:ext cx="469744" cy="259045"/>
    <xdr:sp macro="" textlink="">
      <xdr:nvSpPr>
        <xdr:cNvPr id="173" name="維持補修費平均値テキスト">
          <a:extLst>
            <a:ext uri="{FF2B5EF4-FFF2-40B4-BE49-F238E27FC236}">
              <a16:creationId xmlns="" xmlns:a16="http://schemas.microsoft.com/office/drawing/2014/main" id="{00000000-0008-0000-0600-0000AD000000}"/>
            </a:ext>
          </a:extLst>
        </xdr:cNvPr>
        <xdr:cNvSpPr txBox="1"/>
      </xdr:nvSpPr>
      <xdr:spPr>
        <a:xfrm>
          <a:off x="4686300" y="13091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10027</xdr:rowOff>
    </xdr:from>
    <xdr:to>
      <xdr:col>19</xdr:col>
      <xdr:colOff>177800</xdr:colOff>
      <xdr:row>76</xdr:row>
      <xdr:rowOff>34430</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flipV="1">
          <a:off x="2908300" y="13040227"/>
          <a:ext cx="889000" cy="2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12692</xdr:rowOff>
    </xdr:from>
    <xdr:ext cx="469744" cy="259045"/>
    <xdr:sp macro="" textlink="">
      <xdr:nvSpPr>
        <xdr:cNvPr id="177" name="テキスト ボックス 176">
          <a:extLst>
            <a:ext uri="{FF2B5EF4-FFF2-40B4-BE49-F238E27FC236}">
              <a16:creationId xmlns="" xmlns:a16="http://schemas.microsoft.com/office/drawing/2014/main" id="{00000000-0008-0000-0600-0000B1000000}"/>
            </a:ext>
          </a:extLst>
        </xdr:cNvPr>
        <xdr:cNvSpPr txBox="1"/>
      </xdr:nvSpPr>
      <xdr:spPr>
        <a:xfrm>
          <a:off x="3562428" y="1321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34430</xdr:rowOff>
    </xdr:from>
    <xdr:to>
      <xdr:col>15</xdr:col>
      <xdr:colOff>50800</xdr:colOff>
      <xdr:row>76</xdr:row>
      <xdr:rowOff>39915</xdr:rowOff>
    </xdr:to>
    <xdr:cxnSp macro="">
      <xdr:nvCxnSpPr>
        <xdr:cNvPr id="178" name="直線コネクタ 177">
          <a:extLst>
            <a:ext uri="{FF2B5EF4-FFF2-40B4-BE49-F238E27FC236}">
              <a16:creationId xmlns="" xmlns:a16="http://schemas.microsoft.com/office/drawing/2014/main" id="{00000000-0008-0000-0600-0000B2000000}"/>
            </a:ext>
          </a:extLst>
        </xdr:cNvPr>
        <xdr:cNvCxnSpPr/>
      </xdr:nvCxnSpPr>
      <xdr:spPr>
        <a:xfrm flipV="1">
          <a:off x="2019300" y="13064630"/>
          <a:ext cx="8890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16521</xdr:rowOff>
    </xdr:from>
    <xdr:ext cx="469744" cy="259045"/>
    <xdr:sp macro="" textlink="">
      <xdr:nvSpPr>
        <xdr:cNvPr id="180" name="テキスト ボックス 179">
          <a:extLst>
            <a:ext uri="{FF2B5EF4-FFF2-40B4-BE49-F238E27FC236}">
              <a16:creationId xmlns="" xmlns:a16="http://schemas.microsoft.com/office/drawing/2014/main" id="{00000000-0008-0000-0600-0000B4000000}"/>
            </a:ext>
          </a:extLst>
        </xdr:cNvPr>
        <xdr:cNvSpPr txBox="1"/>
      </xdr:nvSpPr>
      <xdr:spPr>
        <a:xfrm>
          <a:off x="2673428" y="1321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39915</xdr:rowOff>
    </xdr:from>
    <xdr:to>
      <xdr:col>10</xdr:col>
      <xdr:colOff>114300</xdr:colOff>
      <xdr:row>76</xdr:row>
      <xdr:rowOff>70892</xdr:rowOff>
    </xdr:to>
    <xdr:cxnSp macro="">
      <xdr:nvCxnSpPr>
        <xdr:cNvPr id="181" name="直線コネクタ 180">
          <a:extLst>
            <a:ext uri="{FF2B5EF4-FFF2-40B4-BE49-F238E27FC236}">
              <a16:creationId xmlns="" xmlns:a16="http://schemas.microsoft.com/office/drawing/2014/main" id="{00000000-0008-0000-0600-0000B5000000}"/>
            </a:ext>
          </a:extLst>
        </xdr:cNvPr>
        <xdr:cNvCxnSpPr/>
      </xdr:nvCxnSpPr>
      <xdr:spPr>
        <a:xfrm flipV="1">
          <a:off x="1130300" y="13070115"/>
          <a:ext cx="889000" cy="3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a:extLst>
            <a:ext uri="{FF2B5EF4-FFF2-40B4-BE49-F238E27FC236}">
              <a16:creationId xmlns=""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34180</xdr:rowOff>
    </xdr:from>
    <xdr:ext cx="469744" cy="259045"/>
    <xdr:sp macro="" textlink="">
      <xdr:nvSpPr>
        <xdr:cNvPr id="183" name="テキスト ボックス 182">
          <a:extLst>
            <a:ext uri="{FF2B5EF4-FFF2-40B4-BE49-F238E27FC236}">
              <a16:creationId xmlns="" xmlns:a16="http://schemas.microsoft.com/office/drawing/2014/main" id="{00000000-0008-0000-0600-0000B7000000}"/>
            </a:ext>
          </a:extLst>
        </xdr:cNvPr>
        <xdr:cNvSpPr txBox="1"/>
      </xdr:nvSpPr>
      <xdr:spPr>
        <a:xfrm>
          <a:off x="1784428" y="1323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a:extLst>
            <a:ext uri="{FF2B5EF4-FFF2-40B4-BE49-F238E27FC236}">
              <a16:creationId xmlns="" xmlns:a16="http://schemas.microsoft.com/office/drawing/2014/main" id="{00000000-0008-0000-0600-0000B8000000}"/>
            </a:ext>
          </a:extLst>
        </xdr:cNvPr>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45781</xdr:rowOff>
    </xdr:from>
    <xdr:ext cx="469744"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895428" y="1324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106217</xdr:rowOff>
    </xdr:from>
    <xdr:to>
      <xdr:col>24</xdr:col>
      <xdr:colOff>114300</xdr:colOff>
      <xdr:row>76</xdr:row>
      <xdr:rowOff>36367</xdr:rowOff>
    </xdr:to>
    <xdr:sp macro="" textlink="">
      <xdr:nvSpPr>
        <xdr:cNvPr id="191" name="楕円 190">
          <a:extLst>
            <a:ext uri="{FF2B5EF4-FFF2-40B4-BE49-F238E27FC236}">
              <a16:creationId xmlns="" xmlns:a16="http://schemas.microsoft.com/office/drawing/2014/main" id="{00000000-0008-0000-0600-0000BF000000}"/>
            </a:ext>
          </a:extLst>
        </xdr:cNvPr>
        <xdr:cNvSpPr/>
      </xdr:nvSpPr>
      <xdr:spPr>
        <a:xfrm>
          <a:off x="4584700" y="1296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129094</xdr:rowOff>
    </xdr:from>
    <xdr:ext cx="469744" cy="259045"/>
    <xdr:sp macro="" textlink="">
      <xdr:nvSpPr>
        <xdr:cNvPr id="192" name="維持補修費該当値テキスト">
          <a:extLst>
            <a:ext uri="{FF2B5EF4-FFF2-40B4-BE49-F238E27FC236}">
              <a16:creationId xmlns="" xmlns:a16="http://schemas.microsoft.com/office/drawing/2014/main" id="{00000000-0008-0000-0600-0000C0000000}"/>
            </a:ext>
          </a:extLst>
        </xdr:cNvPr>
        <xdr:cNvSpPr txBox="1"/>
      </xdr:nvSpPr>
      <xdr:spPr>
        <a:xfrm>
          <a:off x="4686300" y="1281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130677</xdr:rowOff>
    </xdr:from>
    <xdr:to>
      <xdr:col>20</xdr:col>
      <xdr:colOff>38100</xdr:colOff>
      <xdr:row>76</xdr:row>
      <xdr:rowOff>60827</xdr:rowOff>
    </xdr:to>
    <xdr:sp macro="" textlink="">
      <xdr:nvSpPr>
        <xdr:cNvPr id="193" name="楕円 192">
          <a:extLst>
            <a:ext uri="{FF2B5EF4-FFF2-40B4-BE49-F238E27FC236}">
              <a16:creationId xmlns="" xmlns:a16="http://schemas.microsoft.com/office/drawing/2014/main" id="{00000000-0008-0000-0600-0000C1000000}"/>
            </a:ext>
          </a:extLst>
        </xdr:cNvPr>
        <xdr:cNvSpPr/>
      </xdr:nvSpPr>
      <xdr:spPr>
        <a:xfrm>
          <a:off x="3746500" y="1298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77354</xdr:rowOff>
    </xdr:from>
    <xdr:ext cx="469744"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3562428" y="1276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155080</xdr:rowOff>
    </xdr:from>
    <xdr:to>
      <xdr:col>15</xdr:col>
      <xdr:colOff>101600</xdr:colOff>
      <xdr:row>76</xdr:row>
      <xdr:rowOff>85230</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2857500" y="130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101757</xdr:rowOff>
    </xdr:from>
    <xdr:ext cx="469744"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2673428" y="127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160565</xdr:rowOff>
    </xdr:from>
    <xdr:to>
      <xdr:col>10</xdr:col>
      <xdr:colOff>165100</xdr:colOff>
      <xdr:row>76</xdr:row>
      <xdr:rowOff>90715</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1968500" y="1301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107243</xdr:rowOff>
    </xdr:from>
    <xdr:ext cx="469744"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1784428" y="127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20092</xdr:rowOff>
    </xdr:from>
    <xdr:to>
      <xdr:col>6</xdr:col>
      <xdr:colOff>38100</xdr:colOff>
      <xdr:row>76</xdr:row>
      <xdr:rowOff>121692</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1079500" y="130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138218</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895428" y="1282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8096</xdr:rowOff>
    </xdr:from>
    <xdr:to>
      <xdr:col>24</xdr:col>
      <xdr:colOff>63500</xdr:colOff>
      <xdr:row>92</xdr:row>
      <xdr:rowOff>147008</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flipV="1">
          <a:off x="3797300" y="15781496"/>
          <a:ext cx="838200" cy="1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162828</xdr:rowOff>
    </xdr:from>
    <xdr:ext cx="599010" cy="259045"/>
    <xdr:sp macro="" textlink="">
      <xdr:nvSpPr>
        <xdr:cNvPr id="231" name="扶助費平均値テキスト">
          <a:extLst>
            <a:ext uri="{FF2B5EF4-FFF2-40B4-BE49-F238E27FC236}">
              <a16:creationId xmlns="" xmlns:a16="http://schemas.microsoft.com/office/drawing/2014/main" id="{00000000-0008-0000-0600-0000E7000000}"/>
            </a:ext>
          </a:extLst>
        </xdr:cNvPr>
        <xdr:cNvSpPr txBox="1"/>
      </xdr:nvSpPr>
      <xdr:spPr>
        <a:xfrm>
          <a:off x="4686300" y="16279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72011</xdr:rowOff>
    </xdr:from>
    <xdr:to>
      <xdr:col>19</xdr:col>
      <xdr:colOff>177800</xdr:colOff>
      <xdr:row>92</xdr:row>
      <xdr:rowOff>147008</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2908300" y="15845411"/>
          <a:ext cx="889000" cy="7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4484</xdr:rowOff>
    </xdr:from>
    <xdr:ext cx="599010" cy="259045"/>
    <xdr:sp macro="" textlink="">
      <xdr:nvSpPr>
        <xdr:cNvPr id="235" name="テキスト ボックス 234">
          <a:extLst>
            <a:ext uri="{FF2B5EF4-FFF2-40B4-BE49-F238E27FC236}">
              <a16:creationId xmlns="" xmlns:a16="http://schemas.microsoft.com/office/drawing/2014/main" id="{00000000-0008-0000-0600-0000EB000000}"/>
            </a:ext>
          </a:extLst>
        </xdr:cNvPr>
        <xdr:cNvSpPr txBox="1"/>
      </xdr:nvSpPr>
      <xdr:spPr>
        <a:xfrm>
          <a:off x="3497795" y="1646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72011</xdr:rowOff>
    </xdr:from>
    <xdr:to>
      <xdr:col>15</xdr:col>
      <xdr:colOff>50800</xdr:colOff>
      <xdr:row>93</xdr:row>
      <xdr:rowOff>149698</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flipV="1">
          <a:off x="2019300" y="15845411"/>
          <a:ext cx="889000" cy="24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95857</xdr:rowOff>
    </xdr:from>
    <xdr:ext cx="599010" cy="259045"/>
    <xdr:sp macro="" textlink="">
      <xdr:nvSpPr>
        <xdr:cNvPr id="238" name="テキスト ボックス 237">
          <a:extLst>
            <a:ext uri="{FF2B5EF4-FFF2-40B4-BE49-F238E27FC236}">
              <a16:creationId xmlns="" xmlns:a16="http://schemas.microsoft.com/office/drawing/2014/main" id="{00000000-0008-0000-0600-0000EE000000}"/>
            </a:ext>
          </a:extLst>
        </xdr:cNvPr>
        <xdr:cNvSpPr txBox="1"/>
      </xdr:nvSpPr>
      <xdr:spPr>
        <a:xfrm>
          <a:off x="2608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130183</xdr:rowOff>
    </xdr:from>
    <xdr:to>
      <xdr:col>10</xdr:col>
      <xdr:colOff>114300</xdr:colOff>
      <xdr:row>93</xdr:row>
      <xdr:rowOff>149698</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a:off x="1130300" y="16075033"/>
          <a:ext cx="889000" cy="1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150248</xdr:rowOff>
    </xdr:from>
    <xdr:ext cx="599010"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1719795" y="166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a:extLst>
            <a:ext uri="{FF2B5EF4-FFF2-40B4-BE49-F238E27FC236}">
              <a16:creationId xmlns="" xmlns:a16="http://schemas.microsoft.com/office/drawing/2014/main" id="{00000000-0008-0000-0600-0000F2000000}"/>
            </a:ext>
          </a:extLst>
        </xdr:cNvPr>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166098</xdr:rowOff>
    </xdr:from>
    <xdr:ext cx="599010"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830795" y="1662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128746</xdr:rowOff>
    </xdr:from>
    <xdr:to>
      <xdr:col>24</xdr:col>
      <xdr:colOff>114300</xdr:colOff>
      <xdr:row>92</xdr:row>
      <xdr:rowOff>58896</xdr:rowOff>
    </xdr:to>
    <xdr:sp macro="" textlink="">
      <xdr:nvSpPr>
        <xdr:cNvPr id="249" name="楕円 248">
          <a:extLst>
            <a:ext uri="{FF2B5EF4-FFF2-40B4-BE49-F238E27FC236}">
              <a16:creationId xmlns="" xmlns:a16="http://schemas.microsoft.com/office/drawing/2014/main" id="{00000000-0008-0000-0600-0000F9000000}"/>
            </a:ext>
          </a:extLst>
        </xdr:cNvPr>
        <xdr:cNvSpPr/>
      </xdr:nvSpPr>
      <xdr:spPr>
        <a:xfrm>
          <a:off x="4584700" y="157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151623</xdr:rowOff>
    </xdr:from>
    <xdr:ext cx="599010" cy="259045"/>
    <xdr:sp macro="" textlink="">
      <xdr:nvSpPr>
        <xdr:cNvPr id="250" name="扶助費該当値テキスト">
          <a:extLst>
            <a:ext uri="{FF2B5EF4-FFF2-40B4-BE49-F238E27FC236}">
              <a16:creationId xmlns="" xmlns:a16="http://schemas.microsoft.com/office/drawing/2014/main" id="{00000000-0008-0000-0600-0000FA000000}"/>
            </a:ext>
          </a:extLst>
        </xdr:cNvPr>
        <xdr:cNvSpPr txBox="1"/>
      </xdr:nvSpPr>
      <xdr:spPr>
        <a:xfrm>
          <a:off x="4686300" y="15582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96208</xdr:rowOff>
    </xdr:from>
    <xdr:to>
      <xdr:col>20</xdr:col>
      <xdr:colOff>38100</xdr:colOff>
      <xdr:row>93</xdr:row>
      <xdr:rowOff>26358</xdr:rowOff>
    </xdr:to>
    <xdr:sp macro="" textlink="">
      <xdr:nvSpPr>
        <xdr:cNvPr id="251" name="楕円 250">
          <a:extLst>
            <a:ext uri="{FF2B5EF4-FFF2-40B4-BE49-F238E27FC236}">
              <a16:creationId xmlns="" xmlns:a16="http://schemas.microsoft.com/office/drawing/2014/main" id="{00000000-0008-0000-0600-0000FB000000}"/>
            </a:ext>
          </a:extLst>
        </xdr:cNvPr>
        <xdr:cNvSpPr/>
      </xdr:nvSpPr>
      <xdr:spPr>
        <a:xfrm>
          <a:off x="3746500" y="158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42885</xdr:rowOff>
    </xdr:from>
    <xdr:ext cx="59901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3497795" y="1564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21211</xdr:rowOff>
    </xdr:from>
    <xdr:to>
      <xdr:col>15</xdr:col>
      <xdr:colOff>101600</xdr:colOff>
      <xdr:row>92</xdr:row>
      <xdr:rowOff>122811</xdr:rowOff>
    </xdr:to>
    <xdr:sp macro="" textlink="">
      <xdr:nvSpPr>
        <xdr:cNvPr id="253" name="楕円 252">
          <a:extLst>
            <a:ext uri="{FF2B5EF4-FFF2-40B4-BE49-F238E27FC236}">
              <a16:creationId xmlns="" xmlns:a16="http://schemas.microsoft.com/office/drawing/2014/main" id="{00000000-0008-0000-0600-0000FD000000}"/>
            </a:ext>
          </a:extLst>
        </xdr:cNvPr>
        <xdr:cNvSpPr/>
      </xdr:nvSpPr>
      <xdr:spPr>
        <a:xfrm>
          <a:off x="2857500" y="1579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139338</xdr:rowOff>
    </xdr:from>
    <xdr:ext cx="59901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2608795" y="15569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98898</xdr:rowOff>
    </xdr:from>
    <xdr:to>
      <xdr:col>10</xdr:col>
      <xdr:colOff>165100</xdr:colOff>
      <xdr:row>94</xdr:row>
      <xdr:rowOff>29048</xdr:rowOff>
    </xdr:to>
    <xdr:sp macro="" textlink="">
      <xdr:nvSpPr>
        <xdr:cNvPr id="255" name="楕円 254">
          <a:extLst>
            <a:ext uri="{FF2B5EF4-FFF2-40B4-BE49-F238E27FC236}">
              <a16:creationId xmlns="" xmlns:a16="http://schemas.microsoft.com/office/drawing/2014/main" id="{00000000-0008-0000-0600-0000FF000000}"/>
            </a:ext>
          </a:extLst>
        </xdr:cNvPr>
        <xdr:cNvSpPr/>
      </xdr:nvSpPr>
      <xdr:spPr>
        <a:xfrm>
          <a:off x="1968500" y="1604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45575</xdr:rowOff>
    </xdr:from>
    <xdr:ext cx="599010"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1719795" y="15818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79383</xdr:rowOff>
    </xdr:from>
    <xdr:to>
      <xdr:col>6</xdr:col>
      <xdr:colOff>38100</xdr:colOff>
      <xdr:row>94</xdr:row>
      <xdr:rowOff>9533</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1079500" y="1602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26060</xdr:rowOff>
    </xdr:from>
    <xdr:ext cx="599010"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830795" y="1579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 xmlns:a16="http://schemas.microsoft.com/office/drawing/2014/main" id="{00000000-0008-0000-06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144866</xdr:rowOff>
    </xdr:from>
    <xdr:to>
      <xdr:col>54</xdr:col>
      <xdr:colOff>189865</xdr:colOff>
      <xdr:row>38</xdr:row>
      <xdr:rowOff>54112</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flipV="1">
          <a:off x="10475595" y="5631266"/>
          <a:ext cx="1270" cy="93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57939</xdr:rowOff>
    </xdr:from>
    <xdr:ext cx="534377" cy="259045"/>
    <xdr:sp macro="" textlink="">
      <xdr:nvSpPr>
        <xdr:cNvPr id="283" name="補助費等最小値テキスト">
          <a:extLst>
            <a:ext uri="{FF2B5EF4-FFF2-40B4-BE49-F238E27FC236}">
              <a16:creationId xmlns="" xmlns:a16="http://schemas.microsoft.com/office/drawing/2014/main" id="{00000000-0008-0000-0600-00001B010000}"/>
            </a:ext>
          </a:extLst>
        </xdr:cNvPr>
        <xdr:cNvSpPr txBox="1"/>
      </xdr:nvSpPr>
      <xdr:spPr>
        <a:xfrm>
          <a:off x="10528300" y="657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54112</xdr:rowOff>
    </xdr:from>
    <xdr:to>
      <xdr:col>55</xdr:col>
      <xdr:colOff>88900</xdr:colOff>
      <xdr:row>38</xdr:row>
      <xdr:rowOff>54112</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10388600" y="65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91543</xdr:rowOff>
    </xdr:from>
    <xdr:ext cx="599010" cy="259045"/>
    <xdr:sp macro="" textlink="">
      <xdr:nvSpPr>
        <xdr:cNvPr id="285" name="補助費等最大値テキスト">
          <a:extLst>
            <a:ext uri="{FF2B5EF4-FFF2-40B4-BE49-F238E27FC236}">
              <a16:creationId xmlns="" xmlns:a16="http://schemas.microsoft.com/office/drawing/2014/main" id="{00000000-0008-0000-0600-00001D010000}"/>
            </a:ext>
          </a:extLst>
        </xdr:cNvPr>
        <xdr:cNvSpPr txBox="1"/>
      </xdr:nvSpPr>
      <xdr:spPr>
        <a:xfrm>
          <a:off x="10528300" y="540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144866</xdr:rowOff>
    </xdr:from>
    <xdr:to>
      <xdr:col>55</xdr:col>
      <xdr:colOff>88900</xdr:colOff>
      <xdr:row>32</xdr:row>
      <xdr:rowOff>144866</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a:off x="10388600" y="5631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155473</xdr:rowOff>
    </xdr:from>
    <xdr:to>
      <xdr:col>55</xdr:col>
      <xdr:colOff>0</xdr:colOff>
      <xdr:row>35</xdr:row>
      <xdr:rowOff>1831</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a:off x="9639300" y="5984773"/>
          <a:ext cx="838200" cy="1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130009</xdr:rowOff>
    </xdr:from>
    <xdr:ext cx="534377" cy="259045"/>
    <xdr:sp macro="" textlink="">
      <xdr:nvSpPr>
        <xdr:cNvPr id="288" name="補助費等平均値テキスト">
          <a:extLst>
            <a:ext uri="{FF2B5EF4-FFF2-40B4-BE49-F238E27FC236}">
              <a16:creationId xmlns="" xmlns:a16="http://schemas.microsoft.com/office/drawing/2014/main" id="{00000000-0008-0000-0600-000020010000}"/>
            </a:ext>
          </a:extLst>
        </xdr:cNvPr>
        <xdr:cNvSpPr txBox="1"/>
      </xdr:nvSpPr>
      <xdr:spPr>
        <a:xfrm>
          <a:off x="10528300" y="630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151582</xdr:rowOff>
    </xdr:from>
    <xdr:to>
      <xdr:col>55</xdr:col>
      <xdr:colOff>50800</xdr:colOff>
      <xdr:row>37</xdr:row>
      <xdr:rowOff>81732</xdr:rowOff>
    </xdr:to>
    <xdr:sp macro="" textlink="">
      <xdr:nvSpPr>
        <xdr:cNvPr id="289" name="フローチャート: 判断 288">
          <a:extLst>
            <a:ext uri="{FF2B5EF4-FFF2-40B4-BE49-F238E27FC236}">
              <a16:creationId xmlns="" xmlns:a16="http://schemas.microsoft.com/office/drawing/2014/main" id="{00000000-0008-0000-0600-000021010000}"/>
            </a:ext>
          </a:extLst>
        </xdr:cNvPr>
        <xdr:cNvSpPr/>
      </xdr:nvSpPr>
      <xdr:spPr>
        <a:xfrm>
          <a:off x="10426700" y="632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155473</xdr:rowOff>
    </xdr:from>
    <xdr:to>
      <xdr:col>50</xdr:col>
      <xdr:colOff>114300</xdr:colOff>
      <xdr:row>35</xdr:row>
      <xdr:rowOff>30071</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flipV="1">
          <a:off x="8750300" y="5984773"/>
          <a:ext cx="889000" cy="4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139230</xdr:rowOff>
    </xdr:from>
    <xdr:to>
      <xdr:col>50</xdr:col>
      <xdr:colOff>165100</xdr:colOff>
      <xdr:row>37</xdr:row>
      <xdr:rowOff>69380</xdr:rowOff>
    </xdr:to>
    <xdr:sp macro="" textlink="">
      <xdr:nvSpPr>
        <xdr:cNvPr id="291" name="フローチャート: 判断 290">
          <a:extLst>
            <a:ext uri="{FF2B5EF4-FFF2-40B4-BE49-F238E27FC236}">
              <a16:creationId xmlns="" xmlns:a16="http://schemas.microsoft.com/office/drawing/2014/main" id="{00000000-0008-0000-0600-000023010000}"/>
            </a:ext>
          </a:extLst>
        </xdr:cNvPr>
        <xdr:cNvSpPr/>
      </xdr:nvSpPr>
      <xdr:spPr>
        <a:xfrm>
          <a:off x="9588500" y="631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60507</xdr:rowOff>
    </xdr:from>
    <xdr:ext cx="534377" cy="259045"/>
    <xdr:sp macro="" textlink="">
      <xdr:nvSpPr>
        <xdr:cNvPr id="292" name="テキスト ボックス 291">
          <a:extLst>
            <a:ext uri="{FF2B5EF4-FFF2-40B4-BE49-F238E27FC236}">
              <a16:creationId xmlns="" xmlns:a16="http://schemas.microsoft.com/office/drawing/2014/main" id="{00000000-0008-0000-0600-000024010000}"/>
            </a:ext>
          </a:extLst>
        </xdr:cNvPr>
        <xdr:cNvSpPr txBox="1"/>
      </xdr:nvSpPr>
      <xdr:spPr>
        <a:xfrm>
          <a:off x="9372111" y="640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104816</xdr:rowOff>
    </xdr:from>
    <xdr:to>
      <xdr:col>45</xdr:col>
      <xdr:colOff>177800</xdr:colOff>
      <xdr:row>35</xdr:row>
      <xdr:rowOff>30071</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a:off x="7861300" y="5248316"/>
          <a:ext cx="889000" cy="78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165900</xdr:rowOff>
    </xdr:from>
    <xdr:to>
      <xdr:col>46</xdr:col>
      <xdr:colOff>38100</xdr:colOff>
      <xdr:row>37</xdr:row>
      <xdr:rowOff>96050</xdr:rowOff>
    </xdr:to>
    <xdr:sp macro="" textlink="">
      <xdr:nvSpPr>
        <xdr:cNvPr id="294" name="フローチャート: 判断 293">
          <a:extLst>
            <a:ext uri="{FF2B5EF4-FFF2-40B4-BE49-F238E27FC236}">
              <a16:creationId xmlns="" xmlns:a16="http://schemas.microsoft.com/office/drawing/2014/main" id="{00000000-0008-0000-0600-000026010000}"/>
            </a:ext>
          </a:extLst>
        </xdr:cNvPr>
        <xdr:cNvSpPr/>
      </xdr:nvSpPr>
      <xdr:spPr>
        <a:xfrm>
          <a:off x="8699500" y="633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87177</xdr:rowOff>
    </xdr:from>
    <xdr:ext cx="534377" cy="259045"/>
    <xdr:sp macro="" textlink="">
      <xdr:nvSpPr>
        <xdr:cNvPr id="295" name="テキスト ボックス 294">
          <a:extLst>
            <a:ext uri="{FF2B5EF4-FFF2-40B4-BE49-F238E27FC236}">
              <a16:creationId xmlns="" xmlns:a16="http://schemas.microsoft.com/office/drawing/2014/main" id="{00000000-0008-0000-0600-000027010000}"/>
            </a:ext>
          </a:extLst>
        </xdr:cNvPr>
        <xdr:cNvSpPr txBox="1"/>
      </xdr:nvSpPr>
      <xdr:spPr>
        <a:xfrm>
          <a:off x="8483111" y="643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104816</xdr:rowOff>
    </xdr:from>
    <xdr:to>
      <xdr:col>41</xdr:col>
      <xdr:colOff>50800</xdr:colOff>
      <xdr:row>36</xdr:row>
      <xdr:rowOff>67782</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flipV="1">
          <a:off x="6972300" y="5248316"/>
          <a:ext cx="889000" cy="99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89479</xdr:rowOff>
    </xdr:from>
    <xdr:to>
      <xdr:col>41</xdr:col>
      <xdr:colOff>101600</xdr:colOff>
      <xdr:row>33</xdr:row>
      <xdr:rowOff>19629</xdr:rowOff>
    </xdr:to>
    <xdr:sp macro="" textlink="">
      <xdr:nvSpPr>
        <xdr:cNvPr id="297" name="フローチャート: 判断 296">
          <a:extLst>
            <a:ext uri="{FF2B5EF4-FFF2-40B4-BE49-F238E27FC236}">
              <a16:creationId xmlns="" xmlns:a16="http://schemas.microsoft.com/office/drawing/2014/main" id="{00000000-0008-0000-0600-000029010000}"/>
            </a:ext>
          </a:extLst>
        </xdr:cNvPr>
        <xdr:cNvSpPr/>
      </xdr:nvSpPr>
      <xdr:spPr>
        <a:xfrm>
          <a:off x="78105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10756</xdr:rowOff>
    </xdr:from>
    <xdr:ext cx="599010" cy="259045"/>
    <xdr:sp macro="" textlink="">
      <xdr:nvSpPr>
        <xdr:cNvPr id="298" name="テキスト ボックス 297">
          <a:extLst>
            <a:ext uri="{FF2B5EF4-FFF2-40B4-BE49-F238E27FC236}">
              <a16:creationId xmlns="" xmlns:a16="http://schemas.microsoft.com/office/drawing/2014/main" id="{00000000-0008-0000-0600-00002A010000}"/>
            </a:ext>
          </a:extLst>
        </xdr:cNvPr>
        <xdr:cNvSpPr txBox="1"/>
      </xdr:nvSpPr>
      <xdr:spPr>
        <a:xfrm>
          <a:off x="7561795" y="566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46152</xdr:rowOff>
    </xdr:from>
    <xdr:to>
      <xdr:col>36</xdr:col>
      <xdr:colOff>165100</xdr:colOff>
      <xdr:row>37</xdr:row>
      <xdr:rowOff>147752</xdr:rowOff>
    </xdr:to>
    <xdr:sp macro="" textlink="">
      <xdr:nvSpPr>
        <xdr:cNvPr id="299" name="フローチャート: 判断 298">
          <a:extLst>
            <a:ext uri="{FF2B5EF4-FFF2-40B4-BE49-F238E27FC236}">
              <a16:creationId xmlns="" xmlns:a16="http://schemas.microsoft.com/office/drawing/2014/main" id="{00000000-0008-0000-0600-00002B010000}"/>
            </a:ext>
          </a:extLst>
        </xdr:cNvPr>
        <xdr:cNvSpPr/>
      </xdr:nvSpPr>
      <xdr:spPr>
        <a:xfrm>
          <a:off x="6921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138878</xdr:rowOff>
    </xdr:from>
    <xdr:ext cx="534377"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6705111" y="64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122481</xdr:rowOff>
    </xdr:from>
    <xdr:to>
      <xdr:col>55</xdr:col>
      <xdr:colOff>50800</xdr:colOff>
      <xdr:row>35</xdr:row>
      <xdr:rowOff>52631</xdr:rowOff>
    </xdr:to>
    <xdr:sp macro="" textlink="">
      <xdr:nvSpPr>
        <xdr:cNvPr id="306" name="楕円 305">
          <a:extLst>
            <a:ext uri="{FF2B5EF4-FFF2-40B4-BE49-F238E27FC236}">
              <a16:creationId xmlns="" xmlns:a16="http://schemas.microsoft.com/office/drawing/2014/main" id="{00000000-0008-0000-0600-000032010000}"/>
            </a:ext>
          </a:extLst>
        </xdr:cNvPr>
        <xdr:cNvSpPr/>
      </xdr:nvSpPr>
      <xdr:spPr>
        <a:xfrm>
          <a:off x="10426700" y="595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145358</xdr:rowOff>
    </xdr:from>
    <xdr:ext cx="534377" cy="259045"/>
    <xdr:sp macro="" textlink="">
      <xdr:nvSpPr>
        <xdr:cNvPr id="307" name="補助費等該当値テキスト">
          <a:extLst>
            <a:ext uri="{FF2B5EF4-FFF2-40B4-BE49-F238E27FC236}">
              <a16:creationId xmlns="" xmlns:a16="http://schemas.microsoft.com/office/drawing/2014/main" id="{00000000-0008-0000-0600-000033010000}"/>
            </a:ext>
          </a:extLst>
        </xdr:cNvPr>
        <xdr:cNvSpPr txBox="1"/>
      </xdr:nvSpPr>
      <xdr:spPr>
        <a:xfrm>
          <a:off x="10528300" y="580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104673</xdr:rowOff>
    </xdr:from>
    <xdr:to>
      <xdr:col>50</xdr:col>
      <xdr:colOff>165100</xdr:colOff>
      <xdr:row>35</xdr:row>
      <xdr:rowOff>34823</xdr:rowOff>
    </xdr:to>
    <xdr:sp macro="" textlink="">
      <xdr:nvSpPr>
        <xdr:cNvPr id="308" name="楕円 307">
          <a:extLst>
            <a:ext uri="{FF2B5EF4-FFF2-40B4-BE49-F238E27FC236}">
              <a16:creationId xmlns="" xmlns:a16="http://schemas.microsoft.com/office/drawing/2014/main" id="{00000000-0008-0000-0600-000034010000}"/>
            </a:ext>
          </a:extLst>
        </xdr:cNvPr>
        <xdr:cNvSpPr/>
      </xdr:nvSpPr>
      <xdr:spPr>
        <a:xfrm>
          <a:off x="9588500" y="593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51350</xdr:rowOff>
    </xdr:from>
    <xdr:ext cx="534377"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9372111" y="570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150721</xdr:rowOff>
    </xdr:from>
    <xdr:to>
      <xdr:col>46</xdr:col>
      <xdr:colOff>38100</xdr:colOff>
      <xdr:row>35</xdr:row>
      <xdr:rowOff>80871</xdr:rowOff>
    </xdr:to>
    <xdr:sp macro="" textlink="">
      <xdr:nvSpPr>
        <xdr:cNvPr id="310" name="楕円 309">
          <a:extLst>
            <a:ext uri="{FF2B5EF4-FFF2-40B4-BE49-F238E27FC236}">
              <a16:creationId xmlns="" xmlns:a16="http://schemas.microsoft.com/office/drawing/2014/main" id="{00000000-0008-0000-0600-000036010000}"/>
            </a:ext>
          </a:extLst>
        </xdr:cNvPr>
        <xdr:cNvSpPr/>
      </xdr:nvSpPr>
      <xdr:spPr>
        <a:xfrm>
          <a:off x="8699500" y="598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97398</xdr:rowOff>
    </xdr:from>
    <xdr:ext cx="534377"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8483111" y="575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54016</xdr:rowOff>
    </xdr:from>
    <xdr:to>
      <xdr:col>41</xdr:col>
      <xdr:colOff>101600</xdr:colOff>
      <xdr:row>30</xdr:row>
      <xdr:rowOff>155616</xdr:rowOff>
    </xdr:to>
    <xdr:sp macro="" textlink="">
      <xdr:nvSpPr>
        <xdr:cNvPr id="312" name="楕円 311">
          <a:extLst>
            <a:ext uri="{FF2B5EF4-FFF2-40B4-BE49-F238E27FC236}">
              <a16:creationId xmlns="" xmlns:a16="http://schemas.microsoft.com/office/drawing/2014/main" id="{00000000-0008-0000-0600-000038010000}"/>
            </a:ext>
          </a:extLst>
        </xdr:cNvPr>
        <xdr:cNvSpPr/>
      </xdr:nvSpPr>
      <xdr:spPr>
        <a:xfrm>
          <a:off x="7810500" y="51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693</xdr:rowOff>
    </xdr:from>
    <xdr:ext cx="599010"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7561795" y="497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16982</xdr:rowOff>
    </xdr:from>
    <xdr:to>
      <xdr:col>36</xdr:col>
      <xdr:colOff>165100</xdr:colOff>
      <xdr:row>36</xdr:row>
      <xdr:rowOff>118582</xdr:rowOff>
    </xdr:to>
    <xdr:sp macro="" textlink="">
      <xdr:nvSpPr>
        <xdr:cNvPr id="314" name="楕円 313">
          <a:extLst>
            <a:ext uri="{FF2B5EF4-FFF2-40B4-BE49-F238E27FC236}">
              <a16:creationId xmlns="" xmlns:a16="http://schemas.microsoft.com/office/drawing/2014/main" id="{00000000-0008-0000-0600-00003A010000}"/>
            </a:ext>
          </a:extLst>
        </xdr:cNvPr>
        <xdr:cNvSpPr/>
      </xdr:nvSpPr>
      <xdr:spPr>
        <a:xfrm>
          <a:off x="6921500" y="618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135109</xdr:rowOff>
    </xdr:from>
    <xdr:ext cx="534377"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6705111" y="596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 xmlns:a16="http://schemas.microsoft.com/office/drawing/2014/main" id="{00000000-0008-0000-06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0" name="普通建設事業費最小値テキスト">
          <a:extLst>
            <a:ext uri="{FF2B5EF4-FFF2-40B4-BE49-F238E27FC236}">
              <a16:creationId xmlns="" xmlns:a16="http://schemas.microsoft.com/office/drawing/2014/main" id="{00000000-0008-0000-0600-000054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2" name="普通建設事業費最大値テキスト">
          <a:extLst>
            <a:ext uri="{FF2B5EF4-FFF2-40B4-BE49-F238E27FC236}">
              <a16:creationId xmlns="" xmlns:a16="http://schemas.microsoft.com/office/drawing/2014/main" id="{00000000-0008-0000-0600-000056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155651</xdr:rowOff>
    </xdr:from>
    <xdr:to>
      <xdr:col>55</xdr:col>
      <xdr:colOff>0</xdr:colOff>
      <xdr:row>55</xdr:row>
      <xdr:rowOff>87249</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9639300" y="9242501"/>
          <a:ext cx="838200" cy="27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91647</xdr:rowOff>
    </xdr:from>
    <xdr:ext cx="534377" cy="259045"/>
    <xdr:sp macro="" textlink="">
      <xdr:nvSpPr>
        <xdr:cNvPr id="345" name="普通建設事業費平均値テキスト">
          <a:extLst>
            <a:ext uri="{FF2B5EF4-FFF2-40B4-BE49-F238E27FC236}">
              <a16:creationId xmlns="" xmlns:a16="http://schemas.microsoft.com/office/drawing/2014/main" id="{00000000-0008-0000-0600-000059010000}"/>
            </a:ext>
          </a:extLst>
        </xdr:cNvPr>
        <xdr:cNvSpPr txBox="1"/>
      </xdr:nvSpPr>
      <xdr:spPr>
        <a:xfrm>
          <a:off x="10528300" y="952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6" name="フローチャート: 判断 345">
          <a:extLst>
            <a:ext uri="{FF2B5EF4-FFF2-40B4-BE49-F238E27FC236}">
              <a16:creationId xmlns="" xmlns:a16="http://schemas.microsoft.com/office/drawing/2014/main" id="{00000000-0008-0000-0600-00005A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155651</xdr:rowOff>
    </xdr:from>
    <xdr:to>
      <xdr:col>50</xdr:col>
      <xdr:colOff>114300</xdr:colOff>
      <xdr:row>55</xdr:row>
      <xdr:rowOff>127762</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flipV="1">
          <a:off x="8750300" y="9242501"/>
          <a:ext cx="889000" cy="3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48" name="フローチャート: 判断 347">
          <a:extLst>
            <a:ext uri="{FF2B5EF4-FFF2-40B4-BE49-F238E27FC236}">
              <a16:creationId xmlns="" xmlns:a16="http://schemas.microsoft.com/office/drawing/2014/main" id="{00000000-0008-0000-0600-00005C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68330</xdr:rowOff>
    </xdr:from>
    <xdr:ext cx="534377" cy="259045"/>
    <xdr:sp macro="" textlink="">
      <xdr:nvSpPr>
        <xdr:cNvPr id="349" name="テキスト ボックス 348">
          <a:extLst>
            <a:ext uri="{FF2B5EF4-FFF2-40B4-BE49-F238E27FC236}">
              <a16:creationId xmlns="" xmlns:a16="http://schemas.microsoft.com/office/drawing/2014/main" id="{00000000-0008-0000-0600-00005D010000}"/>
            </a:ext>
          </a:extLst>
        </xdr:cNvPr>
        <xdr:cNvSpPr txBox="1"/>
      </xdr:nvSpPr>
      <xdr:spPr>
        <a:xfrm>
          <a:off x="9372111" y="966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120638</xdr:rowOff>
    </xdr:from>
    <xdr:to>
      <xdr:col>45</xdr:col>
      <xdr:colOff>177800</xdr:colOff>
      <xdr:row>55</xdr:row>
      <xdr:rowOff>127762</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a:off x="7861300" y="9550388"/>
          <a:ext cx="8890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1" name="フローチャート: 判断 350">
          <a:extLst>
            <a:ext uri="{FF2B5EF4-FFF2-40B4-BE49-F238E27FC236}">
              <a16:creationId xmlns="" xmlns:a16="http://schemas.microsoft.com/office/drawing/2014/main" id="{00000000-0008-0000-0600-00005F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42498</xdr:rowOff>
    </xdr:from>
    <xdr:ext cx="534377" cy="259045"/>
    <xdr:sp macro="" textlink="">
      <xdr:nvSpPr>
        <xdr:cNvPr id="352" name="テキスト ボックス 351">
          <a:extLst>
            <a:ext uri="{FF2B5EF4-FFF2-40B4-BE49-F238E27FC236}">
              <a16:creationId xmlns="" xmlns:a16="http://schemas.microsoft.com/office/drawing/2014/main" id="{00000000-0008-0000-0600-000060010000}"/>
            </a:ext>
          </a:extLst>
        </xdr:cNvPr>
        <xdr:cNvSpPr txBox="1"/>
      </xdr:nvSpPr>
      <xdr:spPr>
        <a:xfrm>
          <a:off x="8483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166205</xdr:rowOff>
    </xdr:from>
    <xdr:to>
      <xdr:col>41</xdr:col>
      <xdr:colOff>50800</xdr:colOff>
      <xdr:row>55</xdr:row>
      <xdr:rowOff>120638</xdr:rowOff>
    </xdr:to>
    <xdr:cxnSp macro="">
      <xdr:nvCxnSpPr>
        <xdr:cNvPr id="353" name="直線コネクタ 352">
          <a:extLst>
            <a:ext uri="{FF2B5EF4-FFF2-40B4-BE49-F238E27FC236}">
              <a16:creationId xmlns="" xmlns:a16="http://schemas.microsoft.com/office/drawing/2014/main" id="{00000000-0008-0000-0600-000061010000}"/>
            </a:ext>
          </a:extLst>
        </xdr:cNvPr>
        <xdr:cNvCxnSpPr/>
      </xdr:nvCxnSpPr>
      <xdr:spPr>
        <a:xfrm>
          <a:off x="6972300" y="9424505"/>
          <a:ext cx="889000" cy="12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4" name="フローチャート: 判断 353">
          <a:extLst>
            <a:ext uri="{FF2B5EF4-FFF2-40B4-BE49-F238E27FC236}">
              <a16:creationId xmlns="" xmlns:a16="http://schemas.microsoft.com/office/drawing/2014/main" id="{00000000-0008-0000-0600-000062010000}"/>
            </a:ext>
          </a:extLst>
        </xdr:cNvPr>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39882</xdr:rowOff>
    </xdr:from>
    <xdr:ext cx="534377"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7594111" y="96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6" name="フローチャート: 判断 355">
          <a:extLst>
            <a:ext uri="{FF2B5EF4-FFF2-40B4-BE49-F238E27FC236}">
              <a16:creationId xmlns="" xmlns:a16="http://schemas.microsoft.com/office/drawing/2014/main" id="{00000000-0008-0000-0600-000064010000}"/>
            </a:ext>
          </a:extLst>
        </xdr:cNvPr>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56710</xdr:rowOff>
    </xdr:from>
    <xdr:ext cx="534377"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6705111" y="96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36449</xdr:rowOff>
    </xdr:from>
    <xdr:to>
      <xdr:col>55</xdr:col>
      <xdr:colOff>50800</xdr:colOff>
      <xdr:row>55</xdr:row>
      <xdr:rowOff>138049</xdr:rowOff>
    </xdr:to>
    <xdr:sp macro="" textlink="">
      <xdr:nvSpPr>
        <xdr:cNvPr id="363" name="楕円 362">
          <a:extLst>
            <a:ext uri="{FF2B5EF4-FFF2-40B4-BE49-F238E27FC236}">
              <a16:creationId xmlns="" xmlns:a16="http://schemas.microsoft.com/office/drawing/2014/main" id="{00000000-0008-0000-0600-00006B010000}"/>
            </a:ext>
          </a:extLst>
        </xdr:cNvPr>
        <xdr:cNvSpPr/>
      </xdr:nvSpPr>
      <xdr:spPr>
        <a:xfrm>
          <a:off x="10426700" y="946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59326</xdr:rowOff>
    </xdr:from>
    <xdr:ext cx="534377" cy="259045"/>
    <xdr:sp macro="" textlink="">
      <xdr:nvSpPr>
        <xdr:cNvPr id="364" name="普通建設事業費該当値テキスト">
          <a:extLst>
            <a:ext uri="{FF2B5EF4-FFF2-40B4-BE49-F238E27FC236}">
              <a16:creationId xmlns="" xmlns:a16="http://schemas.microsoft.com/office/drawing/2014/main" id="{00000000-0008-0000-0600-00006C010000}"/>
            </a:ext>
          </a:extLst>
        </xdr:cNvPr>
        <xdr:cNvSpPr txBox="1"/>
      </xdr:nvSpPr>
      <xdr:spPr>
        <a:xfrm>
          <a:off x="10528300" y="931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104851</xdr:rowOff>
    </xdr:from>
    <xdr:to>
      <xdr:col>50</xdr:col>
      <xdr:colOff>165100</xdr:colOff>
      <xdr:row>54</xdr:row>
      <xdr:rowOff>35001</xdr:rowOff>
    </xdr:to>
    <xdr:sp macro="" textlink="">
      <xdr:nvSpPr>
        <xdr:cNvPr id="365" name="楕円 364">
          <a:extLst>
            <a:ext uri="{FF2B5EF4-FFF2-40B4-BE49-F238E27FC236}">
              <a16:creationId xmlns="" xmlns:a16="http://schemas.microsoft.com/office/drawing/2014/main" id="{00000000-0008-0000-0600-00006D010000}"/>
            </a:ext>
          </a:extLst>
        </xdr:cNvPr>
        <xdr:cNvSpPr/>
      </xdr:nvSpPr>
      <xdr:spPr>
        <a:xfrm>
          <a:off x="9588500" y="919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51528</xdr:rowOff>
    </xdr:from>
    <xdr:ext cx="534377"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9372111" y="896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76962</xdr:rowOff>
    </xdr:from>
    <xdr:to>
      <xdr:col>46</xdr:col>
      <xdr:colOff>38100</xdr:colOff>
      <xdr:row>56</xdr:row>
      <xdr:rowOff>7112</xdr:rowOff>
    </xdr:to>
    <xdr:sp macro="" textlink="">
      <xdr:nvSpPr>
        <xdr:cNvPr id="367" name="楕円 366">
          <a:extLst>
            <a:ext uri="{FF2B5EF4-FFF2-40B4-BE49-F238E27FC236}">
              <a16:creationId xmlns="" xmlns:a16="http://schemas.microsoft.com/office/drawing/2014/main" id="{00000000-0008-0000-0600-00006F010000}"/>
            </a:ext>
          </a:extLst>
        </xdr:cNvPr>
        <xdr:cNvSpPr/>
      </xdr:nvSpPr>
      <xdr:spPr>
        <a:xfrm>
          <a:off x="8699500" y="95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23639</xdr:rowOff>
    </xdr:from>
    <xdr:ext cx="534377"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8483111" y="92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69838</xdr:rowOff>
    </xdr:from>
    <xdr:to>
      <xdr:col>41</xdr:col>
      <xdr:colOff>101600</xdr:colOff>
      <xdr:row>55</xdr:row>
      <xdr:rowOff>171438</xdr:rowOff>
    </xdr:to>
    <xdr:sp macro="" textlink="">
      <xdr:nvSpPr>
        <xdr:cNvPr id="369" name="楕円 368">
          <a:extLst>
            <a:ext uri="{FF2B5EF4-FFF2-40B4-BE49-F238E27FC236}">
              <a16:creationId xmlns="" xmlns:a16="http://schemas.microsoft.com/office/drawing/2014/main" id="{00000000-0008-0000-0600-000071010000}"/>
            </a:ext>
          </a:extLst>
        </xdr:cNvPr>
        <xdr:cNvSpPr/>
      </xdr:nvSpPr>
      <xdr:spPr>
        <a:xfrm>
          <a:off x="7810500" y="949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16515</xdr:rowOff>
    </xdr:from>
    <xdr:ext cx="534377"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7594111" y="92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115405</xdr:rowOff>
    </xdr:from>
    <xdr:to>
      <xdr:col>36</xdr:col>
      <xdr:colOff>165100</xdr:colOff>
      <xdr:row>55</xdr:row>
      <xdr:rowOff>45555</xdr:rowOff>
    </xdr:to>
    <xdr:sp macro="" textlink="">
      <xdr:nvSpPr>
        <xdr:cNvPr id="371" name="楕円 370">
          <a:extLst>
            <a:ext uri="{FF2B5EF4-FFF2-40B4-BE49-F238E27FC236}">
              <a16:creationId xmlns="" xmlns:a16="http://schemas.microsoft.com/office/drawing/2014/main" id="{00000000-0008-0000-0600-000073010000}"/>
            </a:ext>
          </a:extLst>
        </xdr:cNvPr>
        <xdr:cNvSpPr/>
      </xdr:nvSpPr>
      <xdr:spPr>
        <a:xfrm>
          <a:off x="6921500" y="937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62082</xdr:rowOff>
    </xdr:from>
    <xdr:ext cx="534377"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6705111" y="914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 xmlns:a16="http://schemas.microsoft.com/office/drawing/2014/main" id="{00000000-0008-0000-06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 xmlns:a16="http://schemas.microsoft.com/office/drawing/2014/main" id="{00000000-0008-0000-06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5" name="普通建設事業費 （ うち新規整備　）最小値テキスト">
          <a:extLst>
            <a:ext uri="{FF2B5EF4-FFF2-40B4-BE49-F238E27FC236}">
              <a16:creationId xmlns="" xmlns:a16="http://schemas.microsoft.com/office/drawing/2014/main" id="{00000000-0008-0000-0600-00008B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7" name="普通建設事業費 （ うち新規整備　）最大値テキスト">
          <a:extLst>
            <a:ext uri="{FF2B5EF4-FFF2-40B4-BE49-F238E27FC236}">
              <a16:creationId xmlns="" xmlns:a16="http://schemas.microsoft.com/office/drawing/2014/main" id="{00000000-0008-0000-0600-00008D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2152</xdr:rowOff>
    </xdr:from>
    <xdr:to>
      <xdr:col>55</xdr:col>
      <xdr:colOff>0</xdr:colOff>
      <xdr:row>78</xdr:row>
      <xdr:rowOff>28921</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flipV="1">
          <a:off x="9639300" y="13375252"/>
          <a:ext cx="838200" cy="2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25571</xdr:rowOff>
    </xdr:from>
    <xdr:ext cx="534377" cy="259045"/>
    <xdr:sp macro="" textlink="">
      <xdr:nvSpPr>
        <xdr:cNvPr id="400" name="普通建設事業費 （ うち新規整備　）平均値テキスト">
          <a:extLst>
            <a:ext uri="{FF2B5EF4-FFF2-40B4-BE49-F238E27FC236}">
              <a16:creationId xmlns="" xmlns:a16="http://schemas.microsoft.com/office/drawing/2014/main" id="{00000000-0008-0000-0600-000090010000}"/>
            </a:ext>
          </a:extLst>
        </xdr:cNvPr>
        <xdr:cNvSpPr txBox="1"/>
      </xdr:nvSpPr>
      <xdr:spPr>
        <a:xfrm>
          <a:off x="10528300" y="1305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1" name="フローチャート: 判断 400">
          <a:extLst>
            <a:ext uri="{FF2B5EF4-FFF2-40B4-BE49-F238E27FC236}">
              <a16:creationId xmlns="" xmlns:a16="http://schemas.microsoft.com/office/drawing/2014/main" id="{00000000-0008-0000-0600-000091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28921</xdr:rowOff>
    </xdr:from>
    <xdr:to>
      <xdr:col>50</xdr:col>
      <xdr:colOff>114300</xdr:colOff>
      <xdr:row>78</xdr:row>
      <xdr:rowOff>53015</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flipV="1">
          <a:off x="8750300" y="13402021"/>
          <a:ext cx="889000" cy="2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3" name="フローチャート: 判断 402">
          <a:extLst>
            <a:ext uri="{FF2B5EF4-FFF2-40B4-BE49-F238E27FC236}">
              <a16:creationId xmlns="" xmlns:a16="http://schemas.microsoft.com/office/drawing/2014/main" id="{00000000-0008-0000-0600-000093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macro="" textlink="">
      <xdr:nvSpPr>
        <xdr:cNvPr id="404" name="テキスト ボックス 403">
          <a:extLst>
            <a:ext uri="{FF2B5EF4-FFF2-40B4-BE49-F238E27FC236}">
              <a16:creationId xmlns="" xmlns:a16="http://schemas.microsoft.com/office/drawing/2014/main" id="{00000000-0008-0000-0600-000094010000}"/>
            </a:ext>
          </a:extLst>
        </xdr:cNvPr>
        <xdr:cNvSpPr txBox="1"/>
      </xdr:nvSpPr>
      <xdr:spPr>
        <a:xfrm>
          <a:off x="9372111" y="129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53015</xdr:rowOff>
    </xdr:from>
    <xdr:to>
      <xdr:col>45</xdr:col>
      <xdr:colOff>177800</xdr:colOff>
      <xdr:row>78</xdr:row>
      <xdr:rowOff>73451</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flipV="1">
          <a:off x="7861300" y="13426115"/>
          <a:ext cx="889000" cy="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6" name="フローチャート: 判断 405">
          <a:extLst>
            <a:ext uri="{FF2B5EF4-FFF2-40B4-BE49-F238E27FC236}">
              <a16:creationId xmlns="" xmlns:a16="http://schemas.microsoft.com/office/drawing/2014/main" id="{00000000-0008-0000-0600-000096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07" name="テキスト ボックス 406">
          <a:extLst>
            <a:ext uri="{FF2B5EF4-FFF2-40B4-BE49-F238E27FC236}">
              <a16:creationId xmlns="" xmlns:a16="http://schemas.microsoft.com/office/drawing/2014/main" id="{00000000-0008-0000-0600-000097010000}"/>
            </a:ext>
          </a:extLst>
        </xdr:cNvPr>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63553</xdr:rowOff>
    </xdr:from>
    <xdr:to>
      <xdr:col>41</xdr:col>
      <xdr:colOff>50800</xdr:colOff>
      <xdr:row>78</xdr:row>
      <xdr:rowOff>73451</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a:off x="6972300" y="13436653"/>
          <a:ext cx="889000" cy="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09" name="フローチャート: 判断 408">
          <a:extLst>
            <a:ext uri="{FF2B5EF4-FFF2-40B4-BE49-F238E27FC236}">
              <a16:creationId xmlns="" xmlns:a16="http://schemas.microsoft.com/office/drawing/2014/main" id="{00000000-0008-0000-0600-000099010000}"/>
            </a:ext>
          </a:extLst>
        </xdr:cNvPr>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61089</xdr:rowOff>
    </xdr:from>
    <xdr:ext cx="534377" cy="259045"/>
    <xdr:sp macro="" textlink="">
      <xdr:nvSpPr>
        <xdr:cNvPr id="410" name="テキスト ボックス 409">
          <a:extLst>
            <a:ext uri="{FF2B5EF4-FFF2-40B4-BE49-F238E27FC236}">
              <a16:creationId xmlns="" xmlns:a16="http://schemas.microsoft.com/office/drawing/2014/main" id="{00000000-0008-0000-0600-00009A010000}"/>
            </a:ext>
          </a:extLst>
        </xdr:cNvPr>
        <xdr:cNvSpPr txBox="1"/>
      </xdr:nvSpPr>
      <xdr:spPr>
        <a:xfrm>
          <a:off x="7594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106283</xdr:rowOff>
    </xdr:from>
    <xdr:ext cx="534377"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6705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122802</xdr:rowOff>
    </xdr:from>
    <xdr:to>
      <xdr:col>55</xdr:col>
      <xdr:colOff>50800</xdr:colOff>
      <xdr:row>78</xdr:row>
      <xdr:rowOff>52952</xdr:rowOff>
    </xdr:to>
    <xdr:sp macro="" textlink="">
      <xdr:nvSpPr>
        <xdr:cNvPr id="418" name="楕円 417">
          <a:extLst>
            <a:ext uri="{FF2B5EF4-FFF2-40B4-BE49-F238E27FC236}">
              <a16:creationId xmlns="" xmlns:a16="http://schemas.microsoft.com/office/drawing/2014/main" id="{00000000-0008-0000-0600-0000A2010000}"/>
            </a:ext>
          </a:extLst>
        </xdr:cNvPr>
        <xdr:cNvSpPr/>
      </xdr:nvSpPr>
      <xdr:spPr>
        <a:xfrm>
          <a:off x="10426700" y="1332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101229</xdr:rowOff>
    </xdr:from>
    <xdr:ext cx="469744" cy="259045"/>
    <xdr:sp macro="" textlink="">
      <xdr:nvSpPr>
        <xdr:cNvPr id="419" name="普通建設事業費 （ うち新規整備　）該当値テキスト">
          <a:extLst>
            <a:ext uri="{FF2B5EF4-FFF2-40B4-BE49-F238E27FC236}">
              <a16:creationId xmlns="" xmlns:a16="http://schemas.microsoft.com/office/drawing/2014/main" id="{00000000-0008-0000-0600-0000A3010000}"/>
            </a:ext>
          </a:extLst>
        </xdr:cNvPr>
        <xdr:cNvSpPr txBox="1"/>
      </xdr:nvSpPr>
      <xdr:spPr>
        <a:xfrm>
          <a:off x="10528300" y="13302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149571</xdr:rowOff>
    </xdr:from>
    <xdr:to>
      <xdr:col>50</xdr:col>
      <xdr:colOff>165100</xdr:colOff>
      <xdr:row>78</xdr:row>
      <xdr:rowOff>79721</xdr:rowOff>
    </xdr:to>
    <xdr:sp macro="" textlink="">
      <xdr:nvSpPr>
        <xdr:cNvPr id="420" name="楕円 419">
          <a:extLst>
            <a:ext uri="{FF2B5EF4-FFF2-40B4-BE49-F238E27FC236}">
              <a16:creationId xmlns="" xmlns:a16="http://schemas.microsoft.com/office/drawing/2014/main" id="{00000000-0008-0000-0600-0000A4010000}"/>
            </a:ext>
          </a:extLst>
        </xdr:cNvPr>
        <xdr:cNvSpPr/>
      </xdr:nvSpPr>
      <xdr:spPr>
        <a:xfrm>
          <a:off x="9588500" y="1335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70848</xdr:rowOff>
    </xdr:from>
    <xdr:ext cx="469744"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9404428" y="1344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2215</xdr:rowOff>
    </xdr:from>
    <xdr:to>
      <xdr:col>46</xdr:col>
      <xdr:colOff>38100</xdr:colOff>
      <xdr:row>78</xdr:row>
      <xdr:rowOff>103815</xdr:rowOff>
    </xdr:to>
    <xdr:sp macro="" textlink="">
      <xdr:nvSpPr>
        <xdr:cNvPr id="422" name="楕円 421">
          <a:extLst>
            <a:ext uri="{FF2B5EF4-FFF2-40B4-BE49-F238E27FC236}">
              <a16:creationId xmlns="" xmlns:a16="http://schemas.microsoft.com/office/drawing/2014/main" id="{00000000-0008-0000-0600-0000A6010000}"/>
            </a:ext>
          </a:extLst>
        </xdr:cNvPr>
        <xdr:cNvSpPr/>
      </xdr:nvSpPr>
      <xdr:spPr>
        <a:xfrm>
          <a:off x="8699500" y="133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94942</xdr:rowOff>
    </xdr:from>
    <xdr:ext cx="469744"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8515428" y="1346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22651</xdr:rowOff>
    </xdr:from>
    <xdr:to>
      <xdr:col>41</xdr:col>
      <xdr:colOff>101600</xdr:colOff>
      <xdr:row>78</xdr:row>
      <xdr:rowOff>124251</xdr:rowOff>
    </xdr:to>
    <xdr:sp macro="" textlink="">
      <xdr:nvSpPr>
        <xdr:cNvPr id="424" name="楕円 423">
          <a:extLst>
            <a:ext uri="{FF2B5EF4-FFF2-40B4-BE49-F238E27FC236}">
              <a16:creationId xmlns="" xmlns:a16="http://schemas.microsoft.com/office/drawing/2014/main" id="{00000000-0008-0000-0600-0000A8010000}"/>
            </a:ext>
          </a:extLst>
        </xdr:cNvPr>
        <xdr:cNvSpPr/>
      </xdr:nvSpPr>
      <xdr:spPr>
        <a:xfrm>
          <a:off x="7810500" y="1339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115378</xdr:rowOff>
    </xdr:from>
    <xdr:ext cx="469744"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7626428" y="1348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12753</xdr:rowOff>
    </xdr:from>
    <xdr:to>
      <xdr:col>36</xdr:col>
      <xdr:colOff>165100</xdr:colOff>
      <xdr:row>78</xdr:row>
      <xdr:rowOff>114353</xdr:rowOff>
    </xdr:to>
    <xdr:sp macro="" textlink="">
      <xdr:nvSpPr>
        <xdr:cNvPr id="426" name="楕円 425">
          <a:extLst>
            <a:ext uri="{FF2B5EF4-FFF2-40B4-BE49-F238E27FC236}">
              <a16:creationId xmlns="" xmlns:a16="http://schemas.microsoft.com/office/drawing/2014/main" id="{00000000-0008-0000-0600-0000AA010000}"/>
            </a:ext>
          </a:extLst>
        </xdr:cNvPr>
        <xdr:cNvSpPr/>
      </xdr:nvSpPr>
      <xdr:spPr>
        <a:xfrm>
          <a:off x="6921500" y="1338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105480</xdr:rowOff>
    </xdr:from>
    <xdr:ext cx="469744"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6737428" y="1347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2" name="普通建設事業費 （ うち更新整備　）最小値テキスト">
          <a:extLst>
            <a:ext uri="{FF2B5EF4-FFF2-40B4-BE49-F238E27FC236}">
              <a16:creationId xmlns="" xmlns:a16="http://schemas.microsoft.com/office/drawing/2014/main" id="{00000000-0008-0000-0600-0000C4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4" name="普通建設事業費 （ うち更新整備　）最大値テキスト">
          <a:extLst>
            <a:ext uri="{FF2B5EF4-FFF2-40B4-BE49-F238E27FC236}">
              <a16:creationId xmlns="" xmlns:a16="http://schemas.microsoft.com/office/drawing/2014/main" id="{00000000-0008-0000-0600-0000C6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50660</xdr:rowOff>
    </xdr:from>
    <xdr:to>
      <xdr:col>55</xdr:col>
      <xdr:colOff>0</xdr:colOff>
      <xdr:row>94</xdr:row>
      <xdr:rowOff>117774</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9639300" y="15824060"/>
          <a:ext cx="838200" cy="41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20235</xdr:rowOff>
    </xdr:from>
    <xdr:ext cx="534377" cy="259045"/>
    <xdr:sp macro="" textlink="">
      <xdr:nvSpPr>
        <xdr:cNvPr id="457" name="普通建設事業費 （ うち更新整備　）平均値テキスト">
          <a:extLst>
            <a:ext uri="{FF2B5EF4-FFF2-40B4-BE49-F238E27FC236}">
              <a16:creationId xmlns="" xmlns:a16="http://schemas.microsoft.com/office/drawing/2014/main" id="{00000000-0008-0000-0600-0000C9010000}"/>
            </a:ext>
          </a:extLst>
        </xdr:cNvPr>
        <xdr:cNvSpPr txBox="1"/>
      </xdr:nvSpPr>
      <xdr:spPr>
        <a:xfrm>
          <a:off x="10528300" y="1647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58" name="フローチャート: 判断 457">
          <a:extLst>
            <a:ext uri="{FF2B5EF4-FFF2-40B4-BE49-F238E27FC236}">
              <a16:creationId xmlns="" xmlns:a16="http://schemas.microsoft.com/office/drawing/2014/main" id="{00000000-0008-0000-0600-0000CA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50660</xdr:rowOff>
    </xdr:from>
    <xdr:to>
      <xdr:col>50</xdr:col>
      <xdr:colOff>114300</xdr:colOff>
      <xdr:row>94</xdr:row>
      <xdr:rowOff>141739</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flipV="1">
          <a:off x="8750300" y="15824060"/>
          <a:ext cx="889000" cy="43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0" name="フローチャート: 判断 459">
          <a:extLst>
            <a:ext uri="{FF2B5EF4-FFF2-40B4-BE49-F238E27FC236}">
              <a16:creationId xmlns="" xmlns:a16="http://schemas.microsoft.com/office/drawing/2014/main" id="{00000000-0008-0000-0600-0000CC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9205</xdr:rowOff>
    </xdr:from>
    <xdr:ext cx="534377" cy="259045"/>
    <xdr:sp macro="" textlink="">
      <xdr:nvSpPr>
        <xdr:cNvPr id="461" name="テキスト ボックス 460">
          <a:extLst>
            <a:ext uri="{FF2B5EF4-FFF2-40B4-BE49-F238E27FC236}">
              <a16:creationId xmlns="" xmlns:a16="http://schemas.microsoft.com/office/drawing/2014/main" id="{00000000-0008-0000-0600-0000CD010000}"/>
            </a:ext>
          </a:extLst>
        </xdr:cNvPr>
        <xdr:cNvSpPr txBox="1"/>
      </xdr:nvSpPr>
      <xdr:spPr>
        <a:xfrm>
          <a:off x="9372111" y="1663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141739</xdr:rowOff>
    </xdr:from>
    <xdr:to>
      <xdr:col>45</xdr:col>
      <xdr:colOff>177800</xdr:colOff>
      <xdr:row>94</xdr:row>
      <xdr:rowOff>166084</xdr:rowOff>
    </xdr:to>
    <xdr:cxnSp macro="">
      <xdr:nvCxnSpPr>
        <xdr:cNvPr id="462" name="直線コネクタ 461">
          <a:extLst>
            <a:ext uri="{FF2B5EF4-FFF2-40B4-BE49-F238E27FC236}">
              <a16:creationId xmlns="" xmlns:a16="http://schemas.microsoft.com/office/drawing/2014/main" id="{00000000-0008-0000-0600-0000CE010000}"/>
            </a:ext>
          </a:extLst>
        </xdr:cNvPr>
        <xdr:cNvCxnSpPr/>
      </xdr:nvCxnSpPr>
      <xdr:spPr>
        <a:xfrm flipV="1">
          <a:off x="7861300" y="16258039"/>
          <a:ext cx="889000" cy="2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3" name="フローチャート: 判断 462">
          <a:extLst>
            <a:ext uri="{FF2B5EF4-FFF2-40B4-BE49-F238E27FC236}">
              <a16:creationId xmlns="" xmlns:a16="http://schemas.microsoft.com/office/drawing/2014/main" id="{00000000-0008-0000-0600-0000CF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166540</xdr:rowOff>
    </xdr:from>
    <xdr:ext cx="534377" cy="259045"/>
    <xdr:sp macro="" textlink="">
      <xdr:nvSpPr>
        <xdr:cNvPr id="464" name="テキスト ボックス 463">
          <a:extLst>
            <a:ext uri="{FF2B5EF4-FFF2-40B4-BE49-F238E27FC236}">
              <a16:creationId xmlns="" xmlns:a16="http://schemas.microsoft.com/office/drawing/2014/main" id="{00000000-0008-0000-0600-0000D0010000}"/>
            </a:ext>
          </a:extLst>
        </xdr:cNvPr>
        <xdr:cNvSpPr txBox="1"/>
      </xdr:nvSpPr>
      <xdr:spPr>
        <a:xfrm>
          <a:off x="8483111" y="166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133775</xdr:rowOff>
    </xdr:from>
    <xdr:to>
      <xdr:col>41</xdr:col>
      <xdr:colOff>50800</xdr:colOff>
      <xdr:row>94</xdr:row>
      <xdr:rowOff>166084</xdr:rowOff>
    </xdr:to>
    <xdr:cxnSp macro="">
      <xdr:nvCxnSpPr>
        <xdr:cNvPr id="465" name="直線コネクタ 464">
          <a:extLst>
            <a:ext uri="{FF2B5EF4-FFF2-40B4-BE49-F238E27FC236}">
              <a16:creationId xmlns="" xmlns:a16="http://schemas.microsoft.com/office/drawing/2014/main" id="{00000000-0008-0000-0600-0000D1010000}"/>
            </a:ext>
          </a:extLst>
        </xdr:cNvPr>
        <xdr:cNvCxnSpPr/>
      </xdr:nvCxnSpPr>
      <xdr:spPr>
        <a:xfrm>
          <a:off x="6972300" y="16250075"/>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6" name="フローチャート: 判断 465">
          <a:extLst>
            <a:ext uri="{FF2B5EF4-FFF2-40B4-BE49-F238E27FC236}">
              <a16:creationId xmlns="" xmlns:a16="http://schemas.microsoft.com/office/drawing/2014/main" id="{00000000-0008-0000-0600-0000D2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9777</xdr:rowOff>
    </xdr:from>
    <xdr:ext cx="534377"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7594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68" name="フローチャート: 判断 467">
          <a:extLst>
            <a:ext uri="{FF2B5EF4-FFF2-40B4-BE49-F238E27FC236}">
              <a16:creationId xmlns="" xmlns:a16="http://schemas.microsoft.com/office/drawing/2014/main" id="{00000000-0008-0000-0600-0000D4010000}"/>
            </a:ext>
          </a:extLst>
        </xdr:cNvPr>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25113</xdr:rowOff>
    </xdr:from>
    <xdr:ext cx="534377"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6705111" y="16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66974</xdr:rowOff>
    </xdr:from>
    <xdr:to>
      <xdr:col>55</xdr:col>
      <xdr:colOff>50800</xdr:colOff>
      <xdr:row>94</xdr:row>
      <xdr:rowOff>168574</xdr:rowOff>
    </xdr:to>
    <xdr:sp macro="" textlink="">
      <xdr:nvSpPr>
        <xdr:cNvPr id="475" name="楕円 474">
          <a:extLst>
            <a:ext uri="{FF2B5EF4-FFF2-40B4-BE49-F238E27FC236}">
              <a16:creationId xmlns="" xmlns:a16="http://schemas.microsoft.com/office/drawing/2014/main" id="{00000000-0008-0000-0600-0000DB010000}"/>
            </a:ext>
          </a:extLst>
        </xdr:cNvPr>
        <xdr:cNvSpPr/>
      </xdr:nvSpPr>
      <xdr:spPr>
        <a:xfrm>
          <a:off x="10426700" y="1618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89851</xdr:rowOff>
    </xdr:from>
    <xdr:ext cx="534377" cy="259045"/>
    <xdr:sp macro="" textlink="">
      <xdr:nvSpPr>
        <xdr:cNvPr id="476" name="普通建設事業費 （ うち更新整備　）該当値テキスト">
          <a:extLst>
            <a:ext uri="{FF2B5EF4-FFF2-40B4-BE49-F238E27FC236}">
              <a16:creationId xmlns="" xmlns:a16="http://schemas.microsoft.com/office/drawing/2014/main" id="{00000000-0008-0000-0600-0000DC010000}"/>
            </a:ext>
          </a:extLst>
        </xdr:cNvPr>
        <xdr:cNvSpPr txBox="1"/>
      </xdr:nvSpPr>
      <xdr:spPr>
        <a:xfrm>
          <a:off x="10528300" y="1603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171310</xdr:rowOff>
    </xdr:from>
    <xdr:to>
      <xdr:col>50</xdr:col>
      <xdr:colOff>165100</xdr:colOff>
      <xdr:row>92</xdr:row>
      <xdr:rowOff>101460</xdr:rowOff>
    </xdr:to>
    <xdr:sp macro="" textlink="">
      <xdr:nvSpPr>
        <xdr:cNvPr id="477" name="楕円 476">
          <a:extLst>
            <a:ext uri="{FF2B5EF4-FFF2-40B4-BE49-F238E27FC236}">
              <a16:creationId xmlns="" xmlns:a16="http://schemas.microsoft.com/office/drawing/2014/main" id="{00000000-0008-0000-0600-0000DD010000}"/>
            </a:ext>
          </a:extLst>
        </xdr:cNvPr>
        <xdr:cNvSpPr/>
      </xdr:nvSpPr>
      <xdr:spPr>
        <a:xfrm>
          <a:off x="9588500" y="157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117987</xdr:rowOff>
    </xdr:from>
    <xdr:ext cx="534377"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9372111" y="1554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90939</xdr:rowOff>
    </xdr:from>
    <xdr:to>
      <xdr:col>46</xdr:col>
      <xdr:colOff>38100</xdr:colOff>
      <xdr:row>95</xdr:row>
      <xdr:rowOff>21089</xdr:rowOff>
    </xdr:to>
    <xdr:sp macro="" textlink="">
      <xdr:nvSpPr>
        <xdr:cNvPr id="479" name="楕円 478">
          <a:extLst>
            <a:ext uri="{FF2B5EF4-FFF2-40B4-BE49-F238E27FC236}">
              <a16:creationId xmlns="" xmlns:a16="http://schemas.microsoft.com/office/drawing/2014/main" id="{00000000-0008-0000-0600-0000DF010000}"/>
            </a:ext>
          </a:extLst>
        </xdr:cNvPr>
        <xdr:cNvSpPr/>
      </xdr:nvSpPr>
      <xdr:spPr>
        <a:xfrm>
          <a:off x="8699500" y="1620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37616</xdr:rowOff>
    </xdr:from>
    <xdr:ext cx="534377"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8483111" y="1598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115284</xdr:rowOff>
    </xdr:from>
    <xdr:to>
      <xdr:col>41</xdr:col>
      <xdr:colOff>101600</xdr:colOff>
      <xdr:row>95</xdr:row>
      <xdr:rowOff>45434</xdr:rowOff>
    </xdr:to>
    <xdr:sp macro="" textlink="">
      <xdr:nvSpPr>
        <xdr:cNvPr id="481" name="楕円 480">
          <a:extLst>
            <a:ext uri="{FF2B5EF4-FFF2-40B4-BE49-F238E27FC236}">
              <a16:creationId xmlns="" xmlns:a16="http://schemas.microsoft.com/office/drawing/2014/main" id="{00000000-0008-0000-0600-0000E1010000}"/>
            </a:ext>
          </a:extLst>
        </xdr:cNvPr>
        <xdr:cNvSpPr/>
      </xdr:nvSpPr>
      <xdr:spPr>
        <a:xfrm>
          <a:off x="7810500" y="1623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61961</xdr:rowOff>
    </xdr:from>
    <xdr:ext cx="534377"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7594111" y="1600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82975</xdr:rowOff>
    </xdr:from>
    <xdr:to>
      <xdr:col>36</xdr:col>
      <xdr:colOff>165100</xdr:colOff>
      <xdr:row>95</xdr:row>
      <xdr:rowOff>13125</xdr:rowOff>
    </xdr:to>
    <xdr:sp macro="" textlink="">
      <xdr:nvSpPr>
        <xdr:cNvPr id="483" name="楕円 482">
          <a:extLst>
            <a:ext uri="{FF2B5EF4-FFF2-40B4-BE49-F238E27FC236}">
              <a16:creationId xmlns="" xmlns:a16="http://schemas.microsoft.com/office/drawing/2014/main" id="{00000000-0008-0000-0600-0000E3010000}"/>
            </a:ext>
          </a:extLst>
        </xdr:cNvPr>
        <xdr:cNvSpPr/>
      </xdr:nvSpPr>
      <xdr:spPr>
        <a:xfrm>
          <a:off x="6921500" y="1619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29652</xdr:rowOff>
    </xdr:from>
    <xdr:ext cx="534377"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6705111" y="159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 xmlns:a16="http://schemas.microsoft.com/office/drawing/2014/main" id="{00000000-0008-0000-06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 xmlns:a16="http://schemas.microsoft.com/office/drawing/2014/main" id="{00000000-0008-0000-06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8" name="テキスト ボックス 497">
          <a:extLst>
            <a:ext uri="{FF2B5EF4-FFF2-40B4-BE49-F238E27FC236}">
              <a16:creationId xmlns="" xmlns:a16="http://schemas.microsoft.com/office/drawing/2014/main" id="{00000000-0008-0000-0600-0000F2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0" name="テキスト ボックス 499">
          <a:extLst>
            <a:ext uri="{FF2B5EF4-FFF2-40B4-BE49-F238E27FC236}">
              <a16:creationId xmlns="" xmlns:a16="http://schemas.microsoft.com/office/drawing/2014/main" id="{00000000-0008-0000-0600-0000F4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4" name="テキスト ボックス 503">
          <a:extLst>
            <a:ext uri="{FF2B5EF4-FFF2-40B4-BE49-F238E27FC236}">
              <a16:creationId xmlns="" xmlns:a16="http://schemas.microsoft.com/office/drawing/2014/main" id="{00000000-0008-0000-0600-0000F8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1" name="災害復旧事業費最小値テキスト">
          <a:extLst>
            <a:ext uri="{FF2B5EF4-FFF2-40B4-BE49-F238E27FC236}">
              <a16:creationId xmlns="" xmlns:a16="http://schemas.microsoft.com/office/drawing/2014/main" id="{00000000-0008-0000-0600-0000FF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3" name="災害復旧事業費最大値テキスト">
          <a:extLst>
            <a:ext uri="{FF2B5EF4-FFF2-40B4-BE49-F238E27FC236}">
              <a16:creationId xmlns="" xmlns:a16="http://schemas.microsoft.com/office/drawing/2014/main" id="{00000000-0008-0000-0600-000001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5261</xdr:rowOff>
    </xdr:from>
    <xdr:to>
      <xdr:col>85</xdr:col>
      <xdr:colOff>127000</xdr:colOff>
      <xdr:row>37</xdr:row>
      <xdr:rowOff>89408</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a:off x="15481300" y="6348911"/>
          <a:ext cx="838200" cy="8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114680</xdr:rowOff>
    </xdr:from>
    <xdr:ext cx="378565" cy="259045"/>
    <xdr:sp macro="" textlink="">
      <xdr:nvSpPr>
        <xdr:cNvPr id="516" name="災害復旧事業費平均値テキスト">
          <a:extLst>
            <a:ext uri="{FF2B5EF4-FFF2-40B4-BE49-F238E27FC236}">
              <a16:creationId xmlns="" xmlns:a16="http://schemas.microsoft.com/office/drawing/2014/main" id="{00000000-0008-0000-0600-000004020000}"/>
            </a:ext>
          </a:extLst>
        </xdr:cNvPr>
        <xdr:cNvSpPr txBox="1"/>
      </xdr:nvSpPr>
      <xdr:spPr>
        <a:xfrm>
          <a:off x="16370300" y="6629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7" name="フローチャート: 判断 516">
          <a:extLst>
            <a:ext uri="{FF2B5EF4-FFF2-40B4-BE49-F238E27FC236}">
              <a16:creationId xmlns="" xmlns:a16="http://schemas.microsoft.com/office/drawing/2014/main" id="{00000000-0008-0000-0600-000005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5261</xdr:rowOff>
    </xdr:from>
    <xdr:to>
      <xdr:col>81</xdr:col>
      <xdr:colOff>50800</xdr:colOff>
      <xdr:row>38</xdr:row>
      <xdr:rowOff>68181</xdr:rowOff>
    </xdr:to>
    <xdr:cxnSp macro="">
      <xdr:nvCxnSpPr>
        <xdr:cNvPr id="518" name="直線コネクタ 517">
          <a:extLst>
            <a:ext uri="{FF2B5EF4-FFF2-40B4-BE49-F238E27FC236}">
              <a16:creationId xmlns="" xmlns:a16="http://schemas.microsoft.com/office/drawing/2014/main" id="{00000000-0008-0000-0600-000006020000}"/>
            </a:ext>
          </a:extLst>
        </xdr:cNvPr>
        <xdr:cNvCxnSpPr/>
      </xdr:nvCxnSpPr>
      <xdr:spPr>
        <a:xfrm flipV="1">
          <a:off x="14592300" y="6348911"/>
          <a:ext cx="889000" cy="23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19" name="フローチャート: 判断 518">
          <a:extLst>
            <a:ext uri="{FF2B5EF4-FFF2-40B4-BE49-F238E27FC236}">
              <a16:creationId xmlns="" xmlns:a16="http://schemas.microsoft.com/office/drawing/2014/main" id="{00000000-0008-0000-0600-000007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64388</xdr:rowOff>
    </xdr:from>
    <xdr:ext cx="378565" cy="259045"/>
    <xdr:sp macro="" textlink="">
      <xdr:nvSpPr>
        <xdr:cNvPr id="520" name="テキスト ボックス 519">
          <a:extLst>
            <a:ext uri="{FF2B5EF4-FFF2-40B4-BE49-F238E27FC236}">
              <a16:creationId xmlns="" xmlns:a16="http://schemas.microsoft.com/office/drawing/2014/main" id="{00000000-0008-0000-0600-000008020000}"/>
            </a:ext>
          </a:extLst>
        </xdr:cNvPr>
        <xdr:cNvSpPr txBox="1"/>
      </xdr:nvSpPr>
      <xdr:spPr>
        <a:xfrm>
          <a:off x="15292017" y="6750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68181</xdr:rowOff>
    </xdr:from>
    <xdr:to>
      <xdr:col>76</xdr:col>
      <xdr:colOff>114300</xdr:colOff>
      <xdr:row>38</xdr:row>
      <xdr:rowOff>136326</xdr:rowOff>
    </xdr:to>
    <xdr:cxnSp macro="">
      <xdr:nvCxnSpPr>
        <xdr:cNvPr id="521" name="直線コネクタ 520">
          <a:extLst>
            <a:ext uri="{FF2B5EF4-FFF2-40B4-BE49-F238E27FC236}">
              <a16:creationId xmlns="" xmlns:a16="http://schemas.microsoft.com/office/drawing/2014/main" id="{00000000-0008-0000-0600-000009020000}"/>
            </a:ext>
          </a:extLst>
        </xdr:cNvPr>
        <xdr:cNvCxnSpPr/>
      </xdr:nvCxnSpPr>
      <xdr:spPr>
        <a:xfrm flipV="1">
          <a:off x="13703300" y="6583281"/>
          <a:ext cx="889000" cy="6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2" name="フローチャート: 判断 521">
          <a:extLst>
            <a:ext uri="{FF2B5EF4-FFF2-40B4-BE49-F238E27FC236}">
              <a16:creationId xmlns="" xmlns:a16="http://schemas.microsoft.com/office/drawing/2014/main" id="{00000000-0008-0000-0600-00000A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64170</xdr:rowOff>
    </xdr:from>
    <xdr:ext cx="378565" cy="259045"/>
    <xdr:sp macro="" textlink="">
      <xdr:nvSpPr>
        <xdr:cNvPr id="523" name="テキスト ボックス 522">
          <a:extLst>
            <a:ext uri="{FF2B5EF4-FFF2-40B4-BE49-F238E27FC236}">
              <a16:creationId xmlns="" xmlns:a16="http://schemas.microsoft.com/office/drawing/2014/main" id="{00000000-0008-0000-0600-00000B020000}"/>
            </a:ext>
          </a:extLst>
        </xdr:cNvPr>
        <xdr:cNvSpPr txBox="1"/>
      </xdr:nvSpPr>
      <xdr:spPr>
        <a:xfrm>
          <a:off x="14403017" y="6750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78631</xdr:rowOff>
    </xdr:from>
    <xdr:to>
      <xdr:col>71</xdr:col>
      <xdr:colOff>177800</xdr:colOff>
      <xdr:row>38</xdr:row>
      <xdr:rowOff>136326</xdr:rowOff>
    </xdr:to>
    <xdr:cxnSp macro="">
      <xdr:nvCxnSpPr>
        <xdr:cNvPr id="524" name="直線コネクタ 523">
          <a:extLst>
            <a:ext uri="{FF2B5EF4-FFF2-40B4-BE49-F238E27FC236}">
              <a16:creationId xmlns="" xmlns:a16="http://schemas.microsoft.com/office/drawing/2014/main" id="{00000000-0008-0000-0600-00000C020000}"/>
            </a:ext>
          </a:extLst>
        </xdr:cNvPr>
        <xdr:cNvCxnSpPr/>
      </xdr:nvCxnSpPr>
      <xdr:spPr>
        <a:xfrm>
          <a:off x="12814300" y="6250831"/>
          <a:ext cx="889000" cy="40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5" name="フローチャート: 判断 524">
          <a:extLst>
            <a:ext uri="{FF2B5EF4-FFF2-40B4-BE49-F238E27FC236}">
              <a16:creationId xmlns="" xmlns:a16="http://schemas.microsoft.com/office/drawing/2014/main" id="{00000000-0008-0000-0600-00000D020000}"/>
            </a:ext>
          </a:extLst>
        </xdr:cNvPr>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28029</xdr:rowOff>
    </xdr:from>
    <xdr:ext cx="469744" cy="259045"/>
    <xdr:sp macro="" textlink="">
      <xdr:nvSpPr>
        <xdr:cNvPr id="526" name="テキスト ボックス 525">
          <a:extLst>
            <a:ext uri="{FF2B5EF4-FFF2-40B4-BE49-F238E27FC236}">
              <a16:creationId xmlns="" xmlns:a16="http://schemas.microsoft.com/office/drawing/2014/main" id="{00000000-0008-0000-0600-00000E020000}"/>
            </a:ext>
          </a:extLst>
        </xdr:cNvPr>
        <xdr:cNvSpPr txBox="1"/>
      </xdr:nvSpPr>
      <xdr:spPr>
        <a:xfrm>
          <a:off x="13468428" y="671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7" name="フローチャート: 判断 526">
          <a:extLst>
            <a:ext uri="{FF2B5EF4-FFF2-40B4-BE49-F238E27FC236}">
              <a16:creationId xmlns="" xmlns:a16="http://schemas.microsoft.com/office/drawing/2014/main" id="{00000000-0008-0000-0600-00000F020000}"/>
            </a:ext>
          </a:extLst>
        </xdr:cNvPr>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4190</xdr:rowOff>
    </xdr:from>
    <xdr:ext cx="469744"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2579428" y="669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38608</xdr:rowOff>
    </xdr:from>
    <xdr:to>
      <xdr:col>85</xdr:col>
      <xdr:colOff>177800</xdr:colOff>
      <xdr:row>37</xdr:row>
      <xdr:rowOff>140208</xdr:rowOff>
    </xdr:to>
    <xdr:sp macro="" textlink="">
      <xdr:nvSpPr>
        <xdr:cNvPr id="534" name="楕円 533">
          <a:extLst>
            <a:ext uri="{FF2B5EF4-FFF2-40B4-BE49-F238E27FC236}">
              <a16:creationId xmlns="" xmlns:a16="http://schemas.microsoft.com/office/drawing/2014/main" id="{00000000-0008-0000-0600-000016020000}"/>
            </a:ext>
          </a:extLst>
        </xdr:cNvPr>
        <xdr:cNvSpPr/>
      </xdr:nvSpPr>
      <xdr:spPr>
        <a:xfrm>
          <a:off x="16268700" y="63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61485</xdr:rowOff>
    </xdr:from>
    <xdr:ext cx="469744" cy="259045"/>
    <xdr:sp macro="" textlink="">
      <xdr:nvSpPr>
        <xdr:cNvPr id="535" name="災害復旧事業費該当値テキスト">
          <a:extLst>
            <a:ext uri="{FF2B5EF4-FFF2-40B4-BE49-F238E27FC236}">
              <a16:creationId xmlns="" xmlns:a16="http://schemas.microsoft.com/office/drawing/2014/main" id="{00000000-0008-0000-0600-000017020000}"/>
            </a:ext>
          </a:extLst>
        </xdr:cNvPr>
        <xdr:cNvSpPr txBox="1"/>
      </xdr:nvSpPr>
      <xdr:spPr>
        <a:xfrm>
          <a:off x="16370300" y="623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125911</xdr:rowOff>
    </xdr:from>
    <xdr:to>
      <xdr:col>81</xdr:col>
      <xdr:colOff>101600</xdr:colOff>
      <xdr:row>37</xdr:row>
      <xdr:rowOff>56061</xdr:rowOff>
    </xdr:to>
    <xdr:sp macro="" textlink="">
      <xdr:nvSpPr>
        <xdr:cNvPr id="536" name="楕円 535">
          <a:extLst>
            <a:ext uri="{FF2B5EF4-FFF2-40B4-BE49-F238E27FC236}">
              <a16:creationId xmlns="" xmlns:a16="http://schemas.microsoft.com/office/drawing/2014/main" id="{00000000-0008-0000-0600-000018020000}"/>
            </a:ext>
          </a:extLst>
        </xdr:cNvPr>
        <xdr:cNvSpPr/>
      </xdr:nvSpPr>
      <xdr:spPr>
        <a:xfrm>
          <a:off x="15430500" y="62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72588</xdr:rowOff>
    </xdr:from>
    <xdr:ext cx="469744"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5246428" y="60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17381</xdr:rowOff>
    </xdr:from>
    <xdr:to>
      <xdr:col>76</xdr:col>
      <xdr:colOff>165100</xdr:colOff>
      <xdr:row>38</xdr:row>
      <xdr:rowOff>118981</xdr:rowOff>
    </xdr:to>
    <xdr:sp macro="" textlink="">
      <xdr:nvSpPr>
        <xdr:cNvPr id="538" name="楕円 537">
          <a:extLst>
            <a:ext uri="{FF2B5EF4-FFF2-40B4-BE49-F238E27FC236}">
              <a16:creationId xmlns="" xmlns:a16="http://schemas.microsoft.com/office/drawing/2014/main" id="{00000000-0008-0000-0600-00001A020000}"/>
            </a:ext>
          </a:extLst>
        </xdr:cNvPr>
        <xdr:cNvSpPr/>
      </xdr:nvSpPr>
      <xdr:spPr>
        <a:xfrm>
          <a:off x="14541500" y="653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135508</xdr:rowOff>
    </xdr:from>
    <xdr:ext cx="469744"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4357428" y="630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85526</xdr:rowOff>
    </xdr:from>
    <xdr:to>
      <xdr:col>72</xdr:col>
      <xdr:colOff>38100</xdr:colOff>
      <xdr:row>39</xdr:row>
      <xdr:rowOff>15676</xdr:rowOff>
    </xdr:to>
    <xdr:sp macro="" textlink="">
      <xdr:nvSpPr>
        <xdr:cNvPr id="540" name="楕円 539">
          <a:extLst>
            <a:ext uri="{FF2B5EF4-FFF2-40B4-BE49-F238E27FC236}">
              <a16:creationId xmlns="" xmlns:a16="http://schemas.microsoft.com/office/drawing/2014/main" id="{00000000-0008-0000-0600-00001C020000}"/>
            </a:ext>
          </a:extLst>
        </xdr:cNvPr>
        <xdr:cNvSpPr/>
      </xdr:nvSpPr>
      <xdr:spPr>
        <a:xfrm>
          <a:off x="13652500" y="660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32202</xdr:rowOff>
    </xdr:from>
    <xdr:ext cx="469744"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3468428" y="637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27831</xdr:rowOff>
    </xdr:from>
    <xdr:to>
      <xdr:col>67</xdr:col>
      <xdr:colOff>101600</xdr:colOff>
      <xdr:row>36</xdr:row>
      <xdr:rowOff>129431</xdr:rowOff>
    </xdr:to>
    <xdr:sp macro="" textlink="">
      <xdr:nvSpPr>
        <xdr:cNvPr id="542" name="楕円 541">
          <a:extLst>
            <a:ext uri="{FF2B5EF4-FFF2-40B4-BE49-F238E27FC236}">
              <a16:creationId xmlns="" xmlns:a16="http://schemas.microsoft.com/office/drawing/2014/main" id="{00000000-0008-0000-0600-00001E020000}"/>
            </a:ext>
          </a:extLst>
        </xdr:cNvPr>
        <xdr:cNvSpPr/>
      </xdr:nvSpPr>
      <xdr:spPr>
        <a:xfrm>
          <a:off x="12763500" y="620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145958</xdr:rowOff>
    </xdr:from>
    <xdr:ext cx="469744" cy="259045"/>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2579428" y="597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7" name="公債費最小値テキスト">
          <a:extLst>
            <a:ext uri="{FF2B5EF4-FFF2-40B4-BE49-F238E27FC236}">
              <a16:creationId xmlns="" xmlns:a16="http://schemas.microsoft.com/office/drawing/2014/main" id="{00000000-0008-0000-0600-000069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19" name="公債費最大値テキスト">
          <a:extLst>
            <a:ext uri="{FF2B5EF4-FFF2-40B4-BE49-F238E27FC236}">
              <a16:creationId xmlns="" xmlns:a16="http://schemas.microsoft.com/office/drawing/2014/main" id="{00000000-0008-0000-0600-00006B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166180</xdr:rowOff>
    </xdr:from>
    <xdr:to>
      <xdr:col>85</xdr:col>
      <xdr:colOff>127000</xdr:colOff>
      <xdr:row>73</xdr:row>
      <xdr:rowOff>33896</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a:off x="15481300" y="12510580"/>
          <a:ext cx="838200" cy="3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8920</xdr:rowOff>
    </xdr:from>
    <xdr:ext cx="534377" cy="259045"/>
    <xdr:sp macro="" textlink="">
      <xdr:nvSpPr>
        <xdr:cNvPr id="622" name="公債費平均値テキスト">
          <a:extLst>
            <a:ext uri="{FF2B5EF4-FFF2-40B4-BE49-F238E27FC236}">
              <a16:creationId xmlns="" xmlns:a16="http://schemas.microsoft.com/office/drawing/2014/main" id="{00000000-0008-0000-0600-00006E020000}"/>
            </a:ext>
          </a:extLst>
        </xdr:cNvPr>
        <xdr:cNvSpPr txBox="1"/>
      </xdr:nvSpPr>
      <xdr:spPr>
        <a:xfrm>
          <a:off x="16370300" y="1286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3" name="フローチャート: 判断 622">
          <a:extLst>
            <a:ext uri="{FF2B5EF4-FFF2-40B4-BE49-F238E27FC236}">
              <a16:creationId xmlns="" xmlns:a16="http://schemas.microsoft.com/office/drawing/2014/main" id="{00000000-0008-0000-0600-00006F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166180</xdr:rowOff>
    </xdr:from>
    <xdr:to>
      <xdr:col>81</xdr:col>
      <xdr:colOff>50800</xdr:colOff>
      <xdr:row>73</xdr:row>
      <xdr:rowOff>18447</xdr:rowOff>
    </xdr:to>
    <xdr:cxnSp macro="">
      <xdr:nvCxnSpPr>
        <xdr:cNvPr id="624" name="直線コネクタ 623">
          <a:extLst>
            <a:ext uri="{FF2B5EF4-FFF2-40B4-BE49-F238E27FC236}">
              <a16:creationId xmlns="" xmlns:a16="http://schemas.microsoft.com/office/drawing/2014/main" id="{00000000-0008-0000-0600-000070020000}"/>
            </a:ext>
          </a:extLst>
        </xdr:cNvPr>
        <xdr:cNvCxnSpPr/>
      </xdr:nvCxnSpPr>
      <xdr:spPr>
        <a:xfrm flipV="1">
          <a:off x="14592300" y="12510580"/>
          <a:ext cx="889000" cy="2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5" name="フローチャート: 判断 624">
          <a:extLst>
            <a:ext uri="{FF2B5EF4-FFF2-40B4-BE49-F238E27FC236}">
              <a16:creationId xmlns="" xmlns:a16="http://schemas.microsoft.com/office/drawing/2014/main" id="{00000000-0008-0000-0600-000071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113180</xdr:rowOff>
    </xdr:from>
    <xdr:ext cx="534377" cy="259045"/>
    <xdr:sp macro="" textlink="">
      <xdr:nvSpPr>
        <xdr:cNvPr id="626" name="テキスト ボックス 625">
          <a:extLst>
            <a:ext uri="{FF2B5EF4-FFF2-40B4-BE49-F238E27FC236}">
              <a16:creationId xmlns="" xmlns:a16="http://schemas.microsoft.com/office/drawing/2014/main" id="{00000000-0008-0000-0600-000072020000}"/>
            </a:ext>
          </a:extLst>
        </xdr:cNvPr>
        <xdr:cNvSpPr txBox="1"/>
      </xdr:nvSpPr>
      <xdr:spPr>
        <a:xfrm>
          <a:off x="15214111" y="1297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18447</xdr:rowOff>
    </xdr:from>
    <xdr:to>
      <xdr:col>76</xdr:col>
      <xdr:colOff>114300</xdr:colOff>
      <xdr:row>73</xdr:row>
      <xdr:rowOff>43993</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flipV="1">
          <a:off x="13703300" y="12534297"/>
          <a:ext cx="889000" cy="2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28" name="フローチャート: 判断 627">
          <a:extLst>
            <a:ext uri="{FF2B5EF4-FFF2-40B4-BE49-F238E27FC236}">
              <a16:creationId xmlns="" xmlns:a16="http://schemas.microsoft.com/office/drawing/2014/main" id="{00000000-0008-0000-0600-000074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123525</xdr:rowOff>
    </xdr:from>
    <xdr:ext cx="534377" cy="259045"/>
    <xdr:sp macro="" textlink="">
      <xdr:nvSpPr>
        <xdr:cNvPr id="629" name="テキスト ボックス 628">
          <a:extLst>
            <a:ext uri="{FF2B5EF4-FFF2-40B4-BE49-F238E27FC236}">
              <a16:creationId xmlns="" xmlns:a16="http://schemas.microsoft.com/office/drawing/2014/main" id="{00000000-0008-0000-0600-000075020000}"/>
            </a:ext>
          </a:extLst>
        </xdr:cNvPr>
        <xdr:cNvSpPr txBox="1"/>
      </xdr:nvSpPr>
      <xdr:spPr>
        <a:xfrm>
          <a:off x="14325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43993</xdr:rowOff>
    </xdr:from>
    <xdr:to>
      <xdr:col>71</xdr:col>
      <xdr:colOff>177800</xdr:colOff>
      <xdr:row>73</xdr:row>
      <xdr:rowOff>54584</xdr:rowOff>
    </xdr:to>
    <xdr:cxnSp macro="">
      <xdr:nvCxnSpPr>
        <xdr:cNvPr id="630" name="直線コネクタ 629">
          <a:extLst>
            <a:ext uri="{FF2B5EF4-FFF2-40B4-BE49-F238E27FC236}">
              <a16:creationId xmlns="" xmlns:a16="http://schemas.microsoft.com/office/drawing/2014/main" id="{00000000-0008-0000-0600-000076020000}"/>
            </a:ext>
          </a:extLst>
        </xdr:cNvPr>
        <xdr:cNvCxnSpPr/>
      </xdr:nvCxnSpPr>
      <xdr:spPr>
        <a:xfrm flipV="1">
          <a:off x="12814300" y="12559843"/>
          <a:ext cx="8890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1" name="フローチャート: 判断 630">
          <a:extLst>
            <a:ext uri="{FF2B5EF4-FFF2-40B4-BE49-F238E27FC236}">
              <a16:creationId xmlns="" xmlns:a16="http://schemas.microsoft.com/office/drawing/2014/main" id="{00000000-0008-0000-0600-000077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159968</xdr:rowOff>
    </xdr:from>
    <xdr:ext cx="534377" cy="259045"/>
    <xdr:sp macro="" textlink="">
      <xdr:nvSpPr>
        <xdr:cNvPr id="632" name="テキスト ボックス 631">
          <a:extLst>
            <a:ext uri="{FF2B5EF4-FFF2-40B4-BE49-F238E27FC236}">
              <a16:creationId xmlns="" xmlns:a16="http://schemas.microsoft.com/office/drawing/2014/main" id="{00000000-0008-0000-0600-000078020000}"/>
            </a:ext>
          </a:extLst>
        </xdr:cNvPr>
        <xdr:cNvSpPr txBox="1"/>
      </xdr:nvSpPr>
      <xdr:spPr>
        <a:xfrm>
          <a:off x="13436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3" name="フローチャート: 判断 632">
          <a:extLst>
            <a:ext uri="{FF2B5EF4-FFF2-40B4-BE49-F238E27FC236}">
              <a16:creationId xmlns="" xmlns:a16="http://schemas.microsoft.com/office/drawing/2014/main" id="{00000000-0008-0000-0600-000079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167034</xdr:rowOff>
    </xdr:from>
    <xdr:ext cx="534377"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2547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154546</xdr:rowOff>
    </xdr:from>
    <xdr:to>
      <xdr:col>85</xdr:col>
      <xdr:colOff>177800</xdr:colOff>
      <xdr:row>73</xdr:row>
      <xdr:rowOff>84696</xdr:rowOff>
    </xdr:to>
    <xdr:sp macro="" textlink="">
      <xdr:nvSpPr>
        <xdr:cNvPr id="640" name="楕円 639">
          <a:extLst>
            <a:ext uri="{FF2B5EF4-FFF2-40B4-BE49-F238E27FC236}">
              <a16:creationId xmlns="" xmlns:a16="http://schemas.microsoft.com/office/drawing/2014/main" id="{00000000-0008-0000-0600-000080020000}"/>
            </a:ext>
          </a:extLst>
        </xdr:cNvPr>
        <xdr:cNvSpPr/>
      </xdr:nvSpPr>
      <xdr:spPr>
        <a:xfrm>
          <a:off x="16268700" y="1249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5973</xdr:rowOff>
    </xdr:from>
    <xdr:ext cx="534377" cy="259045"/>
    <xdr:sp macro="" textlink="">
      <xdr:nvSpPr>
        <xdr:cNvPr id="641" name="公債費該当値テキスト">
          <a:extLst>
            <a:ext uri="{FF2B5EF4-FFF2-40B4-BE49-F238E27FC236}">
              <a16:creationId xmlns="" xmlns:a16="http://schemas.microsoft.com/office/drawing/2014/main" id="{00000000-0008-0000-0600-000081020000}"/>
            </a:ext>
          </a:extLst>
        </xdr:cNvPr>
        <xdr:cNvSpPr txBox="1"/>
      </xdr:nvSpPr>
      <xdr:spPr>
        <a:xfrm>
          <a:off x="16370300" y="1235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115380</xdr:rowOff>
    </xdr:from>
    <xdr:to>
      <xdr:col>81</xdr:col>
      <xdr:colOff>101600</xdr:colOff>
      <xdr:row>73</xdr:row>
      <xdr:rowOff>45530</xdr:rowOff>
    </xdr:to>
    <xdr:sp macro="" textlink="">
      <xdr:nvSpPr>
        <xdr:cNvPr id="642" name="楕円 641">
          <a:extLst>
            <a:ext uri="{FF2B5EF4-FFF2-40B4-BE49-F238E27FC236}">
              <a16:creationId xmlns="" xmlns:a16="http://schemas.microsoft.com/office/drawing/2014/main" id="{00000000-0008-0000-0600-000082020000}"/>
            </a:ext>
          </a:extLst>
        </xdr:cNvPr>
        <xdr:cNvSpPr/>
      </xdr:nvSpPr>
      <xdr:spPr>
        <a:xfrm>
          <a:off x="15430500" y="124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62057</xdr:rowOff>
    </xdr:from>
    <xdr:ext cx="534377"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5214111" y="1223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139097</xdr:rowOff>
    </xdr:from>
    <xdr:to>
      <xdr:col>76</xdr:col>
      <xdr:colOff>165100</xdr:colOff>
      <xdr:row>73</xdr:row>
      <xdr:rowOff>69247</xdr:rowOff>
    </xdr:to>
    <xdr:sp macro="" textlink="">
      <xdr:nvSpPr>
        <xdr:cNvPr id="644" name="楕円 643">
          <a:extLst>
            <a:ext uri="{FF2B5EF4-FFF2-40B4-BE49-F238E27FC236}">
              <a16:creationId xmlns="" xmlns:a16="http://schemas.microsoft.com/office/drawing/2014/main" id="{00000000-0008-0000-0600-000084020000}"/>
            </a:ext>
          </a:extLst>
        </xdr:cNvPr>
        <xdr:cNvSpPr/>
      </xdr:nvSpPr>
      <xdr:spPr>
        <a:xfrm>
          <a:off x="14541500" y="1248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85774</xdr:rowOff>
    </xdr:from>
    <xdr:ext cx="534377"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4325111" y="1225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164643</xdr:rowOff>
    </xdr:from>
    <xdr:to>
      <xdr:col>72</xdr:col>
      <xdr:colOff>38100</xdr:colOff>
      <xdr:row>73</xdr:row>
      <xdr:rowOff>94793</xdr:rowOff>
    </xdr:to>
    <xdr:sp macro="" textlink="">
      <xdr:nvSpPr>
        <xdr:cNvPr id="646" name="楕円 645">
          <a:extLst>
            <a:ext uri="{FF2B5EF4-FFF2-40B4-BE49-F238E27FC236}">
              <a16:creationId xmlns="" xmlns:a16="http://schemas.microsoft.com/office/drawing/2014/main" id="{00000000-0008-0000-0600-000086020000}"/>
            </a:ext>
          </a:extLst>
        </xdr:cNvPr>
        <xdr:cNvSpPr/>
      </xdr:nvSpPr>
      <xdr:spPr>
        <a:xfrm>
          <a:off x="13652500" y="1250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111320</xdr:rowOff>
    </xdr:from>
    <xdr:ext cx="534377"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3436111" y="1228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3784</xdr:rowOff>
    </xdr:from>
    <xdr:to>
      <xdr:col>67</xdr:col>
      <xdr:colOff>101600</xdr:colOff>
      <xdr:row>73</xdr:row>
      <xdr:rowOff>105384</xdr:rowOff>
    </xdr:to>
    <xdr:sp macro="" textlink="">
      <xdr:nvSpPr>
        <xdr:cNvPr id="648" name="楕円 647">
          <a:extLst>
            <a:ext uri="{FF2B5EF4-FFF2-40B4-BE49-F238E27FC236}">
              <a16:creationId xmlns="" xmlns:a16="http://schemas.microsoft.com/office/drawing/2014/main" id="{00000000-0008-0000-0600-000088020000}"/>
            </a:ext>
          </a:extLst>
        </xdr:cNvPr>
        <xdr:cNvSpPr/>
      </xdr:nvSpPr>
      <xdr:spPr>
        <a:xfrm>
          <a:off x="12763500" y="1251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121911</xdr:rowOff>
    </xdr:from>
    <xdr:ext cx="534377"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2547111" y="1229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 xmlns:a16="http://schemas.microsoft.com/office/drawing/2014/main" id="{00000000-0008-0000-06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a:extLst>
            <a:ext uri="{FF2B5EF4-FFF2-40B4-BE49-F238E27FC236}">
              <a16:creationId xmlns="" xmlns:a16="http://schemas.microsoft.com/office/drawing/2014/main" id="{00000000-0008-0000-0600-00009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4" name="積立金最小値テキスト">
          <a:extLst>
            <a:ext uri="{FF2B5EF4-FFF2-40B4-BE49-F238E27FC236}">
              <a16:creationId xmlns="" xmlns:a16="http://schemas.microsoft.com/office/drawing/2014/main" id="{00000000-0008-0000-0600-0000A2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6" name="積立金最大値テキスト">
          <a:extLst>
            <a:ext uri="{FF2B5EF4-FFF2-40B4-BE49-F238E27FC236}">
              <a16:creationId xmlns="" xmlns:a16="http://schemas.microsoft.com/office/drawing/2014/main" id="{00000000-0008-0000-0600-0000A4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66632</xdr:rowOff>
    </xdr:from>
    <xdr:to>
      <xdr:col>85</xdr:col>
      <xdr:colOff>127000</xdr:colOff>
      <xdr:row>95</xdr:row>
      <xdr:rowOff>109288</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flipV="1">
          <a:off x="15481300" y="16354382"/>
          <a:ext cx="838200" cy="4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147238</xdr:rowOff>
    </xdr:from>
    <xdr:ext cx="534377" cy="259045"/>
    <xdr:sp macro="" textlink="">
      <xdr:nvSpPr>
        <xdr:cNvPr id="679" name="積立金平均値テキスト">
          <a:extLst>
            <a:ext uri="{FF2B5EF4-FFF2-40B4-BE49-F238E27FC236}">
              <a16:creationId xmlns="" xmlns:a16="http://schemas.microsoft.com/office/drawing/2014/main" id="{00000000-0008-0000-0600-0000A7020000}"/>
            </a:ext>
          </a:extLst>
        </xdr:cNvPr>
        <xdr:cNvSpPr txBox="1"/>
      </xdr:nvSpPr>
      <xdr:spPr>
        <a:xfrm>
          <a:off x="16370300" y="16777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0" name="フローチャート: 判断 679">
          <a:extLst>
            <a:ext uri="{FF2B5EF4-FFF2-40B4-BE49-F238E27FC236}">
              <a16:creationId xmlns="" xmlns:a16="http://schemas.microsoft.com/office/drawing/2014/main" id="{00000000-0008-0000-0600-0000A8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109288</xdr:rowOff>
    </xdr:from>
    <xdr:to>
      <xdr:col>81</xdr:col>
      <xdr:colOff>50800</xdr:colOff>
      <xdr:row>96</xdr:row>
      <xdr:rowOff>121510</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flipV="1">
          <a:off x="14592300" y="16397038"/>
          <a:ext cx="889000" cy="18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2" name="フローチャート: 判断 681">
          <a:extLst>
            <a:ext uri="{FF2B5EF4-FFF2-40B4-BE49-F238E27FC236}">
              <a16:creationId xmlns="" xmlns:a16="http://schemas.microsoft.com/office/drawing/2014/main" id="{00000000-0008-0000-0600-0000AA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91536</xdr:rowOff>
    </xdr:from>
    <xdr:ext cx="534377" cy="259045"/>
    <xdr:sp macro="" textlink="">
      <xdr:nvSpPr>
        <xdr:cNvPr id="683" name="テキスト ボックス 682">
          <a:extLst>
            <a:ext uri="{FF2B5EF4-FFF2-40B4-BE49-F238E27FC236}">
              <a16:creationId xmlns="" xmlns:a16="http://schemas.microsoft.com/office/drawing/2014/main" id="{00000000-0008-0000-0600-0000AB020000}"/>
            </a:ext>
          </a:extLst>
        </xdr:cNvPr>
        <xdr:cNvSpPr txBox="1"/>
      </xdr:nvSpPr>
      <xdr:spPr>
        <a:xfrm>
          <a:off x="15214111" y="168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121510</xdr:rowOff>
    </xdr:from>
    <xdr:to>
      <xdr:col>76</xdr:col>
      <xdr:colOff>114300</xdr:colOff>
      <xdr:row>97</xdr:row>
      <xdr:rowOff>76211</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flipV="1">
          <a:off x="13703300" y="16580710"/>
          <a:ext cx="889000" cy="12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5" name="フローチャート: 判断 684">
          <a:extLst>
            <a:ext uri="{FF2B5EF4-FFF2-40B4-BE49-F238E27FC236}">
              <a16:creationId xmlns="" xmlns:a16="http://schemas.microsoft.com/office/drawing/2014/main" id="{00000000-0008-0000-0600-0000AD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92946</xdr:rowOff>
    </xdr:from>
    <xdr:ext cx="534377"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4325111" y="1689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76211</xdr:rowOff>
    </xdr:from>
    <xdr:to>
      <xdr:col>71</xdr:col>
      <xdr:colOff>177800</xdr:colOff>
      <xdr:row>98</xdr:row>
      <xdr:rowOff>79212</xdr:rowOff>
    </xdr:to>
    <xdr:cxnSp macro="">
      <xdr:nvCxnSpPr>
        <xdr:cNvPr id="687" name="直線コネクタ 686">
          <a:extLst>
            <a:ext uri="{FF2B5EF4-FFF2-40B4-BE49-F238E27FC236}">
              <a16:creationId xmlns="" xmlns:a16="http://schemas.microsoft.com/office/drawing/2014/main" id="{00000000-0008-0000-0600-0000AF020000}"/>
            </a:ext>
          </a:extLst>
        </xdr:cNvPr>
        <xdr:cNvCxnSpPr/>
      </xdr:nvCxnSpPr>
      <xdr:spPr>
        <a:xfrm flipV="1">
          <a:off x="12814300" y="16706861"/>
          <a:ext cx="889000" cy="17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88" name="フローチャート: 判断 687">
          <a:extLst>
            <a:ext uri="{FF2B5EF4-FFF2-40B4-BE49-F238E27FC236}">
              <a16:creationId xmlns="" xmlns:a16="http://schemas.microsoft.com/office/drawing/2014/main" id="{00000000-0008-0000-0600-0000B0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155399</xdr:rowOff>
    </xdr:from>
    <xdr:ext cx="534377"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3436111" y="169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0" name="フローチャート: 判断 689">
          <a:extLst>
            <a:ext uri="{FF2B5EF4-FFF2-40B4-BE49-F238E27FC236}">
              <a16:creationId xmlns="" xmlns:a16="http://schemas.microsoft.com/office/drawing/2014/main" id="{00000000-0008-0000-0600-0000B2020000}"/>
            </a:ext>
          </a:extLst>
        </xdr:cNvPr>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154798</xdr:rowOff>
    </xdr:from>
    <xdr:ext cx="534377"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2547111" y="1695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15832</xdr:rowOff>
    </xdr:from>
    <xdr:to>
      <xdr:col>85</xdr:col>
      <xdr:colOff>177800</xdr:colOff>
      <xdr:row>95</xdr:row>
      <xdr:rowOff>117432</xdr:rowOff>
    </xdr:to>
    <xdr:sp macro="" textlink="">
      <xdr:nvSpPr>
        <xdr:cNvPr id="697" name="楕円 696">
          <a:extLst>
            <a:ext uri="{FF2B5EF4-FFF2-40B4-BE49-F238E27FC236}">
              <a16:creationId xmlns="" xmlns:a16="http://schemas.microsoft.com/office/drawing/2014/main" id="{00000000-0008-0000-0600-0000B9020000}"/>
            </a:ext>
          </a:extLst>
        </xdr:cNvPr>
        <xdr:cNvSpPr/>
      </xdr:nvSpPr>
      <xdr:spPr>
        <a:xfrm>
          <a:off x="16268700" y="1630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38709</xdr:rowOff>
    </xdr:from>
    <xdr:ext cx="534377" cy="259045"/>
    <xdr:sp macro="" textlink="">
      <xdr:nvSpPr>
        <xdr:cNvPr id="698" name="積立金該当値テキスト">
          <a:extLst>
            <a:ext uri="{FF2B5EF4-FFF2-40B4-BE49-F238E27FC236}">
              <a16:creationId xmlns="" xmlns:a16="http://schemas.microsoft.com/office/drawing/2014/main" id="{00000000-0008-0000-0600-0000BA020000}"/>
            </a:ext>
          </a:extLst>
        </xdr:cNvPr>
        <xdr:cNvSpPr txBox="1"/>
      </xdr:nvSpPr>
      <xdr:spPr>
        <a:xfrm>
          <a:off x="16370300" y="1615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58488</xdr:rowOff>
    </xdr:from>
    <xdr:to>
      <xdr:col>81</xdr:col>
      <xdr:colOff>101600</xdr:colOff>
      <xdr:row>95</xdr:row>
      <xdr:rowOff>160088</xdr:rowOff>
    </xdr:to>
    <xdr:sp macro="" textlink="">
      <xdr:nvSpPr>
        <xdr:cNvPr id="699" name="楕円 698">
          <a:extLst>
            <a:ext uri="{FF2B5EF4-FFF2-40B4-BE49-F238E27FC236}">
              <a16:creationId xmlns="" xmlns:a16="http://schemas.microsoft.com/office/drawing/2014/main" id="{00000000-0008-0000-0600-0000BB020000}"/>
            </a:ext>
          </a:extLst>
        </xdr:cNvPr>
        <xdr:cNvSpPr/>
      </xdr:nvSpPr>
      <xdr:spPr>
        <a:xfrm>
          <a:off x="15430500" y="1634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5165</xdr:rowOff>
    </xdr:from>
    <xdr:ext cx="534377"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5214111" y="1612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70710</xdr:rowOff>
    </xdr:from>
    <xdr:to>
      <xdr:col>76</xdr:col>
      <xdr:colOff>165100</xdr:colOff>
      <xdr:row>97</xdr:row>
      <xdr:rowOff>860</xdr:rowOff>
    </xdr:to>
    <xdr:sp macro="" textlink="">
      <xdr:nvSpPr>
        <xdr:cNvPr id="701" name="楕円 700">
          <a:extLst>
            <a:ext uri="{FF2B5EF4-FFF2-40B4-BE49-F238E27FC236}">
              <a16:creationId xmlns="" xmlns:a16="http://schemas.microsoft.com/office/drawing/2014/main" id="{00000000-0008-0000-0600-0000BD020000}"/>
            </a:ext>
          </a:extLst>
        </xdr:cNvPr>
        <xdr:cNvSpPr/>
      </xdr:nvSpPr>
      <xdr:spPr>
        <a:xfrm>
          <a:off x="14541500" y="1652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17387</xdr:rowOff>
    </xdr:from>
    <xdr:ext cx="534377"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4325111" y="1630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25411</xdr:rowOff>
    </xdr:from>
    <xdr:to>
      <xdr:col>72</xdr:col>
      <xdr:colOff>38100</xdr:colOff>
      <xdr:row>97</xdr:row>
      <xdr:rowOff>127011</xdr:rowOff>
    </xdr:to>
    <xdr:sp macro="" textlink="">
      <xdr:nvSpPr>
        <xdr:cNvPr id="703" name="楕円 702">
          <a:extLst>
            <a:ext uri="{FF2B5EF4-FFF2-40B4-BE49-F238E27FC236}">
              <a16:creationId xmlns="" xmlns:a16="http://schemas.microsoft.com/office/drawing/2014/main" id="{00000000-0008-0000-0600-0000BF020000}"/>
            </a:ext>
          </a:extLst>
        </xdr:cNvPr>
        <xdr:cNvSpPr/>
      </xdr:nvSpPr>
      <xdr:spPr>
        <a:xfrm>
          <a:off x="13652500" y="1665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143538</xdr:rowOff>
    </xdr:from>
    <xdr:ext cx="534377"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3436111" y="1643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28412</xdr:rowOff>
    </xdr:from>
    <xdr:to>
      <xdr:col>67</xdr:col>
      <xdr:colOff>101600</xdr:colOff>
      <xdr:row>98</xdr:row>
      <xdr:rowOff>130012</xdr:rowOff>
    </xdr:to>
    <xdr:sp macro="" textlink="">
      <xdr:nvSpPr>
        <xdr:cNvPr id="705" name="楕円 704">
          <a:extLst>
            <a:ext uri="{FF2B5EF4-FFF2-40B4-BE49-F238E27FC236}">
              <a16:creationId xmlns="" xmlns:a16="http://schemas.microsoft.com/office/drawing/2014/main" id="{00000000-0008-0000-0600-0000C1020000}"/>
            </a:ext>
          </a:extLst>
        </xdr:cNvPr>
        <xdr:cNvSpPr/>
      </xdr:nvSpPr>
      <xdr:spPr>
        <a:xfrm>
          <a:off x="12763500" y="1683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146539</xdr:rowOff>
    </xdr:from>
    <xdr:ext cx="534377" cy="259045"/>
    <xdr:sp macro="" textlink="">
      <xdr:nvSpPr>
        <xdr:cNvPr id="706" name="テキスト ボックス 705">
          <a:extLst>
            <a:ext uri="{FF2B5EF4-FFF2-40B4-BE49-F238E27FC236}">
              <a16:creationId xmlns="" xmlns:a16="http://schemas.microsoft.com/office/drawing/2014/main" id="{00000000-0008-0000-0600-0000C2020000}"/>
            </a:ext>
          </a:extLst>
        </xdr:cNvPr>
        <xdr:cNvSpPr txBox="1"/>
      </xdr:nvSpPr>
      <xdr:spPr>
        <a:xfrm>
          <a:off x="12547111" y="1660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a:extLst>
            <a:ext uri="{FF2B5EF4-FFF2-40B4-BE49-F238E27FC236}">
              <a16:creationId xmlns="" xmlns:a16="http://schemas.microsoft.com/office/drawing/2014/main" id="{00000000-0008-0000-0600-0000C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a:extLst>
            <a:ext uri="{FF2B5EF4-FFF2-40B4-BE49-F238E27FC236}">
              <a16:creationId xmlns="" xmlns:a16="http://schemas.microsoft.com/office/drawing/2014/main" id="{00000000-0008-0000-0600-0000C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a:extLst>
            <a:ext uri="{FF2B5EF4-FFF2-40B4-BE49-F238E27FC236}">
              <a16:creationId xmlns="" xmlns:a16="http://schemas.microsoft.com/office/drawing/2014/main" id="{00000000-0008-0000-0600-0000C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a:extLst>
            <a:ext uri="{FF2B5EF4-FFF2-40B4-BE49-F238E27FC236}">
              <a16:creationId xmlns="" xmlns:a16="http://schemas.microsoft.com/office/drawing/2014/main" id="{00000000-0008-0000-0600-0000D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a:extLst>
            <a:ext uri="{FF2B5EF4-FFF2-40B4-BE49-F238E27FC236}">
              <a16:creationId xmlns="" xmlns:a16="http://schemas.microsoft.com/office/drawing/2014/main" id="{00000000-0008-0000-0600-0000D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a:extLst>
            <a:ext uri="{FF2B5EF4-FFF2-40B4-BE49-F238E27FC236}">
              <a16:creationId xmlns="" xmlns:a16="http://schemas.microsoft.com/office/drawing/2014/main" id="{00000000-0008-0000-0600-0000D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a:extLst>
            <a:ext uri="{FF2B5EF4-FFF2-40B4-BE49-F238E27FC236}">
              <a16:creationId xmlns="" xmlns:a16="http://schemas.microsoft.com/office/drawing/2014/main" id="{00000000-0008-0000-0600-0000D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a:extLst>
            <a:ext uri="{FF2B5EF4-FFF2-40B4-BE49-F238E27FC236}">
              <a16:creationId xmlns="" xmlns:a16="http://schemas.microsoft.com/office/drawing/2014/main" id="{00000000-0008-0000-0600-0000D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5" name="投資及び出資金最大値テキスト">
          <a:extLst>
            <a:ext uri="{FF2B5EF4-FFF2-40B4-BE49-F238E27FC236}">
              <a16:creationId xmlns="" xmlns:a16="http://schemas.microsoft.com/office/drawing/2014/main" id="{00000000-0008-0000-0600-0000DF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7" name="直線コネクタ 736">
          <a:extLst>
            <a:ext uri="{FF2B5EF4-FFF2-40B4-BE49-F238E27FC236}">
              <a16:creationId xmlns="" xmlns:a16="http://schemas.microsoft.com/office/drawing/2014/main" id="{00000000-0008-0000-0600-0000E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38" name="投資及び出資金平均値テキスト">
          <a:extLst>
            <a:ext uri="{FF2B5EF4-FFF2-40B4-BE49-F238E27FC236}">
              <a16:creationId xmlns="" xmlns:a16="http://schemas.microsoft.com/office/drawing/2014/main" id="{00000000-0008-0000-0600-0000E2020000}"/>
            </a:ext>
          </a:extLst>
        </xdr:cNvPr>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39" name="フローチャート: 判断 738">
          <a:extLst>
            <a:ext uri="{FF2B5EF4-FFF2-40B4-BE49-F238E27FC236}">
              <a16:creationId xmlns="" xmlns:a16="http://schemas.microsoft.com/office/drawing/2014/main" id="{00000000-0008-0000-0600-0000E3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54628</xdr:rowOff>
    </xdr:from>
    <xdr:to>
      <xdr:col>111</xdr:col>
      <xdr:colOff>177800</xdr:colOff>
      <xdr:row>39</xdr:row>
      <xdr:rowOff>98878</xdr:rowOff>
    </xdr:to>
    <xdr:cxnSp macro="">
      <xdr:nvCxnSpPr>
        <xdr:cNvPr id="740" name="直線コネクタ 739">
          <a:extLst>
            <a:ext uri="{FF2B5EF4-FFF2-40B4-BE49-F238E27FC236}">
              <a16:creationId xmlns="" xmlns:a16="http://schemas.microsoft.com/office/drawing/2014/main" id="{00000000-0008-0000-0600-0000E4020000}"/>
            </a:ext>
          </a:extLst>
        </xdr:cNvPr>
        <xdr:cNvCxnSpPr/>
      </xdr:nvCxnSpPr>
      <xdr:spPr>
        <a:xfrm>
          <a:off x="20434300" y="6398278"/>
          <a:ext cx="889000" cy="38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1" name="フローチャート: 判断 740">
          <a:extLst>
            <a:ext uri="{FF2B5EF4-FFF2-40B4-BE49-F238E27FC236}">
              <a16:creationId xmlns="" xmlns:a16="http://schemas.microsoft.com/office/drawing/2014/main" id="{00000000-0008-0000-0600-0000E5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42" name="テキスト ボックス 741">
          <a:extLst>
            <a:ext uri="{FF2B5EF4-FFF2-40B4-BE49-F238E27FC236}">
              <a16:creationId xmlns="" xmlns:a16="http://schemas.microsoft.com/office/drawing/2014/main" id="{00000000-0008-0000-0600-0000E6020000}"/>
            </a:ext>
          </a:extLst>
        </xdr:cNvPr>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108022</xdr:rowOff>
    </xdr:from>
    <xdr:to>
      <xdr:col>107</xdr:col>
      <xdr:colOff>50800</xdr:colOff>
      <xdr:row>37</xdr:row>
      <xdr:rowOff>54628</xdr:rowOff>
    </xdr:to>
    <xdr:cxnSp macro="">
      <xdr:nvCxnSpPr>
        <xdr:cNvPr id="743" name="直線コネクタ 742">
          <a:extLst>
            <a:ext uri="{FF2B5EF4-FFF2-40B4-BE49-F238E27FC236}">
              <a16:creationId xmlns="" xmlns:a16="http://schemas.microsoft.com/office/drawing/2014/main" id="{00000000-0008-0000-0600-0000E7020000}"/>
            </a:ext>
          </a:extLst>
        </xdr:cNvPr>
        <xdr:cNvCxnSpPr/>
      </xdr:nvCxnSpPr>
      <xdr:spPr>
        <a:xfrm>
          <a:off x="19545300" y="6280222"/>
          <a:ext cx="889000" cy="11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4" name="フローチャート: 判断 743">
          <a:extLst>
            <a:ext uri="{FF2B5EF4-FFF2-40B4-BE49-F238E27FC236}">
              <a16:creationId xmlns="" xmlns:a16="http://schemas.microsoft.com/office/drawing/2014/main" id="{00000000-0008-0000-0600-0000E8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156154</xdr:rowOff>
    </xdr:from>
    <xdr:ext cx="378565" cy="259045"/>
    <xdr:sp macro="" textlink="">
      <xdr:nvSpPr>
        <xdr:cNvPr id="745" name="テキスト ボックス 744">
          <a:extLst>
            <a:ext uri="{FF2B5EF4-FFF2-40B4-BE49-F238E27FC236}">
              <a16:creationId xmlns="" xmlns:a16="http://schemas.microsoft.com/office/drawing/2014/main" id="{00000000-0008-0000-0600-0000E9020000}"/>
            </a:ext>
          </a:extLst>
        </xdr:cNvPr>
        <xdr:cNvSpPr txBox="1"/>
      </xdr:nvSpPr>
      <xdr:spPr>
        <a:xfrm>
          <a:off x="20245017" y="667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108022</xdr:rowOff>
    </xdr:from>
    <xdr:to>
      <xdr:col>102</xdr:col>
      <xdr:colOff>114300</xdr:colOff>
      <xdr:row>36</xdr:row>
      <xdr:rowOff>152110</xdr:rowOff>
    </xdr:to>
    <xdr:cxnSp macro="">
      <xdr:nvCxnSpPr>
        <xdr:cNvPr id="746" name="直線コネクタ 745">
          <a:extLst>
            <a:ext uri="{FF2B5EF4-FFF2-40B4-BE49-F238E27FC236}">
              <a16:creationId xmlns="" xmlns:a16="http://schemas.microsoft.com/office/drawing/2014/main" id="{00000000-0008-0000-0600-0000EA020000}"/>
            </a:ext>
          </a:extLst>
        </xdr:cNvPr>
        <xdr:cNvCxnSpPr/>
      </xdr:nvCxnSpPr>
      <xdr:spPr>
        <a:xfrm flipV="1">
          <a:off x="18656300" y="6280222"/>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7" name="フローチャート: 判断 746">
          <a:extLst>
            <a:ext uri="{FF2B5EF4-FFF2-40B4-BE49-F238E27FC236}">
              <a16:creationId xmlns="" xmlns:a16="http://schemas.microsoft.com/office/drawing/2014/main" id="{00000000-0008-0000-0600-0000EB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141459</xdr:rowOff>
    </xdr:from>
    <xdr:ext cx="469744"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19310428" y="665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49" name="フローチャート: 判断 748">
          <a:extLst>
            <a:ext uri="{FF2B5EF4-FFF2-40B4-BE49-F238E27FC236}">
              <a16:creationId xmlns="" xmlns:a16="http://schemas.microsoft.com/office/drawing/2014/main" id="{00000000-0008-0000-0600-0000ED020000}"/>
            </a:ext>
          </a:extLst>
        </xdr:cNvPr>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9851</xdr:rowOff>
    </xdr:from>
    <xdr:ext cx="378565"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18467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楕円 755">
          <a:extLst>
            <a:ext uri="{FF2B5EF4-FFF2-40B4-BE49-F238E27FC236}">
              <a16:creationId xmlns="" xmlns:a16="http://schemas.microsoft.com/office/drawing/2014/main" id="{00000000-0008-0000-0600-0000F4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7" name="投資及び出資金該当値テキスト">
          <a:extLst>
            <a:ext uri="{FF2B5EF4-FFF2-40B4-BE49-F238E27FC236}">
              <a16:creationId xmlns="" xmlns:a16="http://schemas.microsoft.com/office/drawing/2014/main" id="{00000000-0008-0000-0600-0000F5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8" name="楕円 757">
          <a:extLst>
            <a:ext uri="{FF2B5EF4-FFF2-40B4-BE49-F238E27FC236}">
              <a16:creationId xmlns="" xmlns:a16="http://schemas.microsoft.com/office/drawing/2014/main" id="{00000000-0008-0000-0600-0000F6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3828</xdr:rowOff>
    </xdr:from>
    <xdr:to>
      <xdr:col>107</xdr:col>
      <xdr:colOff>101600</xdr:colOff>
      <xdr:row>37</xdr:row>
      <xdr:rowOff>105428</xdr:rowOff>
    </xdr:to>
    <xdr:sp macro="" textlink="">
      <xdr:nvSpPr>
        <xdr:cNvPr id="760" name="楕円 759">
          <a:extLst>
            <a:ext uri="{FF2B5EF4-FFF2-40B4-BE49-F238E27FC236}">
              <a16:creationId xmlns="" xmlns:a16="http://schemas.microsoft.com/office/drawing/2014/main" id="{00000000-0008-0000-0600-0000F8020000}"/>
            </a:ext>
          </a:extLst>
        </xdr:cNvPr>
        <xdr:cNvSpPr/>
      </xdr:nvSpPr>
      <xdr:spPr>
        <a:xfrm>
          <a:off x="20383500" y="634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121955</xdr:rowOff>
    </xdr:from>
    <xdr:ext cx="469744" cy="259045"/>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20199428" y="612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57222</xdr:rowOff>
    </xdr:from>
    <xdr:to>
      <xdr:col>102</xdr:col>
      <xdr:colOff>165100</xdr:colOff>
      <xdr:row>36</xdr:row>
      <xdr:rowOff>158822</xdr:rowOff>
    </xdr:to>
    <xdr:sp macro="" textlink="">
      <xdr:nvSpPr>
        <xdr:cNvPr id="762" name="楕円 761">
          <a:extLst>
            <a:ext uri="{FF2B5EF4-FFF2-40B4-BE49-F238E27FC236}">
              <a16:creationId xmlns="" xmlns:a16="http://schemas.microsoft.com/office/drawing/2014/main" id="{00000000-0008-0000-0600-0000FA020000}"/>
            </a:ext>
          </a:extLst>
        </xdr:cNvPr>
        <xdr:cNvSpPr/>
      </xdr:nvSpPr>
      <xdr:spPr>
        <a:xfrm>
          <a:off x="19494500" y="622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3899</xdr:rowOff>
    </xdr:from>
    <xdr:ext cx="469744" cy="259045"/>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19310428" y="600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101310</xdr:rowOff>
    </xdr:from>
    <xdr:to>
      <xdr:col>98</xdr:col>
      <xdr:colOff>38100</xdr:colOff>
      <xdr:row>37</xdr:row>
      <xdr:rowOff>31460</xdr:rowOff>
    </xdr:to>
    <xdr:sp macro="" textlink="">
      <xdr:nvSpPr>
        <xdr:cNvPr id="764" name="楕円 763">
          <a:extLst>
            <a:ext uri="{FF2B5EF4-FFF2-40B4-BE49-F238E27FC236}">
              <a16:creationId xmlns="" xmlns:a16="http://schemas.microsoft.com/office/drawing/2014/main" id="{00000000-0008-0000-0600-0000FC020000}"/>
            </a:ext>
          </a:extLst>
        </xdr:cNvPr>
        <xdr:cNvSpPr/>
      </xdr:nvSpPr>
      <xdr:spPr>
        <a:xfrm>
          <a:off x="18605500" y="627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47987</xdr:rowOff>
    </xdr:from>
    <xdr:ext cx="469744" cy="259045"/>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18421428" y="604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2" name="貸付金最大値テキスト">
          <a:extLst>
            <a:ext uri="{FF2B5EF4-FFF2-40B4-BE49-F238E27FC236}">
              <a16:creationId xmlns="" xmlns:a16="http://schemas.microsoft.com/office/drawing/2014/main" id="{00000000-0008-0000-0600-000018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12712</xdr:rowOff>
    </xdr:from>
    <xdr:to>
      <xdr:col>116</xdr:col>
      <xdr:colOff>63500</xdr:colOff>
      <xdr:row>59</xdr:row>
      <xdr:rowOff>16808</xdr:rowOff>
    </xdr:to>
    <xdr:cxnSp macro="">
      <xdr:nvCxnSpPr>
        <xdr:cNvPr id="794" name="直線コネクタ 793">
          <a:extLst>
            <a:ext uri="{FF2B5EF4-FFF2-40B4-BE49-F238E27FC236}">
              <a16:creationId xmlns="" xmlns:a16="http://schemas.microsoft.com/office/drawing/2014/main" id="{00000000-0008-0000-0600-00001A030000}"/>
            </a:ext>
          </a:extLst>
        </xdr:cNvPr>
        <xdr:cNvCxnSpPr/>
      </xdr:nvCxnSpPr>
      <xdr:spPr>
        <a:xfrm>
          <a:off x="21323300" y="10128262"/>
          <a:ext cx="8382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5" name="貸付金平均値テキスト">
          <a:extLst>
            <a:ext uri="{FF2B5EF4-FFF2-40B4-BE49-F238E27FC236}">
              <a16:creationId xmlns="" xmlns:a16="http://schemas.microsoft.com/office/drawing/2014/main" id="{00000000-0008-0000-0600-00001B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6" name="フローチャート: 判断 795">
          <a:extLst>
            <a:ext uri="{FF2B5EF4-FFF2-40B4-BE49-F238E27FC236}">
              <a16:creationId xmlns="" xmlns:a16="http://schemas.microsoft.com/office/drawing/2014/main" id="{00000000-0008-0000-0600-00001C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2045</xdr:rowOff>
    </xdr:from>
    <xdr:to>
      <xdr:col>111</xdr:col>
      <xdr:colOff>177800</xdr:colOff>
      <xdr:row>59</xdr:row>
      <xdr:rowOff>12712</xdr:rowOff>
    </xdr:to>
    <xdr:cxnSp macro="">
      <xdr:nvCxnSpPr>
        <xdr:cNvPr id="797" name="直線コネクタ 796">
          <a:extLst>
            <a:ext uri="{FF2B5EF4-FFF2-40B4-BE49-F238E27FC236}">
              <a16:creationId xmlns="" xmlns:a16="http://schemas.microsoft.com/office/drawing/2014/main" id="{00000000-0008-0000-0600-00001D030000}"/>
            </a:ext>
          </a:extLst>
        </xdr:cNvPr>
        <xdr:cNvCxnSpPr/>
      </xdr:nvCxnSpPr>
      <xdr:spPr>
        <a:xfrm>
          <a:off x="20434300" y="10117595"/>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798" name="フローチャート: 判断 797">
          <a:extLst>
            <a:ext uri="{FF2B5EF4-FFF2-40B4-BE49-F238E27FC236}">
              <a16:creationId xmlns="" xmlns:a16="http://schemas.microsoft.com/office/drawing/2014/main" id="{00000000-0008-0000-0600-00001E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799" name="テキスト ボックス 798">
          <a:extLst>
            <a:ext uri="{FF2B5EF4-FFF2-40B4-BE49-F238E27FC236}">
              <a16:creationId xmlns="" xmlns:a16="http://schemas.microsoft.com/office/drawing/2014/main" id="{00000000-0008-0000-0600-00001F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128632</xdr:rowOff>
    </xdr:from>
    <xdr:to>
      <xdr:col>107</xdr:col>
      <xdr:colOff>50800</xdr:colOff>
      <xdr:row>59</xdr:row>
      <xdr:rowOff>2045</xdr:rowOff>
    </xdr:to>
    <xdr:cxnSp macro="">
      <xdr:nvCxnSpPr>
        <xdr:cNvPr id="800" name="直線コネクタ 799">
          <a:extLst>
            <a:ext uri="{FF2B5EF4-FFF2-40B4-BE49-F238E27FC236}">
              <a16:creationId xmlns="" xmlns:a16="http://schemas.microsoft.com/office/drawing/2014/main" id="{00000000-0008-0000-0600-000020030000}"/>
            </a:ext>
          </a:extLst>
        </xdr:cNvPr>
        <xdr:cNvCxnSpPr/>
      </xdr:nvCxnSpPr>
      <xdr:spPr>
        <a:xfrm>
          <a:off x="19545300" y="10072732"/>
          <a:ext cx="889000" cy="4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1" name="フローチャート: 判断 800">
          <a:extLst>
            <a:ext uri="{FF2B5EF4-FFF2-40B4-BE49-F238E27FC236}">
              <a16:creationId xmlns="" xmlns:a16="http://schemas.microsoft.com/office/drawing/2014/main" id="{00000000-0008-0000-0600-000021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128632</xdr:rowOff>
    </xdr:from>
    <xdr:to>
      <xdr:col>102</xdr:col>
      <xdr:colOff>114300</xdr:colOff>
      <xdr:row>59</xdr:row>
      <xdr:rowOff>33630</xdr:rowOff>
    </xdr:to>
    <xdr:cxnSp macro="">
      <xdr:nvCxnSpPr>
        <xdr:cNvPr id="803" name="直線コネクタ 802">
          <a:extLst>
            <a:ext uri="{FF2B5EF4-FFF2-40B4-BE49-F238E27FC236}">
              <a16:creationId xmlns="" xmlns:a16="http://schemas.microsoft.com/office/drawing/2014/main" id="{00000000-0008-0000-0600-000023030000}"/>
            </a:ext>
          </a:extLst>
        </xdr:cNvPr>
        <xdr:cNvCxnSpPr/>
      </xdr:nvCxnSpPr>
      <xdr:spPr>
        <a:xfrm flipV="1">
          <a:off x="18656300" y="10072732"/>
          <a:ext cx="889000" cy="7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4" name="フローチャート: 判断 803">
          <a:extLst>
            <a:ext uri="{FF2B5EF4-FFF2-40B4-BE49-F238E27FC236}">
              <a16:creationId xmlns="" xmlns:a16="http://schemas.microsoft.com/office/drawing/2014/main" id="{00000000-0008-0000-0600-000024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6" name="フローチャート: 判断 805">
          <a:extLst>
            <a:ext uri="{FF2B5EF4-FFF2-40B4-BE49-F238E27FC236}">
              <a16:creationId xmlns="" xmlns:a16="http://schemas.microsoft.com/office/drawing/2014/main" id="{00000000-0008-0000-0600-000026030000}"/>
            </a:ext>
          </a:extLst>
        </xdr:cNvPr>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29176</xdr:rowOff>
    </xdr:from>
    <xdr:ext cx="469744"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18421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137458</xdr:rowOff>
    </xdr:from>
    <xdr:to>
      <xdr:col>116</xdr:col>
      <xdr:colOff>114300</xdr:colOff>
      <xdr:row>59</xdr:row>
      <xdr:rowOff>67608</xdr:rowOff>
    </xdr:to>
    <xdr:sp macro="" textlink="">
      <xdr:nvSpPr>
        <xdr:cNvPr id="813" name="楕円 812">
          <a:extLst>
            <a:ext uri="{FF2B5EF4-FFF2-40B4-BE49-F238E27FC236}">
              <a16:creationId xmlns="" xmlns:a16="http://schemas.microsoft.com/office/drawing/2014/main" id="{00000000-0008-0000-0600-00002D030000}"/>
            </a:ext>
          </a:extLst>
        </xdr:cNvPr>
        <xdr:cNvSpPr/>
      </xdr:nvSpPr>
      <xdr:spPr>
        <a:xfrm>
          <a:off x="22110700" y="100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67079</xdr:rowOff>
    </xdr:from>
    <xdr:ext cx="469744" cy="259045"/>
    <xdr:sp macro="" textlink="">
      <xdr:nvSpPr>
        <xdr:cNvPr id="814" name="貸付金該当値テキスト">
          <a:extLst>
            <a:ext uri="{FF2B5EF4-FFF2-40B4-BE49-F238E27FC236}">
              <a16:creationId xmlns="" xmlns:a16="http://schemas.microsoft.com/office/drawing/2014/main" id="{00000000-0008-0000-0600-00002E030000}"/>
            </a:ext>
          </a:extLst>
        </xdr:cNvPr>
        <xdr:cNvSpPr txBox="1"/>
      </xdr:nvSpPr>
      <xdr:spPr>
        <a:xfrm>
          <a:off x="22212300" y="1001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133362</xdr:rowOff>
    </xdr:from>
    <xdr:to>
      <xdr:col>112</xdr:col>
      <xdr:colOff>38100</xdr:colOff>
      <xdr:row>59</xdr:row>
      <xdr:rowOff>63512</xdr:rowOff>
    </xdr:to>
    <xdr:sp macro="" textlink="">
      <xdr:nvSpPr>
        <xdr:cNvPr id="815" name="楕円 814">
          <a:extLst>
            <a:ext uri="{FF2B5EF4-FFF2-40B4-BE49-F238E27FC236}">
              <a16:creationId xmlns="" xmlns:a16="http://schemas.microsoft.com/office/drawing/2014/main" id="{00000000-0008-0000-0600-00002F030000}"/>
            </a:ext>
          </a:extLst>
        </xdr:cNvPr>
        <xdr:cNvSpPr/>
      </xdr:nvSpPr>
      <xdr:spPr>
        <a:xfrm>
          <a:off x="21272500" y="1007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54639</xdr:rowOff>
    </xdr:from>
    <xdr:ext cx="469744"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21088428" y="1017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122695</xdr:rowOff>
    </xdr:from>
    <xdr:to>
      <xdr:col>107</xdr:col>
      <xdr:colOff>101600</xdr:colOff>
      <xdr:row>59</xdr:row>
      <xdr:rowOff>52845</xdr:rowOff>
    </xdr:to>
    <xdr:sp macro="" textlink="">
      <xdr:nvSpPr>
        <xdr:cNvPr id="817" name="楕円 816">
          <a:extLst>
            <a:ext uri="{FF2B5EF4-FFF2-40B4-BE49-F238E27FC236}">
              <a16:creationId xmlns="" xmlns:a16="http://schemas.microsoft.com/office/drawing/2014/main" id="{00000000-0008-0000-0600-000031030000}"/>
            </a:ext>
          </a:extLst>
        </xdr:cNvPr>
        <xdr:cNvSpPr/>
      </xdr:nvSpPr>
      <xdr:spPr>
        <a:xfrm>
          <a:off x="20383500" y="100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43972</xdr:rowOff>
    </xdr:from>
    <xdr:ext cx="469744"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20199428" y="1015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77832</xdr:rowOff>
    </xdr:from>
    <xdr:to>
      <xdr:col>102</xdr:col>
      <xdr:colOff>165100</xdr:colOff>
      <xdr:row>59</xdr:row>
      <xdr:rowOff>7982</xdr:rowOff>
    </xdr:to>
    <xdr:sp macro="" textlink="">
      <xdr:nvSpPr>
        <xdr:cNvPr id="819" name="楕円 818">
          <a:extLst>
            <a:ext uri="{FF2B5EF4-FFF2-40B4-BE49-F238E27FC236}">
              <a16:creationId xmlns="" xmlns:a16="http://schemas.microsoft.com/office/drawing/2014/main" id="{00000000-0008-0000-0600-000033030000}"/>
            </a:ext>
          </a:extLst>
        </xdr:cNvPr>
        <xdr:cNvSpPr/>
      </xdr:nvSpPr>
      <xdr:spPr>
        <a:xfrm>
          <a:off x="19494500" y="1002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170559</xdr:rowOff>
    </xdr:from>
    <xdr:ext cx="469744" cy="259045"/>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19310428" y="1011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154280</xdr:rowOff>
    </xdr:from>
    <xdr:to>
      <xdr:col>98</xdr:col>
      <xdr:colOff>38100</xdr:colOff>
      <xdr:row>59</xdr:row>
      <xdr:rowOff>84430</xdr:rowOff>
    </xdr:to>
    <xdr:sp macro="" textlink="">
      <xdr:nvSpPr>
        <xdr:cNvPr id="821" name="楕円 820">
          <a:extLst>
            <a:ext uri="{FF2B5EF4-FFF2-40B4-BE49-F238E27FC236}">
              <a16:creationId xmlns="" xmlns:a16="http://schemas.microsoft.com/office/drawing/2014/main" id="{00000000-0008-0000-0600-000035030000}"/>
            </a:ext>
          </a:extLst>
        </xdr:cNvPr>
        <xdr:cNvSpPr/>
      </xdr:nvSpPr>
      <xdr:spPr>
        <a:xfrm>
          <a:off x="18605500" y="100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75557</xdr:rowOff>
    </xdr:from>
    <xdr:ext cx="378565" cy="259045"/>
    <xdr:sp macro="" textlink="">
      <xdr:nvSpPr>
        <xdr:cNvPr id="822" name="テキスト ボックス 821">
          <a:extLst>
            <a:ext uri="{FF2B5EF4-FFF2-40B4-BE49-F238E27FC236}">
              <a16:creationId xmlns="" xmlns:a16="http://schemas.microsoft.com/office/drawing/2014/main" id="{00000000-0008-0000-0600-000036030000}"/>
            </a:ext>
          </a:extLst>
        </xdr:cNvPr>
        <xdr:cNvSpPr txBox="1"/>
      </xdr:nvSpPr>
      <xdr:spPr>
        <a:xfrm>
          <a:off x="18467017" y="10191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7" name="直線コネクタ 846">
          <a:extLst>
            <a:ext uri="{FF2B5EF4-FFF2-40B4-BE49-F238E27FC236}">
              <a16:creationId xmlns="" xmlns:a16="http://schemas.microsoft.com/office/drawing/2014/main" id="{00000000-0008-0000-0600-00004F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48" name="繰出金最小値テキスト">
          <a:extLst>
            <a:ext uri="{FF2B5EF4-FFF2-40B4-BE49-F238E27FC236}">
              <a16:creationId xmlns="" xmlns:a16="http://schemas.microsoft.com/office/drawing/2014/main" id="{00000000-0008-0000-0600-000050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0" name="繰出金最大値テキスト">
          <a:extLst>
            <a:ext uri="{FF2B5EF4-FFF2-40B4-BE49-F238E27FC236}">
              <a16:creationId xmlns="" xmlns:a16="http://schemas.microsoft.com/office/drawing/2014/main" id="{00000000-0008-0000-0600-000052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82245</xdr:rowOff>
    </xdr:from>
    <xdr:to>
      <xdr:col>116</xdr:col>
      <xdr:colOff>63500</xdr:colOff>
      <xdr:row>72</xdr:row>
      <xdr:rowOff>120803</xdr:rowOff>
    </xdr:to>
    <xdr:cxnSp macro="">
      <xdr:nvCxnSpPr>
        <xdr:cNvPr id="852" name="直線コネクタ 851">
          <a:extLst>
            <a:ext uri="{FF2B5EF4-FFF2-40B4-BE49-F238E27FC236}">
              <a16:creationId xmlns="" xmlns:a16="http://schemas.microsoft.com/office/drawing/2014/main" id="{00000000-0008-0000-0600-000054030000}"/>
            </a:ext>
          </a:extLst>
        </xdr:cNvPr>
        <xdr:cNvCxnSpPr/>
      </xdr:nvCxnSpPr>
      <xdr:spPr>
        <a:xfrm flipV="1">
          <a:off x="21323300" y="12426645"/>
          <a:ext cx="838200" cy="3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97464</xdr:rowOff>
    </xdr:from>
    <xdr:ext cx="534377" cy="259045"/>
    <xdr:sp macro="" textlink="">
      <xdr:nvSpPr>
        <xdr:cNvPr id="853" name="繰出金平均値テキスト">
          <a:extLst>
            <a:ext uri="{FF2B5EF4-FFF2-40B4-BE49-F238E27FC236}">
              <a16:creationId xmlns="" xmlns:a16="http://schemas.microsoft.com/office/drawing/2014/main" id="{00000000-0008-0000-0600-000055030000}"/>
            </a:ext>
          </a:extLst>
        </xdr:cNvPr>
        <xdr:cNvSpPr txBox="1"/>
      </xdr:nvSpPr>
      <xdr:spPr>
        <a:xfrm>
          <a:off x="22212300" y="12784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4" name="フローチャート: 判断 853">
          <a:extLst>
            <a:ext uri="{FF2B5EF4-FFF2-40B4-BE49-F238E27FC236}">
              <a16:creationId xmlns="" xmlns:a16="http://schemas.microsoft.com/office/drawing/2014/main" id="{00000000-0008-0000-0600-000056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120803</xdr:rowOff>
    </xdr:from>
    <xdr:to>
      <xdr:col>111</xdr:col>
      <xdr:colOff>177800</xdr:colOff>
      <xdr:row>72</xdr:row>
      <xdr:rowOff>149682</xdr:rowOff>
    </xdr:to>
    <xdr:cxnSp macro="">
      <xdr:nvCxnSpPr>
        <xdr:cNvPr id="855" name="直線コネクタ 854">
          <a:extLst>
            <a:ext uri="{FF2B5EF4-FFF2-40B4-BE49-F238E27FC236}">
              <a16:creationId xmlns="" xmlns:a16="http://schemas.microsoft.com/office/drawing/2014/main" id="{00000000-0008-0000-0600-000057030000}"/>
            </a:ext>
          </a:extLst>
        </xdr:cNvPr>
        <xdr:cNvCxnSpPr/>
      </xdr:nvCxnSpPr>
      <xdr:spPr>
        <a:xfrm flipV="1">
          <a:off x="20434300" y="12465203"/>
          <a:ext cx="889000" cy="2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6" name="フローチャート: 判断 855">
          <a:extLst>
            <a:ext uri="{FF2B5EF4-FFF2-40B4-BE49-F238E27FC236}">
              <a16:creationId xmlns="" xmlns:a16="http://schemas.microsoft.com/office/drawing/2014/main" id="{00000000-0008-0000-0600-000058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113352</xdr:rowOff>
    </xdr:from>
    <xdr:ext cx="534377"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21056111" y="129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149682</xdr:rowOff>
    </xdr:from>
    <xdr:to>
      <xdr:col>107</xdr:col>
      <xdr:colOff>50800</xdr:colOff>
      <xdr:row>73</xdr:row>
      <xdr:rowOff>28524</xdr:rowOff>
    </xdr:to>
    <xdr:cxnSp macro="">
      <xdr:nvCxnSpPr>
        <xdr:cNvPr id="858" name="直線コネクタ 857">
          <a:extLst>
            <a:ext uri="{FF2B5EF4-FFF2-40B4-BE49-F238E27FC236}">
              <a16:creationId xmlns="" xmlns:a16="http://schemas.microsoft.com/office/drawing/2014/main" id="{00000000-0008-0000-0600-00005A030000}"/>
            </a:ext>
          </a:extLst>
        </xdr:cNvPr>
        <xdr:cNvCxnSpPr/>
      </xdr:nvCxnSpPr>
      <xdr:spPr>
        <a:xfrm flipV="1">
          <a:off x="19545300" y="1249408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59" name="フローチャート: 判断 858">
          <a:extLst>
            <a:ext uri="{FF2B5EF4-FFF2-40B4-BE49-F238E27FC236}">
              <a16:creationId xmlns="" xmlns:a16="http://schemas.microsoft.com/office/drawing/2014/main" id="{00000000-0008-0000-0600-00005B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160329</xdr:rowOff>
    </xdr:from>
    <xdr:ext cx="534377" cy="259045"/>
    <xdr:sp macro="" textlink="">
      <xdr:nvSpPr>
        <xdr:cNvPr id="860" name="テキスト ボックス 859">
          <a:extLst>
            <a:ext uri="{FF2B5EF4-FFF2-40B4-BE49-F238E27FC236}">
              <a16:creationId xmlns="" xmlns:a16="http://schemas.microsoft.com/office/drawing/2014/main" id="{00000000-0008-0000-0600-00005C030000}"/>
            </a:ext>
          </a:extLst>
        </xdr:cNvPr>
        <xdr:cNvSpPr txBox="1"/>
      </xdr:nvSpPr>
      <xdr:spPr>
        <a:xfrm>
          <a:off x="20167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28524</xdr:rowOff>
    </xdr:from>
    <xdr:to>
      <xdr:col>102</xdr:col>
      <xdr:colOff>114300</xdr:colOff>
      <xdr:row>73</xdr:row>
      <xdr:rowOff>54280</xdr:rowOff>
    </xdr:to>
    <xdr:cxnSp macro="">
      <xdr:nvCxnSpPr>
        <xdr:cNvPr id="861" name="直線コネクタ 860">
          <a:extLst>
            <a:ext uri="{FF2B5EF4-FFF2-40B4-BE49-F238E27FC236}">
              <a16:creationId xmlns="" xmlns:a16="http://schemas.microsoft.com/office/drawing/2014/main" id="{00000000-0008-0000-0600-00005D030000}"/>
            </a:ext>
          </a:extLst>
        </xdr:cNvPr>
        <xdr:cNvCxnSpPr/>
      </xdr:nvCxnSpPr>
      <xdr:spPr>
        <a:xfrm flipV="1">
          <a:off x="18656300" y="12544374"/>
          <a:ext cx="889000" cy="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2" name="フローチャート: 判断 861">
          <a:extLst>
            <a:ext uri="{FF2B5EF4-FFF2-40B4-BE49-F238E27FC236}">
              <a16:creationId xmlns="" xmlns:a16="http://schemas.microsoft.com/office/drawing/2014/main" id="{00000000-0008-0000-0600-00005E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162577</xdr:rowOff>
    </xdr:from>
    <xdr:ext cx="534377"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19278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4" name="フローチャート: 判断 863">
          <a:extLst>
            <a:ext uri="{FF2B5EF4-FFF2-40B4-BE49-F238E27FC236}">
              <a16:creationId xmlns="" xmlns:a16="http://schemas.microsoft.com/office/drawing/2014/main" id="{00000000-0008-0000-0600-000060030000}"/>
            </a:ext>
          </a:extLst>
        </xdr:cNvPr>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71252</xdr:rowOff>
    </xdr:from>
    <xdr:ext cx="534377"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18389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31445</xdr:rowOff>
    </xdr:from>
    <xdr:to>
      <xdr:col>116</xdr:col>
      <xdr:colOff>114300</xdr:colOff>
      <xdr:row>72</xdr:row>
      <xdr:rowOff>133045</xdr:rowOff>
    </xdr:to>
    <xdr:sp macro="" textlink="">
      <xdr:nvSpPr>
        <xdr:cNvPr id="871" name="楕円 870">
          <a:extLst>
            <a:ext uri="{FF2B5EF4-FFF2-40B4-BE49-F238E27FC236}">
              <a16:creationId xmlns="" xmlns:a16="http://schemas.microsoft.com/office/drawing/2014/main" id="{00000000-0008-0000-0600-000067030000}"/>
            </a:ext>
          </a:extLst>
        </xdr:cNvPr>
        <xdr:cNvSpPr/>
      </xdr:nvSpPr>
      <xdr:spPr>
        <a:xfrm>
          <a:off x="22110700" y="1237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54322</xdr:rowOff>
    </xdr:from>
    <xdr:ext cx="534377" cy="259045"/>
    <xdr:sp macro="" textlink="">
      <xdr:nvSpPr>
        <xdr:cNvPr id="872" name="繰出金該当値テキスト">
          <a:extLst>
            <a:ext uri="{FF2B5EF4-FFF2-40B4-BE49-F238E27FC236}">
              <a16:creationId xmlns="" xmlns:a16="http://schemas.microsoft.com/office/drawing/2014/main" id="{00000000-0008-0000-0600-000068030000}"/>
            </a:ext>
          </a:extLst>
        </xdr:cNvPr>
        <xdr:cNvSpPr txBox="1"/>
      </xdr:nvSpPr>
      <xdr:spPr>
        <a:xfrm>
          <a:off x="22212300" y="1222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70003</xdr:rowOff>
    </xdr:from>
    <xdr:to>
      <xdr:col>112</xdr:col>
      <xdr:colOff>38100</xdr:colOff>
      <xdr:row>73</xdr:row>
      <xdr:rowOff>153</xdr:rowOff>
    </xdr:to>
    <xdr:sp macro="" textlink="">
      <xdr:nvSpPr>
        <xdr:cNvPr id="873" name="楕円 872">
          <a:extLst>
            <a:ext uri="{FF2B5EF4-FFF2-40B4-BE49-F238E27FC236}">
              <a16:creationId xmlns="" xmlns:a16="http://schemas.microsoft.com/office/drawing/2014/main" id="{00000000-0008-0000-0600-000069030000}"/>
            </a:ext>
          </a:extLst>
        </xdr:cNvPr>
        <xdr:cNvSpPr/>
      </xdr:nvSpPr>
      <xdr:spPr>
        <a:xfrm>
          <a:off x="21272500" y="1241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16680</xdr:rowOff>
    </xdr:from>
    <xdr:ext cx="534377"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21056111" y="1218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98882</xdr:rowOff>
    </xdr:from>
    <xdr:to>
      <xdr:col>107</xdr:col>
      <xdr:colOff>101600</xdr:colOff>
      <xdr:row>73</xdr:row>
      <xdr:rowOff>29032</xdr:rowOff>
    </xdr:to>
    <xdr:sp macro="" textlink="">
      <xdr:nvSpPr>
        <xdr:cNvPr id="875" name="楕円 874">
          <a:extLst>
            <a:ext uri="{FF2B5EF4-FFF2-40B4-BE49-F238E27FC236}">
              <a16:creationId xmlns="" xmlns:a16="http://schemas.microsoft.com/office/drawing/2014/main" id="{00000000-0008-0000-0600-00006B030000}"/>
            </a:ext>
          </a:extLst>
        </xdr:cNvPr>
        <xdr:cNvSpPr/>
      </xdr:nvSpPr>
      <xdr:spPr>
        <a:xfrm>
          <a:off x="20383500" y="1244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45559</xdr:rowOff>
    </xdr:from>
    <xdr:ext cx="534377" cy="259045"/>
    <xdr:sp macro="" textlink="">
      <xdr:nvSpPr>
        <xdr:cNvPr id="876" name="テキスト ボックス 875">
          <a:extLst>
            <a:ext uri="{FF2B5EF4-FFF2-40B4-BE49-F238E27FC236}">
              <a16:creationId xmlns="" xmlns:a16="http://schemas.microsoft.com/office/drawing/2014/main" id="{00000000-0008-0000-0600-00006C030000}"/>
            </a:ext>
          </a:extLst>
        </xdr:cNvPr>
        <xdr:cNvSpPr txBox="1"/>
      </xdr:nvSpPr>
      <xdr:spPr>
        <a:xfrm>
          <a:off x="20167111" y="122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149174</xdr:rowOff>
    </xdr:from>
    <xdr:to>
      <xdr:col>102</xdr:col>
      <xdr:colOff>165100</xdr:colOff>
      <xdr:row>73</xdr:row>
      <xdr:rowOff>79324</xdr:rowOff>
    </xdr:to>
    <xdr:sp macro="" textlink="">
      <xdr:nvSpPr>
        <xdr:cNvPr id="877" name="楕円 876">
          <a:extLst>
            <a:ext uri="{FF2B5EF4-FFF2-40B4-BE49-F238E27FC236}">
              <a16:creationId xmlns="" xmlns:a16="http://schemas.microsoft.com/office/drawing/2014/main" id="{00000000-0008-0000-0600-00006D030000}"/>
            </a:ext>
          </a:extLst>
        </xdr:cNvPr>
        <xdr:cNvSpPr/>
      </xdr:nvSpPr>
      <xdr:spPr>
        <a:xfrm>
          <a:off x="19494500" y="1249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95851</xdr:rowOff>
    </xdr:from>
    <xdr:ext cx="534377" cy="259045"/>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19278111" y="1226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3480</xdr:rowOff>
    </xdr:from>
    <xdr:to>
      <xdr:col>98</xdr:col>
      <xdr:colOff>38100</xdr:colOff>
      <xdr:row>73</xdr:row>
      <xdr:rowOff>105080</xdr:rowOff>
    </xdr:to>
    <xdr:sp macro="" textlink="">
      <xdr:nvSpPr>
        <xdr:cNvPr id="879" name="楕円 878">
          <a:extLst>
            <a:ext uri="{FF2B5EF4-FFF2-40B4-BE49-F238E27FC236}">
              <a16:creationId xmlns="" xmlns:a16="http://schemas.microsoft.com/office/drawing/2014/main" id="{00000000-0008-0000-0600-00006F030000}"/>
            </a:ext>
          </a:extLst>
        </xdr:cNvPr>
        <xdr:cNvSpPr/>
      </xdr:nvSpPr>
      <xdr:spPr>
        <a:xfrm>
          <a:off x="18605500" y="1251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121607</xdr:rowOff>
    </xdr:from>
    <xdr:ext cx="534377"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18389111" y="1229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〇人件費：住民一人当たりの歳出決算額は住民一人当たり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65,032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円、類似団体内順位は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位となっており、いずれも前年度から上昇している。これは、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職員数の増による職員給の増が主な要因となっている。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今後も費用対効果がより高い施策の実施、職員配置を含めた行財政改革実施計画の確実な実施など、適正な定員管理のもと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人件費の抑制を図る。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〇扶助費：住民一人当たりの歳出決算額は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212,271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円、類似団体内順位は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位となっており、いずれも前年度から上昇している。これは、物価高騰対策として実施したクーポン券発行事業や各種給付金事業の増が主な要因となっている。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今後は幼稚園、保育所の給付事業関連経費の増加が予想されることから、適正な給付のあり方を検討するなど、費用の適正化を行う必要がある。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〇普通建設事業費：住民一人当たりの歳出決算額について、新規整備関連では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円と増加しているが、更新整備関連では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41,151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円、全体として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50,630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いずれも前年度より減少している。特に更新整備関連経費が大きく減少しているが、これは体育館等建設事業や幸袋交流センター整備事業等の減が主な要因となっている。今後も事業費の適正化や事業実施年度の平準化を図る必要が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〇積立金：住民一人当たりの歳出決算額は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87,089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円と増加しており、類似団体内順位は前年度に引き続き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位となっている。これは、ふるさと応援寄附金受け入れ増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が主な要因となっている。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124,962
123,227
213.96
90,780,148
88,472,792
2,056,239
34,315,420
67,064,747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13970</xdr:rowOff>
    </xdr:from>
    <xdr:to>
      <xdr:col>24</xdr:col>
      <xdr:colOff>63500</xdr:colOff>
      <xdr:row>34</xdr:row>
      <xdr:rowOff>30734</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flipV="1">
          <a:off x="3797300" y="5843270"/>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583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23114</xdr:rowOff>
    </xdr:from>
    <xdr:to>
      <xdr:col>19</xdr:col>
      <xdr:colOff>177800</xdr:colOff>
      <xdr:row>34</xdr:row>
      <xdr:rowOff>30734</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a:off x="2908300" y="585241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144289</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59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14732</xdr:rowOff>
    </xdr:from>
    <xdr:to>
      <xdr:col>15</xdr:col>
      <xdr:colOff>50800</xdr:colOff>
      <xdr:row>34</xdr:row>
      <xdr:rowOff>23114</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a:off x="2019300" y="584403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130573</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59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7874</xdr:rowOff>
    </xdr:from>
    <xdr:to>
      <xdr:col>10</xdr:col>
      <xdr:colOff>114300</xdr:colOff>
      <xdr:row>34</xdr:row>
      <xdr:rowOff>14732</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a:off x="1130300" y="583717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137431</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596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93997</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134620</xdr:rowOff>
    </xdr:from>
    <xdr:to>
      <xdr:col>24</xdr:col>
      <xdr:colOff>114300</xdr:colOff>
      <xdr:row>34</xdr:row>
      <xdr:rowOff>64770</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57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157497</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564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151384</xdr:rowOff>
    </xdr:from>
    <xdr:to>
      <xdr:col>20</xdr:col>
      <xdr:colOff>38100</xdr:colOff>
      <xdr:row>34</xdr:row>
      <xdr:rowOff>81534</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580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98061</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558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143764</xdr:rowOff>
    </xdr:from>
    <xdr:to>
      <xdr:col>15</xdr:col>
      <xdr:colOff>101600</xdr:colOff>
      <xdr:row>34</xdr:row>
      <xdr:rowOff>73914</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58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90441</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135382</xdr:rowOff>
    </xdr:from>
    <xdr:to>
      <xdr:col>10</xdr:col>
      <xdr:colOff>165100</xdr:colOff>
      <xdr:row>34</xdr:row>
      <xdr:rowOff>65532</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57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82059</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556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128524</xdr:rowOff>
    </xdr:from>
    <xdr:to>
      <xdr:col>6</xdr:col>
      <xdr:colOff>38100</xdr:colOff>
      <xdr:row>34</xdr:row>
      <xdr:rowOff>58674</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578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75201</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556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123158</xdr:rowOff>
    </xdr:from>
    <xdr:to>
      <xdr:col>24</xdr:col>
      <xdr:colOff>63500</xdr:colOff>
      <xdr:row>53</xdr:row>
      <xdr:rowOff>166222</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flipV="1">
          <a:off x="3797300" y="9210008"/>
          <a:ext cx="838200" cy="4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126502</xdr:rowOff>
    </xdr:from>
    <xdr:ext cx="534377" cy="259045"/>
    <xdr:sp macro="" textlink="">
      <xdr:nvSpPr>
        <xdr:cNvPr id="117" name="総務費平均値テキスト">
          <a:extLst>
            <a:ext uri="{FF2B5EF4-FFF2-40B4-BE49-F238E27FC236}">
              <a16:creationId xmlns="" xmlns:a16="http://schemas.microsoft.com/office/drawing/2014/main" id="{00000000-0008-0000-0700-000075000000}"/>
            </a:ext>
          </a:extLst>
        </xdr:cNvPr>
        <xdr:cNvSpPr txBox="1"/>
      </xdr:nvSpPr>
      <xdr:spPr>
        <a:xfrm>
          <a:off x="4686300" y="9727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166222</xdr:rowOff>
    </xdr:from>
    <xdr:to>
      <xdr:col>19</xdr:col>
      <xdr:colOff>177800</xdr:colOff>
      <xdr:row>54</xdr:row>
      <xdr:rowOff>155401</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flipV="1">
          <a:off x="2908300" y="9253072"/>
          <a:ext cx="889000" cy="16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72187</xdr:rowOff>
    </xdr:from>
    <xdr:ext cx="534377" cy="259045"/>
    <xdr:sp macro="" textlink="">
      <xdr:nvSpPr>
        <xdr:cNvPr id="121" name="テキスト ボックス 120">
          <a:extLst>
            <a:ext uri="{FF2B5EF4-FFF2-40B4-BE49-F238E27FC236}">
              <a16:creationId xmlns="" xmlns:a16="http://schemas.microsoft.com/office/drawing/2014/main" id="{00000000-0008-0000-0700-000079000000}"/>
            </a:ext>
          </a:extLst>
        </xdr:cNvPr>
        <xdr:cNvSpPr txBox="1"/>
      </xdr:nvSpPr>
      <xdr:spPr>
        <a:xfrm>
          <a:off x="3530111" y="984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30475</xdr:rowOff>
    </xdr:from>
    <xdr:to>
      <xdr:col>15</xdr:col>
      <xdr:colOff>50800</xdr:colOff>
      <xdr:row>54</xdr:row>
      <xdr:rowOff>155401</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a:off x="2019300" y="9117325"/>
          <a:ext cx="889000" cy="29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79292</xdr:rowOff>
    </xdr:from>
    <xdr:ext cx="534377" cy="259045"/>
    <xdr:sp macro="" textlink="">
      <xdr:nvSpPr>
        <xdr:cNvPr id="124" name="テキスト ボックス 123">
          <a:extLst>
            <a:ext uri="{FF2B5EF4-FFF2-40B4-BE49-F238E27FC236}">
              <a16:creationId xmlns="" xmlns:a16="http://schemas.microsoft.com/office/drawing/2014/main" id="{00000000-0008-0000-0700-00007C000000}"/>
            </a:ext>
          </a:extLst>
        </xdr:cNvPr>
        <xdr:cNvSpPr txBox="1"/>
      </xdr:nvSpPr>
      <xdr:spPr>
        <a:xfrm>
          <a:off x="2641111" y="985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30475</xdr:rowOff>
    </xdr:from>
    <xdr:to>
      <xdr:col>10</xdr:col>
      <xdr:colOff>114300</xdr:colOff>
      <xdr:row>56</xdr:row>
      <xdr:rowOff>53828</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flipV="1">
          <a:off x="1130300" y="9117325"/>
          <a:ext cx="889000" cy="5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11133</xdr:rowOff>
    </xdr:from>
    <xdr:ext cx="599010"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1719795" y="944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115397</xdr:rowOff>
    </xdr:from>
    <xdr:ext cx="534377"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863111" y="98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72358</xdr:rowOff>
    </xdr:from>
    <xdr:to>
      <xdr:col>24</xdr:col>
      <xdr:colOff>114300</xdr:colOff>
      <xdr:row>54</xdr:row>
      <xdr:rowOff>2508</xdr:rowOff>
    </xdr:to>
    <xdr:sp macro="" textlink="">
      <xdr:nvSpPr>
        <xdr:cNvPr id="135" name="楕円 134">
          <a:extLst>
            <a:ext uri="{FF2B5EF4-FFF2-40B4-BE49-F238E27FC236}">
              <a16:creationId xmlns="" xmlns:a16="http://schemas.microsoft.com/office/drawing/2014/main" id="{00000000-0008-0000-0700-000087000000}"/>
            </a:ext>
          </a:extLst>
        </xdr:cNvPr>
        <xdr:cNvSpPr/>
      </xdr:nvSpPr>
      <xdr:spPr>
        <a:xfrm>
          <a:off x="4584700" y="915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95235</xdr:rowOff>
    </xdr:from>
    <xdr:ext cx="599010" cy="259045"/>
    <xdr:sp macro="" textlink="">
      <xdr:nvSpPr>
        <xdr:cNvPr id="136" name="総務費該当値テキスト">
          <a:extLst>
            <a:ext uri="{FF2B5EF4-FFF2-40B4-BE49-F238E27FC236}">
              <a16:creationId xmlns="" xmlns:a16="http://schemas.microsoft.com/office/drawing/2014/main" id="{00000000-0008-0000-0700-000088000000}"/>
            </a:ext>
          </a:extLst>
        </xdr:cNvPr>
        <xdr:cNvSpPr txBox="1"/>
      </xdr:nvSpPr>
      <xdr:spPr>
        <a:xfrm>
          <a:off x="4686300" y="901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115422</xdr:rowOff>
    </xdr:from>
    <xdr:to>
      <xdr:col>20</xdr:col>
      <xdr:colOff>38100</xdr:colOff>
      <xdr:row>54</xdr:row>
      <xdr:rowOff>45572</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3746500" y="92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62099</xdr:rowOff>
    </xdr:from>
    <xdr:ext cx="59901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3497795" y="897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104601</xdr:rowOff>
    </xdr:from>
    <xdr:to>
      <xdr:col>15</xdr:col>
      <xdr:colOff>101600</xdr:colOff>
      <xdr:row>55</xdr:row>
      <xdr:rowOff>34751</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2857500" y="936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51278</xdr:rowOff>
    </xdr:from>
    <xdr:ext cx="599010"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2608795" y="913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151125</xdr:rowOff>
    </xdr:from>
    <xdr:to>
      <xdr:col>10</xdr:col>
      <xdr:colOff>165100</xdr:colOff>
      <xdr:row>53</xdr:row>
      <xdr:rowOff>81275</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1968500" y="906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97802</xdr:rowOff>
    </xdr:from>
    <xdr:ext cx="599010"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1719795" y="884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3028</xdr:rowOff>
    </xdr:from>
    <xdr:to>
      <xdr:col>6</xdr:col>
      <xdr:colOff>38100</xdr:colOff>
      <xdr:row>56</xdr:row>
      <xdr:rowOff>104628</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079500" y="960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121155</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863111" y="937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a:extLst>
            <a:ext uri="{FF2B5EF4-FFF2-40B4-BE49-F238E27FC236}">
              <a16:creationId xmlns="" xmlns:a16="http://schemas.microsoft.com/office/drawing/2014/main" id="{00000000-0008-0000-0700-0000AA000000}"/>
            </a:ext>
          </a:extLst>
        </xdr:cNvPr>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a:extLst>
            <a:ext uri="{FF2B5EF4-FFF2-40B4-BE49-F238E27FC236}">
              <a16:creationId xmlns="" xmlns:a16="http://schemas.microsoft.com/office/drawing/2014/main" id="{00000000-0008-0000-0700-0000AC000000}"/>
            </a:ext>
          </a:extLst>
        </xdr:cNvPr>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158004</xdr:rowOff>
    </xdr:from>
    <xdr:to>
      <xdr:col>24</xdr:col>
      <xdr:colOff>63500</xdr:colOff>
      <xdr:row>74</xdr:row>
      <xdr:rowOff>23670</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flipV="1">
          <a:off x="3797300" y="12502404"/>
          <a:ext cx="838200" cy="20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62808</xdr:rowOff>
    </xdr:from>
    <xdr:ext cx="599010" cy="259045"/>
    <xdr:sp macro="" textlink="">
      <xdr:nvSpPr>
        <xdr:cNvPr id="175" name="民生費平均値テキスト">
          <a:extLst>
            <a:ext uri="{FF2B5EF4-FFF2-40B4-BE49-F238E27FC236}">
              <a16:creationId xmlns="" xmlns:a16="http://schemas.microsoft.com/office/drawing/2014/main" id="{00000000-0008-0000-0700-0000AF000000}"/>
            </a:ext>
          </a:extLst>
        </xdr:cNvPr>
        <xdr:cNvSpPr txBox="1"/>
      </xdr:nvSpPr>
      <xdr:spPr>
        <a:xfrm>
          <a:off x="4686300" y="13093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a:extLst>
            <a:ext uri="{FF2B5EF4-FFF2-40B4-BE49-F238E27FC236}">
              <a16:creationId xmlns="" xmlns:a16="http://schemas.microsoft.com/office/drawing/2014/main" id="{00000000-0008-0000-0700-0000B0000000}"/>
            </a:ext>
          </a:extLst>
        </xdr:cNvPr>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115019</xdr:rowOff>
    </xdr:from>
    <xdr:to>
      <xdr:col>19</xdr:col>
      <xdr:colOff>177800</xdr:colOff>
      <xdr:row>74</xdr:row>
      <xdr:rowOff>23670</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2908300" y="12630869"/>
          <a:ext cx="889000" cy="8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a:extLst>
            <a:ext uri="{FF2B5EF4-FFF2-40B4-BE49-F238E27FC236}">
              <a16:creationId xmlns="" xmlns:a16="http://schemas.microsoft.com/office/drawing/2014/main" id="{00000000-0008-0000-0700-0000B2000000}"/>
            </a:ext>
          </a:extLst>
        </xdr:cNvPr>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92077</xdr:rowOff>
    </xdr:from>
    <xdr:ext cx="599010" cy="259045"/>
    <xdr:sp macro="" textlink="">
      <xdr:nvSpPr>
        <xdr:cNvPr id="179" name="テキスト ボックス 178">
          <a:extLst>
            <a:ext uri="{FF2B5EF4-FFF2-40B4-BE49-F238E27FC236}">
              <a16:creationId xmlns="" xmlns:a16="http://schemas.microsoft.com/office/drawing/2014/main" id="{00000000-0008-0000-0700-0000B3000000}"/>
            </a:ext>
          </a:extLst>
        </xdr:cNvPr>
        <xdr:cNvSpPr txBox="1"/>
      </xdr:nvSpPr>
      <xdr:spPr>
        <a:xfrm>
          <a:off x="3497795" y="1329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115019</xdr:rowOff>
    </xdr:from>
    <xdr:to>
      <xdr:col>15</xdr:col>
      <xdr:colOff>50800</xdr:colOff>
      <xdr:row>75</xdr:row>
      <xdr:rowOff>25834</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flipV="1">
          <a:off x="2019300" y="12630869"/>
          <a:ext cx="889000" cy="25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a:extLst>
            <a:ext uri="{FF2B5EF4-FFF2-40B4-BE49-F238E27FC236}">
              <a16:creationId xmlns="" xmlns:a16="http://schemas.microsoft.com/office/drawing/2014/main" id="{00000000-0008-0000-0700-0000B5000000}"/>
            </a:ext>
          </a:extLst>
        </xdr:cNvPr>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43507</xdr:rowOff>
    </xdr:from>
    <xdr:ext cx="599010" cy="259045"/>
    <xdr:sp macro="" textlink="">
      <xdr:nvSpPr>
        <xdr:cNvPr id="182" name="テキスト ボックス 181">
          <a:extLst>
            <a:ext uri="{FF2B5EF4-FFF2-40B4-BE49-F238E27FC236}">
              <a16:creationId xmlns="" xmlns:a16="http://schemas.microsoft.com/office/drawing/2014/main" id="{00000000-0008-0000-0700-0000B6000000}"/>
            </a:ext>
          </a:extLst>
        </xdr:cNvPr>
        <xdr:cNvSpPr txBox="1"/>
      </xdr:nvSpPr>
      <xdr:spPr>
        <a:xfrm>
          <a:off x="2608795" y="1324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25834</xdr:rowOff>
    </xdr:from>
    <xdr:to>
      <xdr:col>10</xdr:col>
      <xdr:colOff>114300</xdr:colOff>
      <xdr:row>75</xdr:row>
      <xdr:rowOff>47627</xdr:rowOff>
    </xdr:to>
    <xdr:cxnSp macro="">
      <xdr:nvCxnSpPr>
        <xdr:cNvPr id="183" name="直線コネクタ 182">
          <a:extLst>
            <a:ext uri="{FF2B5EF4-FFF2-40B4-BE49-F238E27FC236}">
              <a16:creationId xmlns="" xmlns:a16="http://schemas.microsoft.com/office/drawing/2014/main" id="{00000000-0008-0000-0700-0000B7000000}"/>
            </a:ext>
          </a:extLst>
        </xdr:cNvPr>
        <xdr:cNvCxnSpPr/>
      </xdr:nvCxnSpPr>
      <xdr:spPr>
        <a:xfrm flipV="1">
          <a:off x="1130300" y="12884584"/>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26386</xdr:rowOff>
    </xdr:from>
    <xdr:to>
      <xdr:col>10</xdr:col>
      <xdr:colOff>165100</xdr:colOff>
      <xdr:row>78</xdr:row>
      <xdr:rowOff>127986</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1968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119113</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1719795" y="1349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42135</xdr:rowOff>
    </xdr:from>
    <xdr:to>
      <xdr:col>6</xdr:col>
      <xdr:colOff>38100</xdr:colOff>
      <xdr:row>78</xdr:row>
      <xdr:rowOff>143735</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1079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134862</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830795" y="135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107204</xdr:rowOff>
    </xdr:from>
    <xdr:to>
      <xdr:col>24</xdr:col>
      <xdr:colOff>114300</xdr:colOff>
      <xdr:row>73</xdr:row>
      <xdr:rowOff>37354</xdr:rowOff>
    </xdr:to>
    <xdr:sp macro="" textlink="">
      <xdr:nvSpPr>
        <xdr:cNvPr id="193" name="楕円 192">
          <a:extLst>
            <a:ext uri="{FF2B5EF4-FFF2-40B4-BE49-F238E27FC236}">
              <a16:creationId xmlns="" xmlns:a16="http://schemas.microsoft.com/office/drawing/2014/main" id="{00000000-0008-0000-0700-0000C1000000}"/>
            </a:ext>
          </a:extLst>
        </xdr:cNvPr>
        <xdr:cNvSpPr/>
      </xdr:nvSpPr>
      <xdr:spPr>
        <a:xfrm>
          <a:off x="4584700" y="1245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130081</xdr:rowOff>
    </xdr:from>
    <xdr:ext cx="599010" cy="259045"/>
    <xdr:sp macro="" textlink="">
      <xdr:nvSpPr>
        <xdr:cNvPr id="194" name="民生費該当値テキスト">
          <a:extLst>
            <a:ext uri="{FF2B5EF4-FFF2-40B4-BE49-F238E27FC236}">
              <a16:creationId xmlns="" xmlns:a16="http://schemas.microsoft.com/office/drawing/2014/main" id="{00000000-0008-0000-0700-0000C2000000}"/>
            </a:ext>
          </a:extLst>
        </xdr:cNvPr>
        <xdr:cNvSpPr txBox="1"/>
      </xdr:nvSpPr>
      <xdr:spPr>
        <a:xfrm>
          <a:off x="4686300" y="1230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144320</xdr:rowOff>
    </xdr:from>
    <xdr:to>
      <xdr:col>20</xdr:col>
      <xdr:colOff>38100</xdr:colOff>
      <xdr:row>74</xdr:row>
      <xdr:rowOff>74470</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3746500" y="1266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90997</xdr:rowOff>
    </xdr:from>
    <xdr:ext cx="59901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3497795" y="1243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64219</xdr:rowOff>
    </xdr:from>
    <xdr:to>
      <xdr:col>15</xdr:col>
      <xdr:colOff>101600</xdr:colOff>
      <xdr:row>73</xdr:row>
      <xdr:rowOff>165819</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2857500" y="1258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10896</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2608795" y="1235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146484</xdr:rowOff>
    </xdr:from>
    <xdr:to>
      <xdr:col>10</xdr:col>
      <xdr:colOff>165100</xdr:colOff>
      <xdr:row>75</xdr:row>
      <xdr:rowOff>76634</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1968500" y="1283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93161</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1719795" y="12609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168277</xdr:rowOff>
    </xdr:from>
    <xdr:to>
      <xdr:col>6</xdr:col>
      <xdr:colOff>38100</xdr:colOff>
      <xdr:row>75</xdr:row>
      <xdr:rowOff>98427</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1079500" y="1285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114954</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830795" y="12630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30" name="衛生費最小値テキスト">
          <a:extLst>
            <a:ext uri="{FF2B5EF4-FFF2-40B4-BE49-F238E27FC236}">
              <a16:creationId xmlns="" xmlns:a16="http://schemas.microsoft.com/office/drawing/2014/main" id="{00000000-0008-0000-0700-0000E6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2" name="衛生費最大値テキスト">
          <a:extLst>
            <a:ext uri="{FF2B5EF4-FFF2-40B4-BE49-F238E27FC236}">
              <a16:creationId xmlns="" xmlns:a16="http://schemas.microsoft.com/office/drawing/2014/main" id="{00000000-0008-0000-0700-0000E8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158184</xdr:rowOff>
    </xdr:from>
    <xdr:to>
      <xdr:col>24</xdr:col>
      <xdr:colOff>63500</xdr:colOff>
      <xdr:row>94</xdr:row>
      <xdr:rowOff>27032</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3797300" y="16103034"/>
          <a:ext cx="838200" cy="4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110794</xdr:rowOff>
    </xdr:from>
    <xdr:ext cx="534377" cy="259045"/>
    <xdr:sp macro="" textlink="">
      <xdr:nvSpPr>
        <xdr:cNvPr id="235" name="衛生費平均値テキスト">
          <a:extLst>
            <a:ext uri="{FF2B5EF4-FFF2-40B4-BE49-F238E27FC236}">
              <a16:creationId xmlns="" xmlns:a16="http://schemas.microsoft.com/office/drawing/2014/main" id="{00000000-0008-0000-0700-0000EB000000}"/>
            </a:ext>
          </a:extLst>
        </xdr:cNvPr>
        <xdr:cNvSpPr txBox="1"/>
      </xdr:nvSpPr>
      <xdr:spPr>
        <a:xfrm>
          <a:off x="4686300" y="16398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6" name="フローチャート: 判断 235">
          <a:extLst>
            <a:ext uri="{FF2B5EF4-FFF2-40B4-BE49-F238E27FC236}">
              <a16:creationId xmlns="" xmlns:a16="http://schemas.microsoft.com/office/drawing/2014/main" id="{00000000-0008-0000-0700-0000EC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126050</xdr:rowOff>
    </xdr:from>
    <xdr:to>
      <xdr:col>19</xdr:col>
      <xdr:colOff>177800</xdr:colOff>
      <xdr:row>93</xdr:row>
      <xdr:rowOff>158184</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a:off x="2908300" y="16070900"/>
          <a:ext cx="889000" cy="3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8" name="フローチャート: 判断 237">
          <a:extLst>
            <a:ext uri="{FF2B5EF4-FFF2-40B4-BE49-F238E27FC236}">
              <a16:creationId xmlns="" xmlns:a16="http://schemas.microsoft.com/office/drawing/2014/main" id="{00000000-0008-0000-0700-0000EE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97764</xdr:rowOff>
    </xdr:from>
    <xdr:ext cx="534377" cy="259045"/>
    <xdr:sp macro="" textlink="">
      <xdr:nvSpPr>
        <xdr:cNvPr id="239" name="テキスト ボックス 238">
          <a:extLst>
            <a:ext uri="{FF2B5EF4-FFF2-40B4-BE49-F238E27FC236}">
              <a16:creationId xmlns="" xmlns:a16="http://schemas.microsoft.com/office/drawing/2014/main" id="{00000000-0008-0000-0700-0000EF000000}"/>
            </a:ext>
          </a:extLst>
        </xdr:cNvPr>
        <xdr:cNvSpPr txBox="1"/>
      </xdr:nvSpPr>
      <xdr:spPr>
        <a:xfrm>
          <a:off x="3530111" y="163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126050</xdr:rowOff>
    </xdr:from>
    <xdr:to>
      <xdr:col>15</xdr:col>
      <xdr:colOff>50800</xdr:colOff>
      <xdr:row>94</xdr:row>
      <xdr:rowOff>116284</xdr:rowOff>
    </xdr:to>
    <xdr:cxnSp macro="">
      <xdr:nvCxnSpPr>
        <xdr:cNvPr id="240" name="直線コネクタ 239">
          <a:extLst>
            <a:ext uri="{FF2B5EF4-FFF2-40B4-BE49-F238E27FC236}">
              <a16:creationId xmlns="" xmlns:a16="http://schemas.microsoft.com/office/drawing/2014/main" id="{00000000-0008-0000-0700-0000F0000000}"/>
            </a:ext>
          </a:extLst>
        </xdr:cNvPr>
        <xdr:cNvCxnSpPr/>
      </xdr:nvCxnSpPr>
      <xdr:spPr>
        <a:xfrm flipV="1">
          <a:off x="2019300" y="16070900"/>
          <a:ext cx="889000" cy="16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41" name="フローチャート: 判断 240">
          <a:extLst>
            <a:ext uri="{FF2B5EF4-FFF2-40B4-BE49-F238E27FC236}">
              <a16:creationId xmlns="" xmlns:a16="http://schemas.microsoft.com/office/drawing/2014/main" id="{00000000-0008-0000-0700-0000F1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136038</xdr:rowOff>
    </xdr:from>
    <xdr:ext cx="534377"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2641111" y="1642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116284</xdr:rowOff>
    </xdr:from>
    <xdr:to>
      <xdr:col>10</xdr:col>
      <xdr:colOff>114300</xdr:colOff>
      <xdr:row>95</xdr:row>
      <xdr:rowOff>132646</xdr:rowOff>
    </xdr:to>
    <xdr:cxnSp macro="">
      <xdr:nvCxnSpPr>
        <xdr:cNvPr id="243" name="直線コネクタ 242">
          <a:extLst>
            <a:ext uri="{FF2B5EF4-FFF2-40B4-BE49-F238E27FC236}">
              <a16:creationId xmlns="" xmlns:a16="http://schemas.microsoft.com/office/drawing/2014/main" id="{00000000-0008-0000-0700-0000F3000000}"/>
            </a:ext>
          </a:extLst>
        </xdr:cNvPr>
        <xdr:cNvCxnSpPr/>
      </xdr:nvCxnSpPr>
      <xdr:spPr>
        <a:xfrm flipV="1">
          <a:off x="1130300" y="16232584"/>
          <a:ext cx="889000" cy="18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xdr:nvSpPr>
        <xdr:cNvPr id="244" name="フローチャート: 判断 243">
          <a:extLst>
            <a:ext uri="{FF2B5EF4-FFF2-40B4-BE49-F238E27FC236}">
              <a16:creationId xmlns="" xmlns:a16="http://schemas.microsoft.com/office/drawing/2014/main" id="{00000000-0008-0000-0700-0000F4000000}"/>
            </a:ext>
          </a:extLst>
        </xdr:cNvPr>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38915</xdr:rowOff>
    </xdr:from>
    <xdr:ext cx="534377"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1752111" y="166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macro="" textlink="">
      <xdr:nvSpPr>
        <xdr:cNvPr id="246" name="フローチャート: 判断 245">
          <a:extLst>
            <a:ext uri="{FF2B5EF4-FFF2-40B4-BE49-F238E27FC236}">
              <a16:creationId xmlns="" xmlns:a16="http://schemas.microsoft.com/office/drawing/2014/main" id="{00000000-0008-0000-0700-0000F6000000}"/>
            </a:ext>
          </a:extLst>
        </xdr:cNvPr>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74153</xdr:rowOff>
    </xdr:from>
    <xdr:ext cx="534377"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863111" y="1670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147682</xdr:rowOff>
    </xdr:from>
    <xdr:to>
      <xdr:col>24</xdr:col>
      <xdr:colOff>114300</xdr:colOff>
      <xdr:row>94</xdr:row>
      <xdr:rowOff>77832</xdr:rowOff>
    </xdr:to>
    <xdr:sp macro="" textlink="">
      <xdr:nvSpPr>
        <xdr:cNvPr id="253" name="楕円 252">
          <a:extLst>
            <a:ext uri="{FF2B5EF4-FFF2-40B4-BE49-F238E27FC236}">
              <a16:creationId xmlns="" xmlns:a16="http://schemas.microsoft.com/office/drawing/2014/main" id="{00000000-0008-0000-0700-0000FD000000}"/>
            </a:ext>
          </a:extLst>
        </xdr:cNvPr>
        <xdr:cNvSpPr/>
      </xdr:nvSpPr>
      <xdr:spPr>
        <a:xfrm>
          <a:off x="4584700" y="1609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170559</xdr:rowOff>
    </xdr:from>
    <xdr:ext cx="534377" cy="259045"/>
    <xdr:sp macro="" textlink="">
      <xdr:nvSpPr>
        <xdr:cNvPr id="254" name="衛生費該当値テキスト">
          <a:extLst>
            <a:ext uri="{FF2B5EF4-FFF2-40B4-BE49-F238E27FC236}">
              <a16:creationId xmlns="" xmlns:a16="http://schemas.microsoft.com/office/drawing/2014/main" id="{00000000-0008-0000-0700-0000FE000000}"/>
            </a:ext>
          </a:extLst>
        </xdr:cNvPr>
        <xdr:cNvSpPr txBox="1"/>
      </xdr:nvSpPr>
      <xdr:spPr>
        <a:xfrm>
          <a:off x="4686300" y="1594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107384</xdr:rowOff>
    </xdr:from>
    <xdr:to>
      <xdr:col>20</xdr:col>
      <xdr:colOff>38100</xdr:colOff>
      <xdr:row>94</xdr:row>
      <xdr:rowOff>37534</xdr:rowOff>
    </xdr:to>
    <xdr:sp macro="" textlink="">
      <xdr:nvSpPr>
        <xdr:cNvPr id="255" name="楕円 254">
          <a:extLst>
            <a:ext uri="{FF2B5EF4-FFF2-40B4-BE49-F238E27FC236}">
              <a16:creationId xmlns="" xmlns:a16="http://schemas.microsoft.com/office/drawing/2014/main" id="{00000000-0008-0000-0700-0000FF000000}"/>
            </a:ext>
          </a:extLst>
        </xdr:cNvPr>
        <xdr:cNvSpPr/>
      </xdr:nvSpPr>
      <xdr:spPr>
        <a:xfrm>
          <a:off x="3746500" y="1605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54061</xdr:rowOff>
    </xdr:from>
    <xdr:ext cx="534377" cy="259045"/>
    <xdr:sp macro=""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3530111" y="158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75250</xdr:rowOff>
    </xdr:from>
    <xdr:to>
      <xdr:col>15</xdr:col>
      <xdr:colOff>101600</xdr:colOff>
      <xdr:row>94</xdr:row>
      <xdr:rowOff>5400</xdr:rowOff>
    </xdr:to>
    <xdr:sp macro="" textlink="">
      <xdr:nvSpPr>
        <xdr:cNvPr id="257" name="楕円 256">
          <a:extLst>
            <a:ext uri="{FF2B5EF4-FFF2-40B4-BE49-F238E27FC236}">
              <a16:creationId xmlns="" xmlns:a16="http://schemas.microsoft.com/office/drawing/2014/main" id="{00000000-0008-0000-0700-000001010000}"/>
            </a:ext>
          </a:extLst>
        </xdr:cNvPr>
        <xdr:cNvSpPr/>
      </xdr:nvSpPr>
      <xdr:spPr>
        <a:xfrm>
          <a:off x="2857500" y="1602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21927</xdr:rowOff>
    </xdr:from>
    <xdr:ext cx="534377" cy="259045"/>
    <xdr:sp macro="" textlink="">
      <xdr:nvSpPr>
        <xdr:cNvPr id="258" name="テキスト ボックス 257">
          <a:extLst>
            <a:ext uri="{FF2B5EF4-FFF2-40B4-BE49-F238E27FC236}">
              <a16:creationId xmlns="" xmlns:a16="http://schemas.microsoft.com/office/drawing/2014/main" id="{00000000-0008-0000-0700-000002010000}"/>
            </a:ext>
          </a:extLst>
        </xdr:cNvPr>
        <xdr:cNvSpPr txBox="1"/>
      </xdr:nvSpPr>
      <xdr:spPr>
        <a:xfrm>
          <a:off x="2641111" y="1579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65484</xdr:rowOff>
    </xdr:from>
    <xdr:to>
      <xdr:col>10</xdr:col>
      <xdr:colOff>165100</xdr:colOff>
      <xdr:row>94</xdr:row>
      <xdr:rowOff>167084</xdr:rowOff>
    </xdr:to>
    <xdr:sp macro="" textlink="">
      <xdr:nvSpPr>
        <xdr:cNvPr id="259" name="楕円 258">
          <a:extLst>
            <a:ext uri="{FF2B5EF4-FFF2-40B4-BE49-F238E27FC236}">
              <a16:creationId xmlns="" xmlns:a16="http://schemas.microsoft.com/office/drawing/2014/main" id="{00000000-0008-0000-0700-000003010000}"/>
            </a:ext>
          </a:extLst>
        </xdr:cNvPr>
        <xdr:cNvSpPr/>
      </xdr:nvSpPr>
      <xdr:spPr>
        <a:xfrm>
          <a:off x="1968500" y="1618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12161</xdr:rowOff>
    </xdr:from>
    <xdr:ext cx="534377" cy="259045"/>
    <xdr:sp macro=""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1752111" y="1595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81846</xdr:rowOff>
    </xdr:from>
    <xdr:to>
      <xdr:col>6</xdr:col>
      <xdr:colOff>38100</xdr:colOff>
      <xdr:row>96</xdr:row>
      <xdr:rowOff>11996</xdr:rowOff>
    </xdr:to>
    <xdr:sp macro="" textlink="">
      <xdr:nvSpPr>
        <xdr:cNvPr id="261" name="楕円 260">
          <a:extLst>
            <a:ext uri="{FF2B5EF4-FFF2-40B4-BE49-F238E27FC236}">
              <a16:creationId xmlns="" xmlns:a16="http://schemas.microsoft.com/office/drawing/2014/main" id="{00000000-0008-0000-0700-000005010000}"/>
            </a:ext>
          </a:extLst>
        </xdr:cNvPr>
        <xdr:cNvSpPr/>
      </xdr:nvSpPr>
      <xdr:spPr>
        <a:xfrm>
          <a:off x="1079500" y="1636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28523</xdr:rowOff>
    </xdr:from>
    <xdr:ext cx="534377" cy="259045"/>
    <xdr:sp macro="" textlink="">
      <xdr:nvSpPr>
        <xdr:cNvPr id="262" name="テキスト ボックス 261">
          <a:extLst>
            <a:ext uri="{FF2B5EF4-FFF2-40B4-BE49-F238E27FC236}">
              <a16:creationId xmlns="" xmlns:a16="http://schemas.microsoft.com/office/drawing/2014/main" id="{00000000-0008-0000-0700-000006010000}"/>
            </a:ext>
          </a:extLst>
        </xdr:cNvPr>
        <xdr:cNvSpPr txBox="1"/>
      </xdr:nvSpPr>
      <xdr:spPr>
        <a:xfrm>
          <a:off x="863111" y="161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9" name="労働費最大値テキスト">
          <a:extLst>
            <a:ext uri="{FF2B5EF4-FFF2-40B4-BE49-F238E27FC236}">
              <a16:creationId xmlns="" xmlns:a16="http://schemas.microsoft.com/office/drawing/2014/main" id="{00000000-0008-0000-0700-000021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71120</xdr:rowOff>
    </xdr:from>
    <xdr:to>
      <xdr:col>55</xdr:col>
      <xdr:colOff>0</xdr:colOff>
      <xdr:row>39</xdr:row>
      <xdr:rowOff>36449</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9639300" y="6586220"/>
          <a:ext cx="838200" cy="13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2" name="労働費平均値テキスト">
          <a:extLst>
            <a:ext uri="{FF2B5EF4-FFF2-40B4-BE49-F238E27FC236}">
              <a16:creationId xmlns="" xmlns:a16="http://schemas.microsoft.com/office/drawing/2014/main" id="{00000000-0008-0000-0700-000024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28067</xdr:rowOff>
    </xdr:from>
    <xdr:to>
      <xdr:col>50</xdr:col>
      <xdr:colOff>114300</xdr:colOff>
      <xdr:row>38</xdr:row>
      <xdr:rowOff>71120</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a:off x="8750300" y="6543167"/>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5" name="フローチャート: 判断 294">
          <a:extLst>
            <a:ext uri="{FF2B5EF4-FFF2-40B4-BE49-F238E27FC236}">
              <a16:creationId xmlns="" xmlns:a16="http://schemas.microsoft.com/office/drawing/2014/main" id="{00000000-0008-0000-0700-000027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macro="" textlink="">
      <xdr:nvSpPr>
        <xdr:cNvPr id="296" name="テキスト ボックス 295">
          <a:extLst>
            <a:ext uri="{FF2B5EF4-FFF2-40B4-BE49-F238E27FC236}">
              <a16:creationId xmlns="" xmlns:a16="http://schemas.microsoft.com/office/drawing/2014/main" id="{00000000-0008-0000-0700-000028010000}"/>
            </a:ext>
          </a:extLst>
        </xdr:cNvPr>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28067</xdr:rowOff>
    </xdr:from>
    <xdr:to>
      <xdr:col>45</xdr:col>
      <xdr:colOff>177800</xdr:colOff>
      <xdr:row>38</xdr:row>
      <xdr:rowOff>73025</xdr:rowOff>
    </xdr:to>
    <xdr:cxnSp macro="">
      <xdr:nvCxnSpPr>
        <xdr:cNvPr id="297" name="直線コネクタ 296">
          <a:extLst>
            <a:ext uri="{FF2B5EF4-FFF2-40B4-BE49-F238E27FC236}">
              <a16:creationId xmlns="" xmlns:a16="http://schemas.microsoft.com/office/drawing/2014/main" id="{00000000-0008-0000-0700-000029010000}"/>
            </a:ext>
          </a:extLst>
        </xdr:cNvPr>
        <xdr:cNvCxnSpPr/>
      </xdr:nvCxnSpPr>
      <xdr:spPr>
        <a:xfrm flipV="1">
          <a:off x="7861300" y="6543167"/>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8" name="フローチャート: 判断 297">
          <a:extLst>
            <a:ext uri="{FF2B5EF4-FFF2-40B4-BE49-F238E27FC236}">
              <a16:creationId xmlns="" xmlns:a16="http://schemas.microsoft.com/office/drawing/2014/main" id="{00000000-0008-0000-0700-00002A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73025</xdr:rowOff>
    </xdr:from>
    <xdr:to>
      <xdr:col>41</xdr:col>
      <xdr:colOff>50800</xdr:colOff>
      <xdr:row>39</xdr:row>
      <xdr:rowOff>36830</xdr:rowOff>
    </xdr:to>
    <xdr:cxnSp macro="">
      <xdr:nvCxnSpPr>
        <xdr:cNvPr id="300" name="直線コネクタ 299">
          <a:extLst>
            <a:ext uri="{FF2B5EF4-FFF2-40B4-BE49-F238E27FC236}">
              <a16:creationId xmlns="" xmlns:a16="http://schemas.microsoft.com/office/drawing/2014/main" id="{00000000-0008-0000-0700-00002C010000}"/>
            </a:ext>
          </a:extLst>
        </xdr:cNvPr>
        <xdr:cNvCxnSpPr/>
      </xdr:nvCxnSpPr>
      <xdr:spPr>
        <a:xfrm flipV="1">
          <a:off x="6972300" y="6588125"/>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301" name="フローチャート: 判断 300">
          <a:extLst>
            <a:ext uri="{FF2B5EF4-FFF2-40B4-BE49-F238E27FC236}">
              <a16:creationId xmlns="" xmlns:a16="http://schemas.microsoft.com/office/drawing/2014/main" id="{00000000-0008-0000-0700-00002D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162069</xdr:rowOff>
    </xdr:from>
    <xdr:ext cx="378565"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7672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03" name="フローチャート: 判断 302">
          <a:extLst>
            <a:ext uri="{FF2B5EF4-FFF2-40B4-BE49-F238E27FC236}">
              <a16:creationId xmlns="" xmlns:a16="http://schemas.microsoft.com/office/drawing/2014/main" id="{00000000-0008-0000-0700-00002F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147210</xdr:rowOff>
    </xdr:from>
    <xdr:ext cx="378565"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6783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157099</xdr:rowOff>
    </xdr:from>
    <xdr:to>
      <xdr:col>55</xdr:col>
      <xdr:colOff>50800</xdr:colOff>
      <xdr:row>39</xdr:row>
      <xdr:rowOff>87249</xdr:rowOff>
    </xdr:to>
    <xdr:sp macro="" textlink="">
      <xdr:nvSpPr>
        <xdr:cNvPr id="310" name="楕円 309">
          <a:extLst>
            <a:ext uri="{FF2B5EF4-FFF2-40B4-BE49-F238E27FC236}">
              <a16:creationId xmlns="" xmlns:a16="http://schemas.microsoft.com/office/drawing/2014/main" id="{00000000-0008-0000-0700-000036010000}"/>
            </a:ext>
          </a:extLst>
        </xdr:cNvPr>
        <xdr:cNvSpPr/>
      </xdr:nvSpPr>
      <xdr:spPr>
        <a:xfrm>
          <a:off x="10426700" y="66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72026</xdr:rowOff>
    </xdr:from>
    <xdr:ext cx="313932" cy="259045"/>
    <xdr:sp macro="" textlink="">
      <xdr:nvSpPr>
        <xdr:cNvPr id="311" name="労働費該当値テキスト">
          <a:extLst>
            <a:ext uri="{FF2B5EF4-FFF2-40B4-BE49-F238E27FC236}">
              <a16:creationId xmlns="" xmlns:a16="http://schemas.microsoft.com/office/drawing/2014/main" id="{00000000-0008-0000-0700-000037010000}"/>
            </a:ext>
          </a:extLst>
        </xdr:cNvPr>
        <xdr:cNvSpPr txBox="1"/>
      </xdr:nvSpPr>
      <xdr:spPr>
        <a:xfrm>
          <a:off x="10528300" y="6587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20320</xdr:rowOff>
    </xdr:from>
    <xdr:to>
      <xdr:col>50</xdr:col>
      <xdr:colOff>165100</xdr:colOff>
      <xdr:row>38</xdr:row>
      <xdr:rowOff>121920</xdr:rowOff>
    </xdr:to>
    <xdr:sp macro="" textlink="">
      <xdr:nvSpPr>
        <xdr:cNvPr id="312" name="楕円 311">
          <a:extLst>
            <a:ext uri="{FF2B5EF4-FFF2-40B4-BE49-F238E27FC236}">
              <a16:creationId xmlns="" xmlns:a16="http://schemas.microsoft.com/office/drawing/2014/main" id="{00000000-0008-0000-0700-000038010000}"/>
            </a:ext>
          </a:extLst>
        </xdr:cNvPr>
        <xdr:cNvSpPr/>
      </xdr:nvSpPr>
      <xdr:spPr>
        <a:xfrm>
          <a:off x="9588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113047</xdr:rowOff>
    </xdr:from>
    <xdr:ext cx="378565"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9450017" y="662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148717</xdr:rowOff>
    </xdr:from>
    <xdr:to>
      <xdr:col>46</xdr:col>
      <xdr:colOff>38100</xdr:colOff>
      <xdr:row>38</xdr:row>
      <xdr:rowOff>78867</xdr:rowOff>
    </xdr:to>
    <xdr:sp macro="" textlink="">
      <xdr:nvSpPr>
        <xdr:cNvPr id="314" name="楕円 313">
          <a:extLst>
            <a:ext uri="{FF2B5EF4-FFF2-40B4-BE49-F238E27FC236}">
              <a16:creationId xmlns="" xmlns:a16="http://schemas.microsoft.com/office/drawing/2014/main" id="{00000000-0008-0000-0700-00003A010000}"/>
            </a:ext>
          </a:extLst>
        </xdr:cNvPr>
        <xdr:cNvSpPr/>
      </xdr:nvSpPr>
      <xdr:spPr>
        <a:xfrm>
          <a:off x="8699500" y="64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69994</xdr:rowOff>
    </xdr:from>
    <xdr:ext cx="378565" cy="259045"/>
    <xdr:sp macro="" textlink="">
      <xdr:nvSpPr>
        <xdr:cNvPr id="315" name="テキスト ボックス 314">
          <a:extLst>
            <a:ext uri="{FF2B5EF4-FFF2-40B4-BE49-F238E27FC236}">
              <a16:creationId xmlns="" xmlns:a16="http://schemas.microsoft.com/office/drawing/2014/main" id="{00000000-0008-0000-0700-00003B010000}"/>
            </a:ext>
          </a:extLst>
        </xdr:cNvPr>
        <xdr:cNvSpPr txBox="1"/>
      </xdr:nvSpPr>
      <xdr:spPr>
        <a:xfrm>
          <a:off x="8561017" y="6585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22225</xdr:rowOff>
    </xdr:from>
    <xdr:to>
      <xdr:col>41</xdr:col>
      <xdr:colOff>101600</xdr:colOff>
      <xdr:row>38</xdr:row>
      <xdr:rowOff>123825</xdr:rowOff>
    </xdr:to>
    <xdr:sp macro="" textlink="">
      <xdr:nvSpPr>
        <xdr:cNvPr id="316" name="楕円 315">
          <a:extLst>
            <a:ext uri="{FF2B5EF4-FFF2-40B4-BE49-F238E27FC236}">
              <a16:creationId xmlns="" xmlns:a16="http://schemas.microsoft.com/office/drawing/2014/main" id="{00000000-0008-0000-0700-00003C010000}"/>
            </a:ext>
          </a:extLst>
        </xdr:cNvPr>
        <xdr:cNvSpPr/>
      </xdr:nvSpPr>
      <xdr:spPr>
        <a:xfrm>
          <a:off x="7810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114952</xdr:rowOff>
    </xdr:from>
    <xdr:ext cx="378565" cy="259045"/>
    <xdr:sp macro="" textlink="">
      <xdr:nvSpPr>
        <xdr:cNvPr id="317" name="テキスト ボックス 316">
          <a:extLst>
            <a:ext uri="{FF2B5EF4-FFF2-40B4-BE49-F238E27FC236}">
              <a16:creationId xmlns="" xmlns:a16="http://schemas.microsoft.com/office/drawing/2014/main" id="{00000000-0008-0000-0700-00003D010000}"/>
            </a:ext>
          </a:extLst>
        </xdr:cNvPr>
        <xdr:cNvSpPr txBox="1"/>
      </xdr:nvSpPr>
      <xdr:spPr>
        <a:xfrm>
          <a:off x="7672017" y="6630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157480</xdr:rowOff>
    </xdr:from>
    <xdr:to>
      <xdr:col>36</xdr:col>
      <xdr:colOff>165100</xdr:colOff>
      <xdr:row>39</xdr:row>
      <xdr:rowOff>87630</xdr:rowOff>
    </xdr:to>
    <xdr:sp macro="" textlink="">
      <xdr:nvSpPr>
        <xdr:cNvPr id="318" name="楕円 317">
          <a:extLst>
            <a:ext uri="{FF2B5EF4-FFF2-40B4-BE49-F238E27FC236}">
              <a16:creationId xmlns="" xmlns:a16="http://schemas.microsoft.com/office/drawing/2014/main" id="{00000000-0008-0000-0700-00003E010000}"/>
            </a:ext>
          </a:extLst>
        </xdr:cNvPr>
        <xdr:cNvSpPr/>
      </xdr:nvSpPr>
      <xdr:spPr>
        <a:xfrm>
          <a:off x="6921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78757</xdr:rowOff>
    </xdr:from>
    <xdr:ext cx="313932" cy="259045"/>
    <xdr:sp macro="" textlink="">
      <xdr:nvSpPr>
        <xdr:cNvPr id="319" name="テキスト ボックス 318">
          <a:extLst>
            <a:ext uri="{FF2B5EF4-FFF2-40B4-BE49-F238E27FC236}">
              <a16:creationId xmlns="" xmlns:a16="http://schemas.microsoft.com/office/drawing/2014/main" id="{00000000-0008-0000-0700-00003F010000}"/>
            </a:ext>
          </a:extLst>
        </xdr:cNvPr>
        <xdr:cNvSpPr txBox="1"/>
      </xdr:nvSpPr>
      <xdr:spPr>
        <a:xfrm>
          <a:off x="6815333" y="676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2" name="農林水産業費最小値テキスト">
          <a:extLst>
            <a:ext uri="{FF2B5EF4-FFF2-40B4-BE49-F238E27FC236}">
              <a16:creationId xmlns="" xmlns:a16="http://schemas.microsoft.com/office/drawing/2014/main" id="{00000000-0008-0000-0700-000056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4" name="農林水産業費最大値テキスト">
          <a:extLst>
            <a:ext uri="{FF2B5EF4-FFF2-40B4-BE49-F238E27FC236}">
              <a16:creationId xmlns="" xmlns:a16="http://schemas.microsoft.com/office/drawing/2014/main" id="{00000000-0008-0000-0700-000058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64079</xdr:rowOff>
    </xdr:from>
    <xdr:to>
      <xdr:col>55</xdr:col>
      <xdr:colOff>0</xdr:colOff>
      <xdr:row>56</xdr:row>
      <xdr:rowOff>100198</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flipV="1">
          <a:off x="9639300" y="9665279"/>
          <a:ext cx="8382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28877</xdr:rowOff>
    </xdr:from>
    <xdr:ext cx="469744" cy="259045"/>
    <xdr:sp macro="" textlink="">
      <xdr:nvSpPr>
        <xdr:cNvPr id="347" name="農林水産業費平均値テキスト">
          <a:extLst>
            <a:ext uri="{FF2B5EF4-FFF2-40B4-BE49-F238E27FC236}">
              <a16:creationId xmlns="" xmlns:a16="http://schemas.microsoft.com/office/drawing/2014/main" id="{00000000-0008-0000-0700-00005B010000}"/>
            </a:ext>
          </a:extLst>
        </xdr:cNvPr>
        <xdr:cNvSpPr txBox="1"/>
      </xdr:nvSpPr>
      <xdr:spPr>
        <a:xfrm>
          <a:off x="10528300" y="980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8" name="フローチャート: 判断 347">
          <a:extLst>
            <a:ext uri="{FF2B5EF4-FFF2-40B4-BE49-F238E27FC236}">
              <a16:creationId xmlns="" xmlns:a16="http://schemas.microsoft.com/office/drawing/2014/main" id="{00000000-0008-0000-0700-00005C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100198</xdr:rowOff>
    </xdr:from>
    <xdr:to>
      <xdr:col>50</xdr:col>
      <xdr:colOff>114300</xdr:colOff>
      <xdr:row>56</xdr:row>
      <xdr:rowOff>116703</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flipV="1">
          <a:off x="8750300" y="9701398"/>
          <a:ext cx="8890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50" name="フローチャート: 判断 349">
          <a:extLst>
            <a:ext uri="{FF2B5EF4-FFF2-40B4-BE49-F238E27FC236}">
              <a16:creationId xmlns="" xmlns:a16="http://schemas.microsoft.com/office/drawing/2014/main" id="{00000000-0008-0000-0700-00005E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150858</xdr:rowOff>
    </xdr:from>
    <xdr:ext cx="469744" cy="259045"/>
    <xdr:sp macro="" textlink="">
      <xdr:nvSpPr>
        <xdr:cNvPr id="351" name="テキスト ボックス 350">
          <a:extLst>
            <a:ext uri="{FF2B5EF4-FFF2-40B4-BE49-F238E27FC236}">
              <a16:creationId xmlns="" xmlns:a16="http://schemas.microsoft.com/office/drawing/2014/main" id="{00000000-0008-0000-0700-00005F010000}"/>
            </a:ext>
          </a:extLst>
        </xdr:cNvPr>
        <xdr:cNvSpPr txBox="1"/>
      </xdr:nvSpPr>
      <xdr:spPr>
        <a:xfrm>
          <a:off x="9404428" y="992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116703</xdr:rowOff>
    </xdr:from>
    <xdr:to>
      <xdr:col>45</xdr:col>
      <xdr:colOff>177800</xdr:colOff>
      <xdr:row>56</xdr:row>
      <xdr:rowOff>133345</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flipV="1">
          <a:off x="7861300" y="9717903"/>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3" name="フローチャート: 判断 352">
          <a:extLst>
            <a:ext uri="{FF2B5EF4-FFF2-40B4-BE49-F238E27FC236}">
              <a16:creationId xmlns="" xmlns:a16="http://schemas.microsoft.com/office/drawing/2014/main" id="{00000000-0008-0000-0700-000061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159545</xdr:rowOff>
    </xdr:from>
    <xdr:ext cx="469744"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8515428" y="993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130921</xdr:rowOff>
    </xdr:from>
    <xdr:to>
      <xdr:col>41</xdr:col>
      <xdr:colOff>50800</xdr:colOff>
      <xdr:row>56</xdr:row>
      <xdr:rowOff>133345</xdr:rowOff>
    </xdr:to>
    <xdr:cxnSp macro="">
      <xdr:nvCxnSpPr>
        <xdr:cNvPr id="355" name="直線コネクタ 354">
          <a:extLst>
            <a:ext uri="{FF2B5EF4-FFF2-40B4-BE49-F238E27FC236}">
              <a16:creationId xmlns="" xmlns:a16="http://schemas.microsoft.com/office/drawing/2014/main" id="{00000000-0008-0000-0700-000063010000}"/>
            </a:ext>
          </a:extLst>
        </xdr:cNvPr>
        <xdr:cNvCxnSpPr/>
      </xdr:nvCxnSpPr>
      <xdr:spPr>
        <a:xfrm>
          <a:off x="6972300" y="9732121"/>
          <a:ext cx="889000" cy="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6" name="フローチャート: 判断 355">
          <a:extLst>
            <a:ext uri="{FF2B5EF4-FFF2-40B4-BE49-F238E27FC236}">
              <a16:creationId xmlns="" xmlns:a16="http://schemas.microsoft.com/office/drawing/2014/main" id="{00000000-0008-0000-0700-000064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158676</xdr:rowOff>
    </xdr:from>
    <xdr:ext cx="469744"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7626428" y="99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8" name="フローチャート: 判断 357">
          <a:extLst>
            <a:ext uri="{FF2B5EF4-FFF2-40B4-BE49-F238E27FC236}">
              <a16:creationId xmlns="" xmlns:a16="http://schemas.microsoft.com/office/drawing/2014/main" id="{00000000-0008-0000-0700-000066010000}"/>
            </a:ext>
          </a:extLst>
        </xdr:cNvPr>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1627</xdr:rowOff>
    </xdr:from>
    <xdr:ext cx="469744"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6737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13279</xdr:rowOff>
    </xdr:from>
    <xdr:to>
      <xdr:col>55</xdr:col>
      <xdr:colOff>50800</xdr:colOff>
      <xdr:row>56</xdr:row>
      <xdr:rowOff>114879</xdr:rowOff>
    </xdr:to>
    <xdr:sp macro="" textlink="">
      <xdr:nvSpPr>
        <xdr:cNvPr id="365" name="楕円 364">
          <a:extLst>
            <a:ext uri="{FF2B5EF4-FFF2-40B4-BE49-F238E27FC236}">
              <a16:creationId xmlns="" xmlns:a16="http://schemas.microsoft.com/office/drawing/2014/main" id="{00000000-0008-0000-0700-00006D010000}"/>
            </a:ext>
          </a:extLst>
        </xdr:cNvPr>
        <xdr:cNvSpPr/>
      </xdr:nvSpPr>
      <xdr:spPr>
        <a:xfrm>
          <a:off x="10426700" y="961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36156</xdr:rowOff>
    </xdr:from>
    <xdr:ext cx="469744" cy="259045"/>
    <xdr:sp macro="" textlink="">
      <xdr:nvSpPr>
        <xdr:cNvPr id="366" name="農林水産業費該当値テキスト">
          <a:extLst>
            <a:ext uri="{FF2B5EF4-FFF2-40B4-BE49-F238E27FC236}">
              <a16:creationId xmlns="" xmlns:a16="http://schemas.microsoft.com/office/drawing/2014/main" id="{00000000-0008-0000-0700-00006E010000}"/>
            </a:ext>
          </a:extLst>
        </xdr:cNvPr>
        <xdr:cNvSpPr txBox="1"/>
      </xdr:nvSpPr>
      <xdr:spPr>
        <a:xfrm>
          <a:off x="10528300" y="946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49398</xdr:rowOff>
    </xdr:from>
    <xdr:to>
      <xdr:col>50</xdr:col>
      <xdr:colOff>165100</xdr:colOff>
      <xdr:row>56</xdr:row>
      <xdr:rowOff>150998</xdr:rowOff>
    </xdr:to>
    <xdr:sp macro="" textlink="">
      <xdr:nvSpPr>
        <xdr:cNvPr id="367" name="楕円 366">
          <a:extLst>
            <a:ext uri="{FF2B5EF4-FFF2-40B4-BE49-F238E27FC236}">
              <a16:creationId xmlns="" xmlns:a16="http://schemas.microsoft.com/office/drawing/2014/main" id="{00000000-0008-0000-0700-00006F010000}"/>
            </a:ext>
          </a:extLst>
        </xdr:cNvPr>
        <xdr:cNvSpPr/>
      </xdr:nvSpPr>
      <xdr:spPr>
        <a:xfrm>
          <a:off x="9588500" y="965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167525</xdr:rowOff>
    </xdr:from>
    <xdr:ext cx="469744"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9404428" y="942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65903</xdr:rowOff>
    </xdr:from>
    <xdr:to>
      <xdr:col>46</xdr:col>
      <xdr:colOff>38100</xdr:colOff>
      <xdr:row>56</xdr:row>
      <xdr:rowOff>167503</xdr:rowOff>
    </xdr:to>
    <xdr:sp macro="" textlink="">
      <xdr:nvSpPr>
        <xdr:cNvPr id="369" name="楕円 368">
          <a:extLst>
            <a:ext uri="{FF2B5EF4-FFF2-40B4-BE49-F238E27FC236}">
              <a16:creationId xmlns="" xmlns:a16="http://schemas.microsoft.com/office/drawing/2014/main" id="{00000000-0008-0000-0700-000071010000}"/>
            </a:ext>
          </a:extLst>
        </xdr:cNvPr>
        <xdr:cNvSpPr/>
      </xdr:nvSpPr>
      <xdr:spPr>
        <a:xfrm>
          <a:off x="8699500" y="966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12580</xdr:rowOff>
    </xdr:from>
    <xdr:ext cx="469744"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8515428" y="944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82545</xdr:rowOff>
    </xdr:from>
    <xdr:to>
      <xdr:col>41</xdr:col>
      <xdr:colOff>101600</xdr:colOff>
      <xdr:row>57</xdr:row>
      <xdr:rowOff>12695</xdr:rowOff>
    </xdr:to>
    <xdr:sp macro="" textlink="">
      <xdr:nvSpPr>
        <xdr:cNvPr id="371" name="楕円 370">
          <a:extLst>
            <a:ext uri="{FF2B5EF4-FFF2-40B4-BE49-F238E27FC236}">
              <a16:creationId xmlns="" xmlns:a16="http://schemas.microsoft.com/office/drawing/2014/main" id="{00000000-0008-0000-0700-000073010000}"/>
            </a:ext>
          </a:extLst>
        </xdr:cNvPr>
        <xdr:cNvSpPr/>
      </xdr:nvSpPr>
      <xdr:spPr>
        <a:xfrm>
          <a:off x="7810500" y="968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29222</xdr:rowOff>
    </xdr:from>
    <xdr:ext cx="469744" cy="259045"/>
    <xdr:sp macro="" textlink="">
      <xdr:nvSpPr>
        <xdr:cNvPr id="372" name="テキスト ボックス 371">
          <a:extLst>
            <a:ext uri="{FF2B5EF4-FFF2-40B4-BE49-F238E27FC236}">
              <a16:creationId xmlns="" xmlns:a16="http://schemas.microsoft.com/office/drawing/2014/main" id="{00000000-0008-0000-0700-000074010000}"/>
            </a:ext>
          </a:extLst>
        </xdr:cNvPr>
        <xdr:cNvSpPr txBox="1"/>
      </xdr:nvSpPr>
      <xdr:spPr>
        <a:xfrm>
          <a:off x="7626428" y="945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80121</xdr:rowOff>
    </xdr:from>
    <xdr:to>
      <xdr:col>36</xdr:col>
      <xdr:colOff>165100</xdr:colOff>
      <xdr:row>57</xdr:row>
      <xdr:rowOff>10271</xdr:rowOff>
    </xdr:to>
    <xdr:sp macro="" textlink="">
      <xdr:nvSpPr>
        <xdr:cNvPr id="373" name="楕円 372">
          <a:extLst>
            <a:ext uri="{FF2B5EF4-FFF2-40B4-BE49-F238E27FC236}">
              <a16:creationId xmlns="" xmlns:a16="http://schemas.microsoft.com/office/drawing/2014/main" id="{00000000-0008-0000-0700-000075010000}"/>
            </a:ext>
          </a:extLst>
        </xdr:cNvPr>
        <xdr:cNvSpPr/>
      </xdr:nvSpPr>
      <xdr:spPr>
        <a:xfrm>
          <a:off x="6921500" y="968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26798</xdr:rowOff>
    </xdr:from>
    <xdr:ext cx="469744" cy="259045"/>
    <xdr:sp macro="" textlink="">
      <xdr:nvSpPr>
        <xdr:cNvPr id="374" name="テキスト ボックス 373">
          <a:extLst>
            <a:ext uri="{FF2B5EF4-FFF2-40B4-BE49-F238E27FC236}">
              <a16:creationId xmlns="" xmlns:a16="http://schemas.microsoft.com/office/drawing/2014/main" id="{00000000-0008-0000-0700-000076010000}"/>
            </a:ext>
          </a:extLst>
        </xdr:cNvPr>
        <xdr:cNvSpPr txBox="1"/>
      </xdr:nvSpPr>
      <xdr:spPr>
        <a:xfrm>
          <a:off x="6737428" y="945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9" name="商工費最小値テキスト">
          <a:extLst>
            <a:ext uri="{FF2B5EF4-FFF2-40B4-BE49-F238E27FC236}">
              <a16:creationId xmlns="" xmlns:a16="http://schemas.microsoft.com/office/drawing/2014/main" id="{00000000-0008-0000-0700-00008F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401" name="商工費最大値テキスト">
          <a:extLst>
            <a:ext uri="{FF2B5EF4-FFF2-40B4-BE49-F238E27FC236}">
              <a16:creationId xmlns="" xmlns:a16="http://schemas.microsoft.com/office/drawing/2014/main" id="{00000000-0008-0000-0700-000091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107029</xdr:rowOff>
    </xdr:from>
    <xdr:to>
      <xdr:col>55</xdr:col>
      <xdr:colOff>0</xdr:colOff>
      <xdr:row>78</xdr:row>
      <xdr:rowOff>11074</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a:off x="9639300" y="13308679"/>
          <a:ext cx="838200" cy="7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124858</xdr:rowOff>
    </xdr:from>
    <xdr:ext cx="469744" cy="259045"/>
    <xdr:sp macro="" textlink="">
      <xdr:nvSpPr>
        <xdr:cNvPr id="404" name="商工費平均値テキスト">
          <a:extLst>
            <a:ext uri="{FF2B5EF4-FFF2-40B4-BE49-F238E27FC236}">
              <a16:creationId xmlns="" xmlns:a16="http://schemas.microsoft.com/office/drawing/2014/main" id="{00000000-0008-0000-0700-000094010000}"/>
            </a:ext>
          </a:extLst>
        </xdr:cNvPr>
        <xdr:cNvSpPr txBox="1"/>
      </xdr:nvSpPr>
      <xdr:spPr>
        <a:xfrm>
          <a:off x="10528300" y="13326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5" name="フローチャート: 判断 404">
          <a:extLst>
            <a:ext uri="{FF2B5EF4-FFF2-40B4-BE49-F238E27FC236}">
              <a16:creationId xmlns="" xmlns:a16="http://schemas.microsoft.com/office/drawing/2014/main" id="{00000000-0008-0000-0700-000095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3397</xdr:rowOff>
    </xdr:from>
    <xdr:to>
      <xdr:col>50</xdr:col>
      <xdr:colOff>114300</xdr:colOff>
      <xdr:row>77</xdr:row>
      <xdr:rowOff>107029</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a:off x="8750300" y="13205047"/>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7" name="フローチャート: 判断 406">
          <a:extLst>
            <a:ext uri="{FF2B5EF4-FFF2-40B4-BE49-F238E27FC236}">
              <a16:creationId xmlns="" xmlns:a16="http://schemas.microsoft.com/office/drawing/2014/main" id="{00000000-0008-0000-0700-000097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31456</xdr:rowOff>
    </xdr:from>
    <xdr:ext cx="534377" cy="259045"/>
    <xdr:sp macro="" textlink="">
      <xdr:nvSpPr>
        <xdr:cNvPr id="408" name="テキスト ボックス 407">
          <a:extLst>
            <a:ext uri="{FF2B5EF4-FFF2-40B4-BE49-F238E27FC236}">
              <a16:creationId xmlns="" xmlns:a16="http://schemas.microsoft.com/office/drawing/2014/main" id="{00000000-0008-0000-0700-000098010000}"/>
            </a:ext>
          </a:extLst>
        </xdr:cNvPr>
        <xdr:cNvSpPr txBox="1"/>
      </xdr:nvSpPr>
      <xdr:spPr>
        <a:xfrm>
          <a:off x="9372111" y="1340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48451</xdr:rowOff>
    </xdr:from>
    <xdr:to>
      <xdr:col>45</xdr:col>
      <xdr:colOff>177800</xdr:colOff>
      <xdr:row>77</xdr:row>
      <xdr:rowOff>3397</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a:off x="7861300" y="12907201"/>
          <a:ext cx="889000" cy="29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10" name="フローチャート: 判断 409">
          <a:extLst>
            <a:ext uri="{FF2B5EF4-FFF2-40B4-BE49-F238E27FC236}">
              <a16:creationId xmlns="" xmlns:a16="http://schemas.microsoft.com/office/drawing/2014/main" id="{00000000-0008-0000-0700-00009A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12120</xdr:rowOff>
    </xdr:from>
    <xdr:ext cx="534377"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8483111" y="1338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48451</xdr:rowOff>
    </xdr:from>
    <xdr:to>
      <xdr:col>41</xdr:col>
      <xdr:colOff>50800</xdr:colOff>
      <xdr:row>77</xdr:row>
      <xdr:rowOff>152101</xdr:rowOff>
    </xdr:to>
    <xdr:cxnSp macro="">
      <xdr:nvCxnSpPr>
        <xdr:cNvPr id="412" name="直線コネクタ 411">
          <a:extLst>
            <a:ext uri="{FF2B5EF4-FFF2-40B4-BE49-F238E27FC236}">
              <a16:creationId xmlns="" xmlns:a16="http://schemas.microsoft.com/office/drawing/2014/main" id="{00000000-0008-0000-0700-00009C010000}"/>
            </a:ext>
          </a:extLst>
        </xdr:cNvPr>
        <xdr:cNvCxnSpPr/>
      </xdr:nvCxnSpPr>
      <xdr:spPr>
        <a:xfrm flipV="1">
          <a:off x="6972300" y="12907201"/>
          <a:ext cx="889000" cy="44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13" name="フローチャート: 判断 412">
          <a:extLst>
            <a:ext uri="{FF2B5EF4-FFF2-40B4-BE49-F238E27FC236}">
              <a16:creationId xmlns="" xmlns:a16="http://schemas.microsoft.com/office/drawing/2014/main" id="{00000000-0008-0000-0700-00009D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169091</xdr:rowOff>
    </xdr:from>
    <xdr:ext cx="534377"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7594111" y="1337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5" name="フローチャート: 判断 414">
          <a:extLst>
            <a:ext uri="{FF2B5EF4-FFF2-40B4-BE49-F238E27FC236}">
              <a16:creationId xmlns="" xmlns:a16="http://schemas.microsoft.com/office/drawing/2014/main" id="{00000000-0008-0000-0700-00009F010000}"/>
            </a:ext>
          </a:extLst>
        </xdr:cNvPr>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124038</xdr:rowOff>
    </xdr:from>
    <xdr:ext cx="469744"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6737428" y="134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131724</xdr:rowOff>
    </xdr:from>
    <xdr:to>
      <xdr:col>55</xdr:col>
      <xdr:colOff>50800</xdr:colOff>
      <xdr:row>78</xdr:row>
      <xdr:rowOff>61874</xdr:rowOff>
    </xdr:to>
    <xdr:sp macro="" textlink="">
      <xdr:nvSpPr>
        <xdr:cNvPr id="422" name="楕円 421">
          <a:extLst>
            <a:ext uri="{FF2B5EF4-FFF2-40B4-BE49-F238E27FC236}">
              <a16:creationId xmlns="" xmlns:a16="http://schemas.microsoft.com/office/drawing/2014/main" id="{00000000-0008-0000-0700-0000A6010000}"/>
            </a:ext>
          </a:extLst>
        </xdr:cNvPr>
        <xdr:cNvSpPr/>
      </xdr:nvSpPr>
      <xdr:spPr>
        <a:xfrm>
          <a:off x="10426700" y="1333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154601</xdr:rowOff>
    </xdr:from>
    <xdr:ext cx="534377" cy="259045"/>
    <xdr:sp macro="" textlink="">
      <xdr:nvSpPr>
        <xdr:cNvPr id="423" name="商工費該当値テキスト">
          <a:extLst>
            <a:ext uri="{FF2B5EF4-FFF2-40B4-BE49-F238E27FC236}">
              <a16:creationId xmlns="" xmlns:a16="http://schemas.microsoft.com/office/drawing/2014/main" id="{00000000-0008-0000-0700-0000A7010000}"/>
            </a:ext>
          </a:extLst>
        </xdr:cNvPr>
        <xdr:cNvSpPr txBox="1"/>
      </xdr:nvSpPr>
      <xdr:spPr>
        <a:xfrm>
          <a:off x="10528300" y="1318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56229</xdr:rowOff>
    </xdr:from>
    <xdr:to>
      <xdr:col>50</xdr:col>
      <xdr:colOff>165100</xdr:colOff>
      <xdr:row>77</xdr:row>
      <xdr:rowOff>157829</xdr:rowOff>
    </xdr:to>
    <xdr:sp macro="" textlink="">
      <xdr:nvSpPr>
        <xdr:cNvPr id="424" name="楕円 423">
          <a:extLst>
            <a:ext uri="{FF2B5EF4-FFF2-40B4-BE49-F238E27FC236}">
              <a16:creationId xmlns="" xmlns:a16="http://schemas.microsoft.com/office/drawing/2014/main" id="{00000000-0008-0000-0700-0000A8010000}"/>
            </a:ext>
          </a:extLst>
        </xdr:cNvPr>
        <xdr:cNvSpPr/>
      </xdr:nvSpPr>
      <xdr:spPr>
        <a:xfrm>
          <a:off x="9588500" y="1325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2906</xdr:rowOff>
    </xdr:from>
    <xdr:ext cx="534377" cy="259045"/>
    <xdr:sp macro=""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9372111" y="1303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124047</xdr:rowOff>
    </xdr:from>
    <xdr:to>
      <xdr:col>46</xdr:col>
      <xdr:colOff>38100</xdr:colOff>
      <xdr:row>77</xdr:row>
      <xdr:rowOff>54197</xdr:rowOff>
    </xdr:to>
    <xdr:sp macro="" textlink="">
      <xdr:nvSpPr>
        <xdr:cNvPr id="426" name="楕円 425">
          <a:extLst>
            <a:ext uri="{FF2B5EF4-FFF2-40B4-BE49-F238E27FC236}">
              <a16:creationId xmlns="" xmlns:a16="http://schemas.microsoft.com/office/drawing/2014/main" id="{00000000-0008-0000-0700-0000AA010000}"/>
            </a:ext>
          </a:extLst>
        </xdr:cNvPr>
        <xdr:cNvSpPr/>
      </xdr:nvSpPr>
      <xdr:spPr>
        <a:xfrm>
          <a:off x="8699500" y="1315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70724</xdr:rowOff>
    </xdr:from>
    <xdr:ext cx="534377"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8483111" y="1292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169101</xdr:rowOff>
    </xdr:from>
    <xdr:to>
      <xdr:col>41</xdr:col>
      <xdr:colOff>101600</xdr:colOff>
      <xdr:row>75</xdr:row>
      <xdr:rowOff>99251</xdr:rowOff>
    </xdr:to>
    <xdr:sp macro="" textlink="">
      <xdr:nvSpPr>
        <xdr:cNvPr id="428" name="楕円 427">
          <a:extLst>
            <a:ext uri="{FF2B5EF4-FFF2-40B4-BE49-F238E27FC236}">
              <a16:creationId xmlns="" xmlns:a16="http://schemas.microsoft.com/office/drawing/2014/main" id="{00000000-0008-0000-0700-0000AC010000}"/>
            </a:ext>
          </a:extLst>
        </xdr:cNvPr>
        <xdr:cNvSpPr/>
      </xdr:nvSpPr>
      <xdr:spPr>
        <a:xfrm>
          <a:off x="7810500" y="1285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115778</xdr:rowOff>
    </xdr:from>
    <xdr:ext cx="534377" cy="259045"/>
    <xdr:sp macro="" textlink="">
      <xdr:nvSpPr>
        <xdr:cNvPr id="429" name="テキスト ボックス 428">
          <a:extLst>
            <a:ext uri="{FF2B5EF4-FFF2-40B4-BE49-F238E27FC236}">
              <a16:creationId xmlns="" xmlns:a16="http://schemas.microsoft.com/office/drawing/2014/main" id="{00000000-0008-0000-0700-0000AD010000}"/>
            </a:ext>
          </a:extLst>
        </xdr:cNvPr>
        <xdr:cNvSpPr txBox="1"/>
      </xdr:nvSpPr>
      <xdr:spPr>
        <a:xfrm>
          <a:off x="7594111" y="1263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101301</xdr:rowOff>
    </xdr:from>
    <xdr:to>
      <xdr:col>36</xdr:col>
      <xdr:colOff>165100</xdr:colOff>
      <xdr:row>78</xdr:row>
      <xdr:rowOff>31451</xdr:rowOff>
    </xdr:to>
    <xdr:sp macro="" textlink="">
      <xdr:nvSpPr>
        <xdr:cNvPr id="430" name="楕円 429">
          <a:extLst>
            <a:ext uri="{FF2B5EF4-FFF2-40B4-BE49-F238E27FC236}">
              <a16:creationId xmlns="" xmlns:a16="http://schemas.microsoft.com/office/drawing/2014/main" id="{00000000-0008-0000-0700-0000AE010000}"/>
            </a:ext>
          </a:extLst>
        </xdr:cNvPr>
        <xdr:cNvSpPr/>
      </xdr:nvSpPr>
      <xdr:spPr>
        <a:xfrm>
          <a:off x="6921500" y="1330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47978</xdr:rowOff>
    </xdr:from>
    <xdr:ext cx="534377" cy="259045"/>
    <xdr:sp macro="" textlink="">
      <xdr:nvSpPr>
        <xdr:cNvPr id="431" name="テキスト ボックス 430">
          <a:extLst>
            <a:ext uri="{FF2B5EF4-FFF2-40B4-BE49-F238E27FC236}">
              <a16:creationId xmlns="" xmlns:a16="http://schemas.microsoft.com/office/drawing/2014/main" id="{00000000-0008-0000-0700-0000AF010000}"/>
            </a:ext>
          </a:extLst>
        </xdr:cNvPr>
        <xdr:cNvSpPr txBox="1"/>
      </xdr:nvSpPr>
      <xdr:spPr>
        <a:xfrm>
          <a:off x="6705111" y="1307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6" name="土木費最小値テキスト">
          <a:extLst>
            <a:ext uri="{FF2B5EF4-FFF2-40B4-BE49-F238E27FC236}">
              <a16:creationId xmlns="" xmlns:a16="http://schemas.microsoft.com/office/drawing/2014/main" id="{00000000-0008-0000-0700-0000C8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8" name="土木費最大値テキスト">
          <a:extLst>
            <a:ext uri="{FF2B5EF4-FFF2-40B4-BE49-F238E27FC236}">
              <a16:creationId xmlns="" xmlns:a16="http://schemas.microsoft.com/office/drawing/2014/main" id="{00000000-0008-0000-0700-0000CA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117463</xdr:rowOff>
    </xdr:from>
    <xdr:to>
      <xdr:col>55</xdr:col>
      <xdr:colOff>0</xdr:colOff>
      <xdr:row>96</xdr:row>
      <xdr:rowOff>128663</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flipV="1">
          <a:off x="9639300" y="16576663"/>
          <a:ext cx="838200" cy="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61" name="土木費平均値テキスト">
          <a:extLst>
            <a:ext uri="{FF2B5EF4-FFF2-40B4-BE49-F238E27FC236}">
              <a16:creationId xmlns="" xmlns:a16="http://schemas.microsoft.com/office/drawing/2014/main" id="{00000000-0008-0000-0700-0000CD010000}"/>
            </a:ext>
          </a:extLst>
        </xdr:cNvPr>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2" name="フローチャート: 判断 461">
          <a:extLst>
            <a:ext uri="{FF2B5EF4-FFF2-40B4-BE49-F238E27FC236}">
              <a16:creationId xmlns="" xmlns:a16="http://schemas.microsoft.com/office/drawing/2014/main" id="{00000000-0008-0000-0700-0000CE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128663</xdr:rowOff>
    </xdr:from>
    <xdr:to>
      <xdr:col>50</xdr:col>
      <xdr:colOff>114300</xdr:colOff>
      <xdr:row>96</xdr:row>
      <xdr:rowOff>161277</xdr:rowOff>
    </xdr:to>
    <xdr:cxnSp macro="">
      <xdr:nvCxnSpPr>
        <xdr:cNvPr id="463" name="直線コネクタ 462">
          <a:extLst>
            <a:ext uri="{FF2B5EF4-FFF2-40B4-BE49-F238E27FC236}">
              <a16:creationId xmlns="" xmlns:a16="http://schemas.microsoft.com/office/drawing/2014/main" id="{00000000-0008-0000-0700-0000CF010000}"/>
            </a:ext>
          </a:extLst>
        </xdr:cNvPr>
        <xdr:cNvCxnSpPr/>
      </xdr:nvCxnSpPr>
      <xdr:spPr>
        <a:xfrm flipV="1">
          <a:off x="8750300" y="16587863"/>
          <a:ext cx="889000" cy="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4" name="フローチャート: 判断 463">
          <a:extLst>
            <a:ext uri="{FF2B5EF4-FFF2-40B4-BE49-F238E27FC236}">
              <a16:creationId xmlns="" xmlns:a16="http://schemas.microsoft.com/office/drawing/2014/main" id="{00000000-0008-0000-0700-0000D0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macro="" textlink="">
      <xdr:nvSpPr>
        <xdr:cNvPr id="465" name="テキスト ボックス 464">
          <a:extLst>
            <a:ext uri="{FF2B5EF4-FFF2-40B4-BE49-F238E27FC236}">
              <a16:creationId xmlns="" xmlns:a16="http://schemas.microsoft.com/office/drawing/2014/main" id="{00000000-0008-0000-0700-0000D1010000}"/>
            </a:ext>
          </a:extLst>
        </xdr:cNvPr>
        <xdr:cNvSpPr txBox="1"/>
      </xdr:nvSpPr>
      <xdr:spPr>
        <a:xfrm>
          <a:off x="9372111"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161277</xdr:rowOff>
    </xdr:from>
    <xdr:to>
      <xdr:col>45</xdr:col>
      <xdr:colOff>177800</xdr:colOff>
      <xdr:row>97</xdr:row>
      <xdr:rowOff>63436</xdr:rowOff>
    </xdr:to>
    <xdr:cxnSp macro="">
      <xdr:nvCxnSpPr>
        <xdr:cNvPr id="466" name="直線コネクタ 465">
          <a:extLst>
            <a:ext uri="{FF2B5EF4-FFF2-40B4-BE49-F238E27FC236}">
              <a16:creationId xmlns="" xmlns:a16="http://schemas.microsoft.com/office/drawing/2014/main" id="{00000000-0008-0000-0700-0000D2010000}"/>
            </a:ext>
          </a:extLst>
        </xdr:cNvPr>
        <xdr:cNvCxnSpPr/>
      </xdr:nvCxnSpPr>
      <xdr:spPr>
        <a:xfrm flipV="1">
          <a:off x="7861300" y="16620477"/>
          <a:ext cx="8890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63436</xdr:rowOff>
    </xdr:from>
    <xdr:to>
      <xdr:col>41</xdr:col>
      <xdr:colOff>50800</xdr:colOff>
      <xdr:row>97</xdr:row>
      <xdr:rowOff>73458</xdr:rowOff>
    </xdr:to>
    <xdr:cxnSp macro="">
      <xdr:nvCxnSpPr>
        <xdr:cNvPr id="469" name="直線コネクタ 468">
          <a:extLst>
            <a:ext uri="{FF2B5EF4-FFF2-40B4-BE49-F238E27FC236}">
              <a16:creationId xmlns="" xmlns:a16="http://schemas.microsoft.com/office/drawing/2014/main" id="{00000000-0008-0000-0700-0000D5010000}"/>
            </a:ext>
          </a:extLst>
        </xdr:cNvPr>
        <xdr:cNvCxnSpPr/>
      </xdr:nvCxnSpPr>
      <xdr:spPr>
        <a:xfrm flipV="1">
          <a:off x="6972300" y="16694086"/>
          <a:ext cx="889000" cy="1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70" name="フローチャート: 判断 469">
          <a:extLst>
            <a:ext uri="{FF2B5EF4-FFF2-40B4-BE49-F238E27FC236}">
              <a16:creationId xmlns="" xmlns:a16="http://schemas.microsoft.com/office/drawing/2014/main" id="{00000000-0008-0000-0700-0000D6010000}"/>
            </a:ext>
          </a:extLst>
        </xdr:cNvPr>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137913</xdr:rowOff>
    </xdr:from>
    <xdr:ext cx="534377"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7594111" y="162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72" name="フローチャート: 判断 471">
          <a:extLst>
            <a:ext uri="{FF2B5EF4-FFF2-40B4-BE49-F238E27FC236}">
              <a16:creationId xmlns="" xmlns:a16="http://schemas.microsoft.com/office/drawing/2014/main" id="{00000000-0008-0000-0700-0000D8010000}"/>
            </a:ext>
          </a:extLst>
        </xdr:cNvPr>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145902</xdr:rowOff>
    </xdr:from>
    <xdr:ext cx="534377"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6705111" y="162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66663</xdr:rowOff>
    </xdr:from>
    <xdr:to>
      <xdr:col>55</xdr:col>
      <xdr:colOff>50800</xdr:colOff>
      <xdr:row>96</xdr:row>
      <xdr:rowOff>168263</xdr:rowOff>
    </xdr:to>
    <xdr:sp macro="" textlink="">
      <xdr:nvSpPr>
        <xdr:cNvPr id="479" name="楕円 478">
          <a:extLst>
            <a:ext uri="{FF2B5EF4-FFF2-40B4-BE49-F238E27FC236}">
              <a16:creationId xmlns="" xmlns:a16="http://schemas.microsoft.com/office/drawing/2014/main" id="{00000000-0008-0000-0700-0000DF010000}"/>
            </a:ext>
          </a:extLst>
        </xdr:cNvPr>
        <xdr:cNvSpPr/>
      </xdr:nvSpPr>
      <xdr:spPr>
        <a:xfrm>
          <a:off x="10426700" y="1652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45090</xdr:rowOff>
    </xdr:from>
    <xdr:ext cx="534377" cy="259045"/>
    <xdr:sp macro="" textlink="">
      <xdr:nvSpPr>
        <xdr:cNvPr id="480" name="土木費該当値テキスト">
          <a:extLst>
            <a:ext uri="{FF2B5EF4-FFF2-40B4-BE49-F238E27FC236}">
              <a16:creationId xmlns="" xmlns:a16="http://schemas.microsoft.com/office/drawing/2014/main" id="{00000000-0008-0000-0700-0000E0010000}"/>
            </a:ext>
          </a:extLst>
        </xdr:cNvPr>
        <xdr:cNvSpPr txBox="1"/>
      </xdr:nvSpPr>
      <xdr:spPr>
        <a:xfrm>
          <a:off x="10528300" y="1650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77863</xdr:rowOff>
    </xdr:from>
    <xdr:to>
      <xdr:col>50</xdr:col>
      <xdr:colOff>165100</xdr:colOff>
      <xdr:row>97</xdr:row>
      <xdr:rowOff>8013</xdr:rowOff>
    </xdr:to>
    <xdr:sp macro="" textlink="">
      <xdr:nvSpPr>
        <xdr:cNvPr id="481" name="楕円 480">
          <a:extLst>
            <a:ext uri="{FF2B5EF4-FFF2-40B4-BE49-F238E27FC236}">
              <a16:creationId xmlns="" xmlns:a16="http://schemas.microsoft.com/office/drawing/2014/main" id="{00000000-0008-0000-0700-0000E1010000}"/>
            </a:ext>
          </a:extLst>
        </xdr:cNvPr>
        <xdr:cNvSpPr/>
      </xdr:nvSpPr>
      <xdr:spPr>
        <a:xfrm>
          <a:off x="9588500" y="1653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170590</xdr:rowOff>
    </xdr:from>
    <xdr:ext cx="534377"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9372111" y="1662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110477</xdr:rowOff>
    </xdr:from>
    <xdr:to>
      <xdr:col>46</xdr:col>
      <xdr:colOff>38100</xdr:colOff>
      <xdr:row>97</xdr:row>
      <xdr:rowOff>40627</xdr:rowOff>
    </xdr:to>
    <xdr:sp macro="" textlink="">
      <xdr:nvSpPr>
        <xdr:cNvPr id="483" name="楕円 482">
          <a:extLst>
            <a:ext uri="{FF2B5EF4-FFF2-40B4-BE49-F238E27FC236}">
              <a16:creationId xmlns="" xmlns:a16="http://schemas.microsoft.com/office/drawing/2014/main" id="{00000000-0008-0000-0700-0000E3010000}"/>
            </a:ext>
          </a:extLst>
        </xdr:cNvPr>
        <xdr:cNvSpPr/>
      </xdr:nvSpPr>
      <xdr:spPr>
        <a:xfrm>
          <a:off x="8699500" y="165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31754</xdr:rowOff>
    </xdr:from>
    <xdr:ext cx="534377"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8483111" y="1666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12636</xdr:rowOff>
    </xdr:from>
    <xdr:to>
      <xdr:col>41</xdr:col>
      <xdr:colOff>101600</xdr:colOff>
      <xdr:row>97</xdr:row>
      <xdr:rowOff>114236</xdr:rowOff>
    </xdr:to>
    <xdr:sp macro="" textlink="">
      <xdr:nvSpPr>
        <xdr:cNvPr id="485" name="楕円 484">
          <a:extLst>
            <a:ext uri="{FF2B5EF4-FFF2-40B4-BE49-F238E27FC236}">
              <a16:creationId xmlns="" xmlns:a16="http://schemas.microsoft.com/office/drawing/2014/main" id="{00000000-0008-0000-0700-0000E5010000}"/>
            </a:ext>
          </a:extLst>
        </xdr:cNvPr>
        <xdr:cNvSpPr/>
      </xdr:nvSpPr>
      <xdr:spPr>
        <a:xfrm>
          <a:off x="7810500" y="166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105363</xdr:rowOff>
    </xdr:from>
    <xdr:ext cx="534377" cy="259045"/>
    <xdr:sp macro="" textlink="">
      <xdr:nvSpPr>
        <xdr:cNvPr id="486" name="テキスト ボックス 485">
          <a:extLst>
            <a:ext uri="{FF2B5EF4-FFF2-40B4-BE49-F238E27FC236}">
              <a16:creationId xmlns="" xmlns:a16="http://schemas.microsoft.com/office/drawing/2014/main" id="{00000000-0008-0000-0700-0000E6010000}"/>
            </a:ext>
          </a:extLst>
        </xdr:cNvPr>
        <xdr:cNvSpPr txBox="1"/>
      </xdr:nvSpPr>
      <xdr:spPr>
        <a:xfrm>
          <a:off x="7594111" y="167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22658</xdr:rowOff>
    </xdr:from>
    <xdr:to>
      <xdr:col>36</xdr:col>
      <xdr:colOff>165100</xdr:colOff>
      <xdr:row>97</xdr:row>
      <xdr:rowOff>124258</xdr:rowOff>
    </xdr:to>
    <xdr:sp macro="" textlink="">
      <xdr:nvSpPr>
        <xdr:cNvPr id="487" name="楕円 486">
          <a:extLst>
            <a:ext uri="{FF2B5EF4-FFF2-40B4-BE49-F238E27FC236}">
              <a16:creationId xmlns="" xmlns:a16="http://schemas.microsoft.com/office/drawing/2014/main" id="{00000000-0008-0000-0700-0000E7010000}"/>
            </a:ext>
          </a:extLst>
        </xdr:cNvPr>
        <xdr:cNvSpPr/>
      </xdr:nvSpPr>
      <xdr:spPr>
        <a:xfrm>
          <a:off x="6921500" y="1665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115385</xdr:rowOff>
    </xdr:from>
    <xdr:ext cx="534377" cy="259045"/>
    <xdr:sp macro="" textlink="">
      <xdr:nvSpPr>
        <xdr:cNvPr id="488" name="テキスト ボックス 487">
          <a:extLst>
            <a:ext uri="{FF2B5EF4-FFF2-40B4-BE49-F238E27FC236}">
              <a16:creationId xmlns="" xmlns:a16="http://schemas.microsoft.com/office/drawing/2014/main" id="{00000000-0008-0000-0700-0000E8010000}"/>
            </a:ext>
          </a:extLst>
        </xdr:cNvPr>
        <xdr:cNvSpPr txBox="1"/>
      </xdr:nvSpPr>
      <xdr:spPr>
        <a:xfrm>
          <a:off x="6705111" y="1674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4" name="消防費最小値テキスト">
          <a:extLst>
            <a:ext uri="{FF2B5EF4-FFF2-40B4-BE49-F238E27FC236}">
              <a16:creationId xmlns="" xmlns:a16="http://schemas.microsoft.com/office/drawing/2014/main" id="{00000000-0008-0000-0700-00000202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6" name="消防費最大値テキスト">
          <a:extLst>
            <a:ext uri="{FF2B5EF4-FFF2-40B4-BE49-F238E27FC236}">
              <a16:creationId xmlns="" xmlns:a16="http://schemas.microsoft.com/office/drawing/2014/main" id="{00000000-0008-0000-0700-00000402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117856</xdr:rowOff>
    </xdr:from>
    <xdr:to>
      <xdr:col>85</xdr:col>
      <xdr:colOff>127000</xdr:colOff>
      <xdr:row>34</xdr:row>
      <xdr:rowOff>130683</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a:off x="15481300" y="5947156"/>
          <a:ext cx="8382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52976</xdr:rowOff>
    </xdr:from>
    <xdr:ext cx="534377" cy="259045"/>
    <xdr:sp macro="" textlink="">
      <xdr:nvSpPr>
        <xdr:cNvPr id="519" name="消防費平均値テキスト">
          <a:extLst>
            <a:ext uri="{FF2B5EF4-FFF2-40B4-BE49-F238E27FC236}">
              <a16:creationId xmlns="" xmlns:a16="http://schemas.microsoft.com/office/drawing/2014/main" id="{00000000-0008-0000-0700-000007020000}"/>
            </a:ext>
          </a:extLst>
        </xdr:cNvPr>
        <xdr:cNvSpPr txBox="1"/>
      </xdr:nvSpPr>
      <xdr:spPr>
        <a:xfrm>
          <a:off x="16370300" y="6053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20" name="フローチャート: 判断 519">
          <a:extLst>
            <a:ext uri="{FF2B5EF4-FFF2-40B4-BE49-F238E27FC236}">
              <a16:creationId xmlns="" xmlns:a16="http://schemas.microsoft.com/office/drawing/2014/main" id="{00000000-0008-0000-0700-000008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117856</xdr:rowOff>
    </xdr:from>
    <xdr:to>
      <xdr:col>81</xdr:col>
      <xdr:colOff>50800</xdr:colOff>
      <xdr:row>34</xdr:row>
      <xdr:rowOff>138938</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flipV="1">
          <a:off x="14592300" y="5947156"/>
          <a:ext cx="8890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2" name="フローチャート: 判断 521">
          <a:extLst>
            <a:ext uri="{FF2B5EF4-FFF2-40B4-BE49-F238E27FC236}">
              <a16:creationId xmlns="" xmlns:a16="http://schemas.microsoft.com/office/drawing/2014/main" id="{00000000-0008-0000-0700-00000A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906</xdr:rowOff>
    </xdr:from>
    <xdr:ext cx="534377" cy="259045"/>
    <xdr:sp macro="" textlink="">
      <xdr:nvSpPr>
        <xdr:cNvPr id="523" name="テキスト ボックス 522">
          <a:extLst>
            <a:ext uri="{FF2B5EF4-FFF2-40B4-BE49-F238E27FC236}">
              <a16:creationId xmlns="" xmlns:a16="http://schemas.microsoft.com/office/drawing/2014/main" id="{00000000-0008-0000-0700-00000B020000}"/>
            </a:ext>
          </a:extLst>
        </xdr:cNvPr>
        <xdr:cNvSpPr txBox="1"/>
      </xdr:nvSpPr>
      <xdr:spPr>
        <a:xfrm>
          <a:off x="15214111" y="617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138938</xdr:rowOff>
    </xdr:from>
    <xdr:to>
      <xdr:col>76</xdr:col>
      <xdr:colOff>114300</xdr:colOff>
      <xdr:row>36</xdr:row>
      <xdr:rowOff>90170</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flipV="1">
          <a:off x="13703300" y="5968238"/>
          <a:ext cx="889000" cy="29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5" name="フローチャート: 判断 524">
          <a:extLst>
            <a:ext uri="{FF2B5EF4-FFF2-40B4-BE49-F238E27FC236}">
              <a16:creationId xmlns="" xmlns:a16="http://schemas.microsoft.com/office/drawing/2014/main" id="{00000000-0008-0000-0700-00000D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167784</xdr:rowOff>
    </xdr:from>
    <xdr:ext cx="534377"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4325111" y="61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90170</xdr:rowOff>
    </xdr:from>
    <xdr:to>
      <xdr:col>71</xdr:col>
      <xdr:colOff>177800</xdr:colOff>
      <xdr:row>36</xdr:row>
      <xdr:rowOff>115316</xdr:rowOff>
    </xdr:to>
    <xdr:cxnSp macro="">
      <xdr:nvCxnSpPr>
        <xdr:cNvPr id="527" name="直線コネクタ 526">
          <a:extLst>
            <a:ext uri="{FF2B5EF4-FFF2-40B4-BE49-F238E27FC236}">
              <a16:creationId xmlns="" xmlns:a16="http://schemas.microsoft.com/office/drawing/2014/main" id="{00000000-0008-0000-0700-00000F020000}"/>
            </a:ext>
          </a:extLst>
        </xdr:cNvPr>
        <xdr:cNvCxnSpPr/>
      </xdr:nvCxnSpPr>
      <xdr:spPr>
        <a:xfrm flipV="1">
          <a:off x="12814300" y="626237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28" name="フローチャート: 判断 527">
          <a:extLst>
            <a:ext uri="{FF2B5EF4-FFF2-40B4-BE49-F238E27FC236}">
              <a16:creationId xmlns="" xmlns:a16="http://schemas.microsoft.com/office/drawing/2014/main" id="{00000000-0008-0000-0700-000010020000}"/>
            </a:ext>
          </a:extLst>
        </xdr:cNvPr>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106824</xdr:rowOff>
    </xdr:from>
    <xdr:ext cx="534377"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3436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30" name="フローチャート: 判断 529">
          <a:extLst>
            <a:ext uri="{FF2B5EF4-FFF2-40B4-BE49-F238E27FC236}">
              <a16:creationId xmlns="" xmlns:a16="http://schemas.microsoft.com/office/drawing/2014/main" id="{00000000-0008-0000-0700-000012020000}"/>
            </a:ext>
          </a:extLst>
        </xdr:cNvPr>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133494</xdr:rowOff>
    </xdr:from>
    <xdr:ext cx="534377"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2547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79883</xdr:rowOff>
    </xdr:from>
    <xdr:to>
      <xdr:col>85</xdr:col>
      <xdr:colOff>177800</xdr:colOff>
      <xdr:row>35</xdr:row>
      <xdr:rowOff>10033</xdr:rowOff>
    </xdr:to>
    <xdr:sp macro="" textlink="">
      <xdr:nvSpPr>
        <xdr:cNvPr id="537" name="楕円 536">
          <a:extLst>
            <a:ext uri="{FF2B5EF4-FFF2-40B4-BE49-F238E27FC236}">
              <a16:creationId xmlns="" xmlns:a16="http://schemas.microsoft.com/office/drawing/2014/main" id="{00000000-0008-0000-0700-000019020000}"/>
            </a:ext>
          </a:extLst>
        </xdr:cNvPr>
        <xdr:cNvSpPr/>
      </xdr:nvSpPr>
      <xdr:spPr>
        <a:xfrm>
          <a:off x="16268700" y="59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102760</xdr:rowOff>
    </xdr:from>
    <xdr:ext cx="534377" cy="259045"/>
    <xdr:sp macro="" textlink="">
      <xdr:nvSpPr>
        <xdr:cNvPr id="538" name="消防費該当値テキスト">
          <a:extLst>
            <a:ext uri="{FF2B5EF4-FFF2-40B4-BE49-F238E27FC236}">
              <a16:creationId xmlns="" xmlns:a16="http://schemas.microsoft.com/office/drawing/2014/main" id="{00000000-0008-0000-0700-00001A020000}"/>
            </a:ext>
          </a:extLst>
        </xdr:cNvPr>
        <xdr:cNvSpPr txBox="1"/>
      </xdr:nvSpPr>
      <xdr:spPr>
        <a:xfrm>
          <a:off x="16370300" y="576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67056</xdr:rowOff>
    </xdr:from>
    <xdr:to>
      <xdr:col>81</xdr:col>
      <xdr:colOff>101600</xdr:colOff>
      <xdr:row>34</xdr:row>
      <xdr:rowOff>168656</xdr:rowOff>
    </xdr:to>
    <xdr:sp macro="" textlink="">
      <xdr:nvSpPr>
        <xdr:cNvPr id="539" name="楕円 538">
          <a:extLst>
            <a:ext uri="{FF2B5EF4-FFF2-40B4-BE49-F238E27FC236}">
              <a16:creationId xmlns="" xmlns:a16="http://schemas.microsoft.com/office/drawing/2014/main" id="{00000000-0008-0000-0700-00001B020000}"/>
            </a:ext>
          </a:extLst>
        </xdr:cNvPr>
        <xdr:cNvSpPr/>
      </xdr:nvSpPr>
      <xdr:spPr>
        <a:xfrm>
          <a:off x="154305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13733</xdr:rowOff>
    </xdr:from>
    <xdr:ext cx="534377"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5214111" y="567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88138</xdr:rowOff>
    </xdr:from>
    <xdr:to>
      <xdr:col>76</xdr:col>
      <xdr:colOff>165100</xdr:colOff>
      <xdr:row>35</xdr:row>
      <xdr:rowOff>18288</xdr:rowOff>
    </xdr:to>
    <xdr:sp macro="" textlink="">
      <xdr:nvSpPr>
        <xdr:cNvPr id="541" name="楕円 540">
          <a:extLst>
            <a:ext uri="{FF2B5EF4-FFF2-40B4-BE49-F238E27FC236}">
              <a16:creationId xmlns="" xmlns:a16="http://schemas.microsoft.com/office/drawing/2014/main" id="{00000000-0008-0000-0700-00001D020000}"/>
            </a:ext>
          </a:extLst>
        </xdr:cNvPr>
        <xdr:cNvSpPr/>
      </xdr:nvSpPr>
      <xdr:spPr>
        <a:xfrm>
          <a:off x="14541500" y="591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34815</xdr:rowOff>
    </xdr:from>
    <xdr:ext cx="534377"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4325111" y="569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39370</xdr:rowOff>
    </xdr:from>
    <xdr:to>
      <xdr:col>72</xdr:col>
      <xdr:colOff>38100</xdr:colOff>
      <xdr:row>36</xdr:row>
      <xdr:rowOff>140970</xdr:rowOff>
    </xdr:to>
    <xdr:sp macro="" textlink="">
      <xdr:nvSpPr>
        <xdr:cNvPr id="543" name="楕円 542">
          <a:extLst>
            <a:ext uri="{FF2B5EF4-FFF2-40B4-BE49-F238E27FC236}">
              <a16:creationId xmlns="" xmlns:a16="http://schemas.microsoft.com/office/drawing/2014/main" id="{00000000-0008-0000-0700-00001F020000}"/>
            </a:ext>
          </a:extLst>
        </xdr:cNvPr>
        <xdr:cNvSpPr/>
      </xdr:nvSpPr>
      <xdr:spPr>
        <a:xfrm>
          <a:off x="136525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132097</xdr:rowOff>
    </xdr:from>
    <xdr:ext cx="534377"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3436111" y="630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64516</xdr:rowOff>
    </xdr:from>
    <xdr:to>
      <xdr:col>67</xdr:col>
      <xdr:colOff>101600</xdr:colOff>
      <xdr:row>36</xdr:row>
      <xdr:rowOff>166116</xdr:rowOff>
    </xdr:to>
    <xdr:sp macro="" textlink="">
      <xdr:nvSpPr>
        <xdr:cNvPr id="545" name="楕円 544">
          <a:extLst>
            <a:ext uri="{FF2B5EF4-FFF2-40B4-BE49-F238E27FC236}">
              <a16:creationId xmlns="" xmlns:a16="http://schemas.microsoft.com/office/drawing/2014/main" id="{00000000-0008-0000-0700-000021020000}"/>
            </a:ext>
          </a:extLst>
        </xdr:cNvPr>
        <xdr:cNvSpPr/>
      </xdr:nvSpPr>
      <xdr:spPr>
        <a:xfrm>
          <a:off x="12763500" y="62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157243</xdr:rowOff>
    </xdr:from>
    <xdr:ext cx="534377" cy="259045"/>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2547111" y="632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2" name="教育費最小値テキスト">
          <a:extLst>
            <a:ext uri="{FF2B5EF4-FFF2-40B4-BE49-F238E27FC236}">
              <a16:creationId xmlns="" xmlns:a16="http://schemas.microsoft.com/office/drawing/2014/main" id="{00000000-0008-0000-0700-00003C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4" name="教育費最大値テキスト">
          <a:extLst>
            <a:ext uri="{FF2B5EF4-FFF2-40B4-BE49-F238E27FC236}">
              <a16:creationId xmlns="" xmlns:a16="http://schemas.microsoft.com/office/drawing/2014/main" id="{00000000-0008-0000-0700-00003E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70053</xdr:rowOff>
    </xdr:from>
    <xdr:to>
      <xdr:col>85</xdr:col>
      <xdr:colOff>127000</xdr:colOff>
      <xdr:row>56</xdr:row>
      <xdr:rowOff>70606</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a:off x="15481300" y="9156903"/>
          <a:ext cx="838200" cy="51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146296</xdr:rowOff>
    </xdr:from>
    <xdr:ext cx="534377" cy="259045"/>
    <xdr:sp macro="" textlink="">
      <xdr:nvSpPr>
        <xdr:cNvPr id="577" name="教育費平均値テキスト">
          <a:extLst>
            <a:ext uri="{FF2B5EF4-FFF2-40B4-BE49-F238E27FC236}">
              <a16:creationId xmlns="" xmlns:a16="http://schemas.microsoft.com/office/drawing/2014/main" id="{00000000-0008-0000-0700-000041020000}"/>
            </a:ext>
          </a:extLst>
        </xdr:cNvPr>
        <xdr:cNvSpPr txBox="1"/>
      </xdr:nvSpPr>
      <xdr:spPr>
        <a:xfrm>
          <a:off x="16370300" y="940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8" name="フローチャート: 判断 577">
          <a:extLst>
            <a:ext uri="{FF2B5EF4-FFF2-40B4-BE49-F238E27FC236}">
              <a16:creationId xmlns="" xmlns:a16="http://schemas.microsoft.com/office/drawing/2014/main" id="{00000000-0008-0000-0700-000042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70053</xdr:rowOff>
    </xdr:from>
    <xdr:to>
      <xdr:col>81</xdr:col>
      <xdr:colOff>50800</xdr:colOff>
      <xdr:row>56</xdr:row>
      <xdr:rowOff>127336</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flipV="1">
          <a:off x="14592300" y="9156903"/>
          <a:ext cx="889000" cy="57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80" name="フローチャート: 判断 579">
          <a:extLst>
            <a:ext uri="{FF2B5EF4-FFF2-40B4-BE49-F238E27FC236}">
              <a16:creationId xmlns="" xmlns:a16="http://schemas.microsoft.com/office/drawing/2014/main" id="{00000000-0008-0000-0700-000044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97045</xdr:rowOff>
    </xdr:from>
    <xdr:ext cx="534377" cy="259045"/>
    <xdr:sp macro="" textlink="">
      <xdr:nvSpPr>
        <xdr:cNvPr id="581" name="テキスト ボックス 580">
          <a:extLst>
            <a:ext uri="{FF2B5EF4-FFF2-40B4-BE49-F238E27FC236}">
              <a16:creationId xmlns="" xmlns:a16="http://schemas.microsoft.com/office/drawing/2014/main" id="{00000000-0008-0000-0700-000045020000}"/>
            </a:ext>
          </a:extLst>
        </xdr:cNvPr>
        <xdr:cNvSpPr txBox="1"/>
      </xdr:nvSpPr>
      <xdr:spPr>
        <a:xfrm>
          <a:off x="15214111" y="9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103333</xdr:rowOff>
    </xdr:from>
    <xdr:to>
      <xdr:col>76</xdr:col>
      <xdr:colOff>114300</xdr:colOff>
      <xdr:row>56</xdr:row>
      <xdr:rowOff>127336</xdr:rowOff>
    </xdr:to>
    <xdr:cxnSp macro="">
      <xdr:nvCxnSpPr>
        <xdr:cNvPr id="582" name="直線コネクタ 581">
          <a:extLst>
            <a:ext uri="{FF2B5EF4-FFF2-40B4-BE49-F238E27FC236}">
              <a16:creationId xmlns="" xmlns:a16="http://schemas.microsoft.com/office/drawing/2014/main" id="{00000000-0008-0000-0700-000046020000}"/>
            </a:ext>
          </a:extLst>
        </xdr:cNvPr>
        <xdr:cNvCxnSpPr/>
      </xdr:nvCxnSpPr>
      <xdr:spPr>
        <a:xfrm>
          <a:off x="13703300" y="9361633"/>
          <a:ext cx="889000" cy="36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3" name="フローチャート: 判断 582">
          <a:extLst>
            <a:ext uri="{FF2B5EF4-FFF2-40B4-BE49-F238E27FC236}">
              <a16:creationId xmlns="" xmlns:a16="http://schemas.microsoft.com/office/drawing/2014/main" id="{00000000-0008-0000-0700-000047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147782</xdr:rowOff>
    </xdr:from>
    <xdr:ext cx="534377"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4325111" y="94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103333</xdr:rowOff>
    </xdr:from>
    <xdr:to>
      <xdr:col>71</xdr:col>
      <xdr:colOff>177800</xdr:colOff>
      <xdr:row>55</xdr:row>
      <xdr:rowOff>154787</xdr:rowOff>
    </xdr:to>
    <xdr:cxnSp macro="">
      <xdr:nvCxnSpPr>
        <xdr:cNvPr id="585" name="直線コネクタ 584">
          <a:extLst>
            <a:ext uri="{FF2B5EF4-FFF2-40B4-BE49-F238E27FC236}">
              <a16:creationId xmlns="" xmlns:a16="http://schemas.microsoft.com/office/drawing/2014/main" id="{00000000-0008-0000-0700-000049020000}"/>
            </a:ext>
          </a:extLst>
        </xdr:cNvPr>
        <xdr:cNvCxnSpPr/>
      </xdr:nvCxnSpPr>
      <xdr:spPr>
        <a:xfrm flipV="1">
          <a:off x="12814300" y="9361633"/>
          <a:ext cx="889000" cy="22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6" name="フローチャート: 判断 585">
          <a:extLst>
            <a:ext uri="{FF2B5EF4-FFF2-40B4-BE49-F238E27FC236}">
              <a16:creationId xmlns="" xmlns:a16="http://schemas.microsoft.com/office/drawing/2014/main" id="{00000000-0008-0000-0700-00004A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6958</xdr:rowOff>
    </xdr:from>
    <xdr:ext cx="534377"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3436111" y="96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88" name="フローチャート: 判断 587">
          <a:extLst>
            <a:ext uri="{FF2B5EF4-FFF2-40B4-BE49-F238E27FC236}">
              <a16:creationId xmlns="" xmlns:a16="http://schemas.microsoft.com/office/drawing/2014/main" id="{00000000-0008-0000-0700-00004C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132497</xdr:rowOff>
    </xdr:from>
    <xdr:ext cx="534377"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2547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19806</xdr:rowOff>
    </xdr:from>
    <xdr:to>
      <xdr:col>85</xdr:col>
      <xdr:colOff>177800</xdr:colOff>
      <xdr:row>56</xdr:row>
      <xdr:rowOff>121406</xdr:rowOff>
    </xdr:to>
    <xdr:sp macro="" textlink="">
      <xdr:nvSpPr>
        <xdr:cNvPr id="595" name="楕円 594">
          <a:extLst>
            <a:ext uri="{FF2B5EF4-FFF2-40B4-BE49-F238E27FC236}">
              <a16:creationId xmlns="" xmlns:a16="http://schemas.microsoft.com/office/drawing/2014/main" id="{00000000-0008-0000-0700-000053020000}"/>
            </a:ext>
          </a:extLst>
        </xdr:cNvPr>
        <xdr:cNvSpPr/>
      </xdr:nvSpPr>
      <xdr:spPr>
        <a:xfrm>
          <a:off x="16268700" y="962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169683</xdr:rowOff>
    </xdr:from>
    <xdr:ext cx="534377" cy="259045"/>
    <xdr:sp macro="" textlink="">
      <xdr:nvSpPr>
        <xdr:cNvPr id="596" name="教育費該当値テキスト">
          <a:extLst>
            <a:ext uri="{FF2B5EF4-FFF2-40B4-BE49-F238E27FC236}">
              <a16:creationId xmlns="" xmlns:a16="http://schemas.microsoft.com/office/drawing/2014/main" id="{00000000-0008-0000-0700-000054020000}"/>
            </a:ext>
          </a:extLst>
        </xdr:cNvPr>
        <xdr:cNvSpPr txBox="1"/>
      </xdr:nvSpPr>
      <xdr:spPr>
        <a:xfrm>
          <a:off x="16370300" y="959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19253</xdr:rowOff>
    </xdr:from>
    <xdr:to>
      <xdr:col>81</xdr:col>
      <xdr:colOff>101600</xdr:colOff>
      <xdr:row>53</xdr:row>
      <xdr:rowOff>120853</xdr:rowOff>
    </xdr:to>
    <xdr:sp macro="" textlink="">
      <xdr:nvSpPr>
        <xdr:cNvPr id="597" name="楕円 596">
          <a:extLst>
            <a:ext uri="{FF2B5EF4-FFF2-40B4-BE49-F238E27FC236}">
              <a16:creationId xmlns="" xmlns:a16="http://schemas.microsoft.com/office/drawing/2014/main" id="{00000000-0008-0000-0700-000055020000}"/>
            </a:ext>
          </a:extLst>
        </xdr:cNvPr>
        <xdr:cNvSpPr/>
      </xdr:nvSpPr>
      <xdr:spPr>
        <a:xfrm>
          <a:off x="15430500" y="910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137380</xdr:rowOff>
    </xdr:from>
    <xdr:ext cx="534377"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5214111" y="888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76536</xdr:rowOff>
    </xdr:from>
    <xdr:to>
      <xdr:col>76</xdr:col>
      <xdr:colOff>165100</xdr:colOff>
      <xdr:row>57</xdr:row>
      <xdr:rowOff>6686</xdr:rowOff>
    </xdr:to>
    <xdr:sp macro="" textlink="">
      <xdr:nvSpPr>
        <xdr:cNvPr id="599" name="楕円 598">
          <a:extLst>
            <a:ext uri="{FF2B5EF4-FFF2-40B4-BE49-F238E27FC236}">
              <a16:creationId xmlns="" xmlns:a16="http://schemas.microsoft.com/office/drawing/2014/main" id="{00000000-0008-0000-0700-000057020000}"/>
            </a:ext>
          </a:extLst>
        </xdr:cNvPr>
        <xdr:cNvSpPr/>
      </xdr:nvSpPr>
      <xdr:spPr>
        <a:xfrm>
          <a:off x="14541500" y="967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169263</xdr:rowOff>
    </xdr:from>
    <xdr:ext cx="534377"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4325111" y="977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52533</xdr:rowOff>
    </xdr:from>
    <xdr:to>
      <xdr:col>72</xdr:col>
      <xdr:colOff>38100</xdr:colOff>
      <xdr:row>54</xdr:row>
      <xdr:rowOff>154133</xdr:rowOff>
    </xdr:to>
    <xdr:sp macro="" textlink="">
      <xdr:nvSpPr>
        <xdr:cNvPr id="601" name="楕円 600">
          <a:extLst>
            <a:ext uri="{FF2B5EF4-FFF2-40B4-BE49-F238E27FC236}">
              <a16:creationId xmlns="" xmlns:a16="http://schemas.microsoft.com/office/drawing/2014/main" id="{00000000-0008-0000-0700-000059020000}"/>
            </a:ext>
          </a:extLst>
        </xdr:cNvPr>
        <xdr:cNvSpPr/>
      </xdr:nvSpPr>
      <xdr:spPr>
        <a:xfrm>
          <a:off x="13652500" y="93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170660</xdr:rowOff>
    </xdr:from>
    <xdr:ext cx="534377" cy="259045"/>
    <xdr:sp macro="" textlink="">
      <xdr:nvSpPr>
        <xdr:cNvPr id="602" name="テキスト ボックス 601">
          <a:extLst>
            <a:ext uri="{FF2B5EF4-FFF2-40B4-BE49-F238E27FC236}">
              <a16:creationId xmlns="" xmlns:a16="http://schemas.microsoft.com/office/drawing/2014/main" id="{00000000-0008-0000-0700-00005A020000}"/>
            </a:ext>
          </a:extLst>
        </xdr:cNvPr>
        <xdr:cNvSpPr txBox="1"/>
      </xdr:nvSpPr>
      <xdr:spPr>
        <a:xfrm>
          <a:off x="13436111" y="908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103987</xdr:rowOff>
    </xdr:from>
    <xdr:to>
      <xdr:col>67</xdr:col>
      <xdr:colOff>101600</xdr:colOff>
      <xdr:row>56</xdr:row>
      <xdr:rowOff>34137</xdr:rowOff>
    </xdr:to>
    <xdr:sp macro="" textlink="">
      <xdr:nvSpPr>
        <xdr:cNvPr id="603" name="楕円 602">
          <a:extLst>
            <a:ext uri="{FF2B5EF4-FFF2-40B4-BE49-F238E27FC236}">
              <a16:creationId xmlns="" xmlns:a16="http://schemas.microsoft.com/office/drawing/2014/main" id="{00000000-0008-0000-0700-00005B020000}"/>
            </a:ext>
          </a:extLst>
        </xdr:cNvPr>
        <xdr:cNvSpPr/>
      </xdr:nvSpPr>
      <xdr:spPr>
        <a:xfrm>
          <a:off x="12763500" y="953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50664</xdr:rowOff>
    </xdr:from>
    <xdr:ext cx="534377" cy="259045"/>
    <xdr:sp macro="" textlink="">
      <xdr:nvSpPr>
        <xdr:cNvPr id="604" name="テキスト ボックス 603">
          <a:extLst>
            <a:ext uri="{FF2B5EF4-FFF2-40B4-BE49-F238E27FC236}">
              <a16:creationId xmlns="" xmlns:a16="http://schemas.microsoft.com/office/drawing/2014/main" id="{00000000-0008-0000-0700-00005C020000}"/>
            </a:ext>
          </a:extLst>
        </xdr:cNvPr>
        <xdr:cNvSpPr txBox="1"/>
      </xdr:nvSpPr>
      <xdr:spPr>
        <a:xfrm>
          <a:off x="12547111" y="930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a:extLst>
            <a:ext uri="{FF2B5EF4-FFF2-40B4-BE49-F238E27FC236}">
              <a16:creationId xmlns="" xmlns:a16="http://schemas.microsoft.com/office/drawing/2014/main" id="{00000000-0008-0000-0700-00006A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a:extLst>
            <a:ext uri="{FF2B5EF4-FFF2-40B4-BE49-F238E27FC236}">
              <a16:creationId xmlns="" xmlns:a16="http://schemas.microsoft.com/office/drawing/2014/main" id="{00000000-0008-0000-0700-00006C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a:extLst>
            <a:ext uri="{FF2B5EF4-FFF2-40B4-BE49-F238E27FC236}">
              <a16:creationId xmlns="" xmlns:a16="http://schemas.microsoft.com/office/drawing/2014/main" id="{00000000-0008-0000-0700-00006E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3" name="災害復旧費最大値テキスト">
          <a:extLst>
            <a:ext uri="{FF2B5EF4-FFF2-40B4-BE49-F238E27FC236}">
              <a16:creationId xmlns="" xmlns:a16="http://schemas.microsoft.com/office/drawing/2014/main" id="{00000000-0008-0000-0700-000079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4" name="直線コネクタ 633">
          <a:extLst>
            <a:ext uri="{FF2B5EF4-FFF2-40B4-BE49-F238E27FC236}">
              <a16:creationId xmlns="" xmlns:a16="http://schemas.microsoft.com/office/drawing/2014/main" id="{00000000-0008-0000-0700-00007A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5262</xdr:rowOff>
    </xdr:from>
    <xdr:to>
      <xdr:col>85</xdr:col>
      <xdr:colOff>127000</xdr:colOff>
      <xdr:row>77</xdr:row>
      <xdr:rowOff>89408</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a:off x="15481300" y="13206912"/>
          <a:ext cx="838200" cy="8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114679</xdr:rowOff>
    </xdr:from>
    <xdr:ext cx="378565" cy="259045"/>
    <xdr:sp macro="" textlink="">
      <xdr:nvSpPr>
        <xdr:cNvPr id="636" name="災害復旧費平均値テキスト">
          <a:extLst>
            <a:ext uri="{FF2B5EF4-FFF2-40B4-BE49-F238E27FC236}">
              <a16:creationId xmlns="" xmlns:a16="http://schemas.microsoft.com/office/drawing/2014/main" id="{00000000-0008-0000-0700-00007C020000}"/>
            </a:ext>
          </a:extLst>
        </xdr:cNvPr>
        <xdr:cNvSpPr txBox="1"/>
      </xdr:nvSpPr>
      <xdr:spPr>
        <a:xfrm>
          <a:off x="16370300" y="13487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7" name="フローチャート: 判断 636">
          <a:extLst>
            <a:ext uri="{FF2B5EF4-FFF2-40B4-BE49-F238E27FC236}">
              <a16:creationId xmlns="" xmlns:a16="http://schemas.microsoft.com/office/drawing/2014/main" id="{00000000-0008-0000-0700-00007D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5262</xdr:rowOff>
    </xdr:from>
    <xdr:to>
      <xdr:col>81</xdr:col>
      <xdr:colOff>50800</xdr:colOff>
      <xdr:row>78</xdr:row>
      <xdr:rowOff>68180</xdr:rowOff>
    </xdr:to>
    <xdr:cxnSp macro="">
      <xdr:nvCxnSpPr>
        <xdr:cNvPr id="638" name="直線コネクタ 637">
          <a:extLst>
            <a:ext uri="{FF2B5EF4-FFF2-40B4-BE49-F238E27FC236}">
              <a16:creationId xmlns="" xmlns:a16="http://schemas.microsoft.com/office/drawing/2014/main" id="{00000000-0008-0000-0700-00007E020000}"/>
            </a:ext>
          </a:extLst>
        </xdr:cNvPr>
        <xdr:cNvCxnSpPr/>
      </xdr:nvCxnSpPr>
      <xdr:spPr>
        <a:xfrm flipV="1">
          <a:off x="14592300" y="13206912"/>
          <a:ext cx="889000" cy="23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9" name="フローチャート: 判断 638">
          <a:extLst>
            <a:ext uri="{FF2B5EF4-FFF2-40B4-BE49-F238E27FC236}">
              <a16:creationId xmlns="" xmlns:a16="http://schemas.microsoft.com/office/drawing/2014/main" id="{00000000-0008-0000-0700-00007F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64388</xdr:rowOff>
    </xdr:from>
    <xdr:ext cx="378565"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5292017" y="13608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68180</xdr:rowOff>
    </xdr:from>
    <xdr:to>
      <xdr:col>76</xdr:col>
      <xdr:colOff>114300</xdr:colOff>
      <xdr:row>78</xdr:row>
      <xdr:rowOff>136325</xdr:rowOff>
    </xdr:to>
    <xdr:cxnSp macro="">
      <xdr:nvCxnSpPr>
        <xdr:cNvPr id="641" name="直線コネクタ 640">
          <a:extLst>
            <a:ext uri="{FF2B5EF4-FFF2-40B4-BE49-F238E27FC236}">
              <a16:creationId xmlns="" xmlns:a16="http://schemas.microsoft.com/office/drawing/2014/main" id="{00000000-0008-0000-0700-000081020000}"/>
            </a:ext>
          </a:extLst>
        </xdr:cNvPr>
        <xdr:cNvCxnSpPr/>
      </xdr:nvCxnSpPr>
      <xdr:spPr>
        <a:xfrm flipV="1">
          <a:off x="13703300" y="13441280"/>
          <a:ext cx="889000" cy="6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2" name="フローチャート: 判断 641">
          <a:extLst>
            <a:ext uri="{FF2B5EF4-FFF2-40B4-BE49-F238E27FC236}">
              <a16:creationId xmlns="" xmlns:a16="http://schemas.microsoft.com/office/drawing/2014/main" id="{00000000-0008-0000-0700-000082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64171</xdr:rowOff>
    </xdr:from>
    <xdr:ext cx="378565"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4403017" y="1360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78631</xdr:rowOff>
    </xdr:from>
    <xdr:to>
      <xdr:col>71</xdr:col>
      <xdr:colOff>177800</xdr:colOff>
      <xdr:row>78</xdr:row>
      <xdr:rowOff>136325</xdr:rowOff>
    </xdr:to>
    <xdr:cxnSp macro="">
      <xdr:nvCxnSpPr>
        <xdr:cNvPr id="644" name="直線コネクタ 643">
          <a:extLst>
            <a:ext uri="{FF2B5EF4-FFF2-40B4-BE49-F238E27FC236}">
              <a16:creationId xmlns="" xmlns:a16="http://schemas.microsoft.com/office/drawing/2014/main" id="{00000000-0008-0000-0700-000084020000}"/>
            </a:ext>
          </a:extLst>
        </xdr:cNvPr>
        <xdr:cNvCxnSpPr/>
      </xdr:nvCxnSpPr>
      <xdr:spPr>
        <a:xfrm>
          <a:off x="12814300" y="13108831"/>
          <a:ext cx="889000" cy="40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5" name="フローチャート: 判断 644">
          <a:extLst>
            <a:ext uri="{FF2B5EF4-FFF2-40B4-BE49-F238E27FC236}">
              <a16:creationId xmlns="" xmlns:a16="http://schemas.microsoft.com/office/drawing/2014/main" id="{00000000-0008-0000-0700-000085020000}"/>
            </a:ext>
          </a:extLst>
        </xdr:cNvPr>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27920</xdr:rowOff>
    </xdr:from>
    <xdr:ext cx="469744"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3468428" y="1357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7" name="フローチャート: 判断 646">
          <a:extLst>
            <a:ext uri="{FF2B5EF4-FFF2-40B4-BE49-F238E27FC236}">
              <a16:creationId xmlns="" xmlns:a16="http://schemas.microsoft.com/office/drawing/2014/main" id="{00000000-0008-0000-0700-000087020000}"/>
            </a:ext>
          </a:extLst>
        </xdr:cNvPr>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4190</xdr:rowOff>
    </xdr:from>
    <xdr:ext cx="469744"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2579428" y="1354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38608</xdr:rowOff>
    </xdr:from>
    <xdr:to>
      <xdr:col>85</xdr:col>
      <xdr:colOff>177800</xdr:colOff>
      <xdr:row>77</xdr:row>
      <xdr:rowOff>140208</xdr:rowOff>
    </xdr:to>
    <xdr:sp macro="" textlink="">
      <xdr:nvSpPr>
        <xdr:cNvPr id="654" name="楕円 653">
          <a:extLst>
            <a:ext uri="{FF2B5EF4-FFF2-40B4-BE49-F238E27FC236}">
              <a16:creationId xmlns="" xmlns:a16="http://schemas.microsoft.com/office/drawing/2014/main" id="{00000000-0008-0000-0700-00008E020000}"/>
            </a:ext>
          </a:extLst>
        </xdr:cNvPr>
        <xdr:cNvSpPr/>
      </xdr:nvSpPr>
      <xdr:spPr>
        <a:xfrm>
          <a:off x="16268700" y="1324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61485</xdr:rowOff>
    </xdr:from>
    <xdr:ext cx="469744" cy="259045"/>
    <xdr:sp macro="" textlink="">
      <xdr:nvSpPr>
        <xdr:cNvPr id="655" name="災害復旧費該当値テキスト">
          <a:extLst>
            <a:ext uri="{FF2B5EF4-FFF2-40B4-BE49-F238E27FC236}">
              <a16:creationId xmlns="" xmlns:a16="http://schemas.microsoft.com/office/drawing/2014/main" id="{00000000-0008-0000-0700-00008F020000}"/>
            </a:ext>
          </a:extLst>
        </xdr:cNvPr>
        <xdr:cNvSpPr txBox="1"/>
      </xdr:nvSpPr>
      <xdr:spPr>
        <a:xfrm>
          <a:off x="16370300" y="1309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125912</xdr:rowOff>
    </xdr:from>
    <xdr:to>
      <xdr:col>81</xdr:col>
      <xdr:colOff>101600</xdr:colOff>
      <xdr:row>77</xdr:row>
      <xdr:rowOff>56062</xdr:rowOff>
    </xdr:to>
    <xdr:sp macro="" textlink="">
      <xdr:nvSpPr>
        <xdr:cNvPr id="656" name="楕円 655">
          <a:extLst>
            <a:ext uri="{FF2B5EF4-FFF2-40B4-BE49-F238E27FC236}">
              <a16:creationId xmlns="" xmlns:a16="http://schemas.microsoft.com/office/drawing/2014/main" id="{00000000-0008-0000-0700-000090020000}"/>
            </a:ext>
          </a:extLst>
        </xdr:cNvPr>
        <xdr:cNvSpPr/>
      </xdr:nvSpPr>
      <xdr:spPr>
        <a:xfrm>
          <a:off x="15430500" y="131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72589</xdr:rowOff>
    </xdr:from>
    <xdr:ext cx="469744"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5246428" y="1293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17380</xdr:rowOff>
    </xdr:from>
    <xdr:to>
      <xdr:col>76</xdr:col>
      <xdr:colOff>165100</xdr:colOff>
      <xdr:row>78</xdr:row>
      <xdr:rowOff>118980</xdr:rowOff>
    </xdr:to>
    <xdr:sp macro="" textlink="">
      <xdr:nvSpPr>
        <xdr:cNvPr id="658" name="楕円 657">
          <a:extLst>
            <a:ext uri="{FF2B5EF4-FFF2-40B4-BE49-F238E27FC236}">
              <a16:creationId xmlns="" xmlns:a16="http://schemas.microsoft.com/office/drawing/2014/main" id="{00000000-0008-0000-0700-000092020000}"/>
            </a:ext>
          </a:extLst>
        </xdr:cNvPr>
        <xdr:cNvSpPr/>
      </xdr:nvSpPr>
      <xdr:spPr>
        <a:xfrm>
          <a:off x="14541500" y="133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135507</xdr:rowOff>
    </xdr:from>
    <xdr:ext cx="469744" cy="259045"/>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4357428" y="131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85525</xdr:rowOff>
    </xdr:from>
    <xdr:to>
      <xdr:col>72</xdr:col>
      <xdr:colOff>38100</xdr:colOff>
      <xdr:row>79</xdr:row>
      <xdr:rowOff>15675</xdr:rowOff>
    </xdr:to>
    <xdr:sp macro="" textlink="">
      <xdr:nvSpPr>
        <xdr:cNvPr id="660" name="楕円 659">
          <a:extLst>
            <a:ext uri="{FF2B5EF4-FFF2-40B4-BE49-F238E27FC236}">
              <a16:creationId xmlns="" xmlns:a16="http://schemas.microsoft.com/office/drawing/2014/main" id="{00000000-0008-0000-0700-000094020000}"/>
            </a:ext>
          </a:extLst>
        </xdr:cNvPr>
        <xdr:cNvSpPr/>
      </xdr:nvSpPr>
      <xdr:spPr>
        <a:xfrm>
          <a:off x="13652500" y="1345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32202</xdr:rowOff>
    </xdr:from>
    <xdr:ext cx="469744" cy="259045"/>
    <xdr:sp macro="" textlink="">
      <xdr:nvSpPr>
        <xdr:cNvPr id="661" name="テキスト ボックス 660">
          <a:extLst>
            <a:ext uri="{FF2B5EF4-FFF2-40B4-BE49-F238E27FC236}">
              <a16:creationId xmlns="" xmlns:a16="http://schemas.microsoft.com/office/drawing/2014/main" id="{00000000-0008-0000-0700-000095020000}"/>
            </a:ext>
          </a:extLst>
        </xdr:cNvPr>
        <xdr:cNvSpPr txBox="1"/>
      </xdr:nvSpPr>
      <xdr:spPr>
        <a:xfrm>
          <a:off x="13468428" y="1323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27831</xdr:rowOff>
    </xdr:from>
    <xdr:to>
      <xdr:col>67</xdr:col>
      <xdr:colOff>101600</xdr:colOff>
      <xdr:row>76</xdr:row>
      <xdr:rowOff>129431</xdr:rowOff>
    </xdr:to>
    <xdr:sp macro="" textlink="">
      <xdr:nvSpPr>
        <xdr:cNvPr id="662" name="楕円 661">
          <a:extLst>
            <a:ext uri="{FF2B5EF4-FFF2-40B4-BE49-F238E27FC236}">
              <a16:creationId xmlns="" xmlns:a16="http://schemas.microsoft.com/office/drawing/2014/main" id="{00000000-0008-0000-0700-000096020000}"/>
            </a:ext>
          </a:extLst>
        </xdr:cNvPr>
        <xdr:cNvSpPr/>
      </xdr:nvSpPr>
      <xdr:spPr>
        <a:xfrm>
          <a:off x="12763500" y="1305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145958</xdr:rowOff>
    </xdr:from>
    <xdr:ext cx="469744" cy="259045"/>
    <xdr:sp macro="" textlink="">
      <xdr:nvSpPr>
        <xdr:cNvPr id="663" name="テキスト ボックス 662">
          <a:extLst>
            <a:ext uri="{FF2B5EF4-FFF2-40B4-BE49-F238E27FC236}">
              <a16:creationId xmlns="" xmlns:a16="http://schemas.microsoft.com/office/drawing/2014/main" id="{00000000-0008-0000-0700-000097020000}"/>
            </a:ext>
          </a:extLst>
        </xdr:cNvPr>
        <xdr:cNvSpPr txBox="1"/>
      </xdr:nvSpPr>
      <xdr:spPr>
        <a:xfrm>
          <a:off x="12579428" y="1283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8" name="公債費最小値テキスト">
          <a:extLst>
            <a:ext uri="{FF2B5EF4-FFF2-40B4-BE49-F238E27FC236}">
              <a16:creationId xmlns="" xmlns:a16="http://schemas.microsoft.com/office/drawing/2014/main" id="{00000000-0008-0000-0700-0000B0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90" name="公債費最大値テキスト">
          <a:extLst>
            <a:ext uri="{FF2B5EF4-FFF2-40B4-BE49-F238E27FC236}">
              <a16:creationId xmlns="" xmlns:a16="http://schemas.microsoft.com/office/drawing/2014/main" id="{00000000-0008-0000-0700-0000B2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1" name="直線コネクタ 690">
          <a:extLst>
            <a:ext uri="{FF2B5EF4-FFF2-40B4-BE49-F238E27FC236}">
              <a16:creationId xmlns="" xmlns:a16="http://schemas.microsoft.com/office/drawing/2014/main" id="{00000000-0008-0000-0700-0000B3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166179</xdr:rowOff>
    </xdr:from>
    <xdr:to>
      <xdr:col>85</xdr:col>
      <xdr:colOff>127000</xdr:colOff>
      <xdr:row>93</xdr:row>
      <xdr:rowOff>33896</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a:off x="15481300" y="15939579"/>
          <a:ext cx="838200" cy="3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8862</xdr:rowOff>
    </xdr:from>
    <xdr:ext cx="534377" cy="259045"/>
    <xdr:sp macro="" textlink="">
      <xdr:nvSpPr>
        <xdr:cNvPr id="693" name="公債費平均値テキスト">
          <a:extLst>
            <a:ext uri="{FF2B5EF4-FFF2-40B4-BE49-F238E27FC236}">
              <a16:creationId xmlns="" xmlns:a16="http://schemas.microsoft.com/office/drawing/2014/main" id="{00000000-0008-0000-0700-0000B5020000}"/>
            </a:ext>
          </a:extLst>
        </xdr:cNvPr>
        <xdr:cNvSpPr txBox="1"/>
      </xdr:nvSpPr>
      <xdr:spPr>
        <a:xfrm>
          <a:off x="16370300" y="1629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4" name="フローチャート: 判断 693">
          <a:extLst>
            <a:ext uri="{FF2B5EF4-FFF2-40B4-BE49-F238E27FC236}">
              <a16:creationId xmlns="" xmlns:a16="http://schemas.microsoft.com/office/drawing/2014/main" id="{00000000-0008-0000-0700-0000B6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166179</xdr:rowOff>
    </xdr:from>
    <xdr:to>
      <xdr:col>81</xdr:col>
      <xdr:colOff>50800</xdr:colOff>
      <xdr:row>93</xdr:row>
      <xdr:rowOff>18447</xdr:rowOff>
    </xdr:to>
    <xdr:cxnSp macro="">
      <xdr:nvCxnSpPr>
        <xdr:cNvPr id="695" name="直線コネクタ 694">
          <a:extLst>
            <a:ext uri="{FF2B5EF4-FFF2-40B4-BE49-F238E27FC236}">
              <a16:creationId xmlns="" xmlns:a16="http://schemas.microsoft.com/office/drawing/2014/main" id="{00000000-0008-0000-0700-0000B7020000}"/>
            </a:ext>
          </a:extLst>
        </xdr:cNvPr>
        <xdr:cNvCxnSpPr/>
      </xdr:nvCxnSpPr>
      <xdr:spPr>
        <a:xfrm flipV="1">
          <a:off x="14592300" y="15939579"/>
          <a:ext cx="889000" cy="2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6" name="フローチャート: 判断 695">
          <a:extLst>
            <a:ext uri="{FF2B5EF4-FFF2-40B4-BE49-F238E27FC236}">
              <a16:creationId xmlns="" xmlns:a16="http://schemas.microsoft.com/office/drawing/2014/main" id="{00000000-0008-0000-0700-0000B8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113180</xdr:rowOff>
    </xdr:from>
    <xdr:ext cx="534377"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5214111" y="164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18447</xdr:rowOff>
    </xdr:from>
    <xdr:to>
      <xdr:col>76</xdr:col>
      <xdr:colOff>114300</xdr:colOff>
      <xdr:row>93</xdr:row>
      <xdr:rowOff>43993</xdr:rowOff>
    </xdr:to>
    <xdr:cxnSp macro="">
      <xdr:nvCxnSpPr>
        <xdr:cNvPr id="698" name="直線コネクタ 697">
          <a:extLst>
            <a:ext uri="{FF2B5EF4-FFF2-40B4-BE49-F238E27FC236}">
              <a16:creationId xmlns="" xmlns:a16="http://schemas.microsoft.com/office/drawing/2014/main" id="{00000000-0008-0000-0700-0000BA020000}"/>
            </a:ext>
          </a:extLst>
        </xdr:cNvPr>
        <xdr:cNvCxnSpPr/>
      </xdr:nvCxnSpPr>
      <xdr:spPr>
        <a:xfrm flipV="1">
          <a:off x="13703300" y="15963297"/>
          <a:ext cx="889000" cy="2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9" name="フローチャート: 判断 698">
          <a:extLst>
            <a:ext uri="{FF2B5EF4-FFF2-40B4-BE49-F238E27FC236}">
              <a16:creationId xmlns="" xmlns:a16="http://schemas.microsoft.com/office/drawing/2014/main" id="{00000000-0008-0000-0700-0000BB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123525</xdr:rowOff>
    </xdr:from>
    <xdr:ext cx="534377"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4325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43993</xdr:rowOff>
    </xdr:from>
    <xdr:to>
      <xdr:col>71</xdr:col>
      <xdr:colOff>177800</xdr:colOff>
      <xdr:row>93</xdr:row>
      <xdr:rowOff>54584</xdr:rowOff>
    </xdr:to>
    <xdr:cxnSp macro="">
      <xdr:nvCxnSpPr>
        <xdr:cNvPr id="701" name="直線コネクタ 700">
          <a:extLst>
            <a:ext uri="{FF2B5EF4-FFF2-40B4-BE49-F238E27FC236}">
              <a16:creationId xmlns="" xmlns:a16="http://schemas.microsoft.com/office/drawing/2014/main" id="{00000000-0008-0000-0700-0000BD020000}"/>
            </a:ext>
          </a:extLst>
        </xdr:cNvPr>
        <xdr:cNvCxnSpPr/>
      </xdr:nvCxnSpPr>
      <xdr:spPr>
        <a:xfrm flipV="1">
          <a:off x="12814300" y="15988843"/>
          <a:ext cx="8890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702" name="フローチャート: 判断 701">
          <a:extLst>
            <a:ext uri="{FF2B5EF4-FFF2-40B4-BE49-F238E27FC236}">
              <a16:creationId xmlns="" xmlns:a16="http://schemas.microsoft.com/office/drawing/2014/main" id="{00000000-0008-0000-0700-0000BE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159948</xdr:rowOff>
    </xdr:from>
    <xdr:ext cx="534377"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3436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4" name="フローチャート: 判断 703">
          <a:extLst>
            <a:ext uri="{FF2B5EF4-FFF2-40B4-BE49-F238E27FC236}">
              <a16:creationId xmlns="" xmlns:a16="http://schemas.microsoft.com/office/drawing/2014/main" id="{00000000-0008-0000-0700-0000C0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167015</xdr:rowOff>
    </xdr:from>
    <xdr:ext cx="534377"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2547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154546</xdr:rowOff>
    </xdr:from>
    <xdr:to>
      <xdr:col>85</xdr:col>
      <xdr:colOff>177800</xdr:colOff>
      <xdr:row>93</xdr:row>
      <xdr:rowOff>84696</xdr:rowOff>
    </xdr:to>
    <xdr:sp macro="" textlink="">
      <xdr:nvSpPr>
        <xdr:cNvPr id="711" name="楕円 710">
          <a:extLst>
            <a:ext uri="{FF2B5EF4-FFF2-40B4-BE49-F238E27FC236}">
              <a16:creationId xmlns="" xmlns:a16="http://schemas.microsoft.com/office/drawing/2014/main" id="{00000000-0008-0000-0700-0000C7020000}"/>
            </a:ext>
          </a:extLst>
        </xdr:cNvPr>
        <xdr:cNvSpPr/>
      </xdr:nvSpPr>
      <xdr:spPr>
        <a:xfrm>
          <a:off x="16268700" y="159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5973</xdr:rowOff>
    </xdr:from>
    <xdr:ext cx="534377" cy="259045"/>
    <xdr:sp macro="" textlink="">
      <xdr:nvSpPr>
        <xdr:cNvPr id="712" name="公債費該当値テキスト">
          <a:extLst>
            <a:ext uri="{FF2B5EF4-FFF2-40B4-BE49-F238E27FC236}">
              <a16:creationId xmlns="" xmlns:a16="http://schemas.microsoft.com/office/drawing/2014/main" id="{00000000-0008-0000-0700-0000C8020000}"/>
            </a:ext>
          </a:extLst>
        </xdr:cNvPr>
        <xdr:cNvSpPr txBox="1"/>
      </xdr:nvSpPr>
      <xdr:spPr>
        <a:xfrm>
          <a:off x="16370300" y="1577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115379</xdr:rowOff>
    </xdr:from>
    <xdr:to>
      <xdr:col>81</xdr:col>
      <xdr:colOff>101600</xdr:colOff>
      <xdr:row>93</xdr:row>
      <xdr:rowOff>45529</xdr:rowOff>
    </xdr:to>
    <xdr:sp macro="" textlink="">
      <xdr:nvSpPr>
        <xdr:cNvPr id="713" name="楕円 712">
          <a:extLst>
            <a:ext uri="{FF2B5EF4-FFF2-40B4-BE49-F238E27FC236}">
              <a16:creationId xmlns="" xmlns:a16="http://schemas.microsoft.com/office/drawing/2014/main" id="{00000000-0008-0000-0700-0000C9020000}"/>
            </a:ext>
          </a:extLst>
        </xdr:cNvPr>
        <xdr:cNvSpPr/>
      </xdr:nvSpPr>
      <xdr:spPr>
        <a:xfrm>
          <a:off x="15430500" y="1588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62056</xdr:rowOff>
    </xdr:from>
    <xdr:ext cx="534377"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5214111" y="1566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139097</xdr:rowOff>
    </xdr:from>
    <xdr:to>
      <xdr:col>76</xdr:col>
      <xdr:colOff>165100</xdr:colOff>
      <xdr:row>93</xdr:row>
      <xdr:rowOff>69247</xdr:rowOff>
    </xdr:to>
    <xdr:sp macro="" textlink="">
      <xdr:nvSpPr>
        <xdr:cNvPr id="715" name="楕円 714">
          <a:extLst>
            <a:ext uri="{FF2B5EF4-FFF2-40B4-BE49-F238E27FC236}">
              <a16:creationId xmlns="" xmlns:a16="http://schemas.microsoft.com/office/drawing/2014/main" id="{00000000-0008-0000-0700-0000CB020000}"/>
            </a:ext>
          </a:extLst>
        </xdr:cNvPr>
        <xdr:cNvSpPr/>
      </xdr:nvSpPr>
      <xdr:spPr>
        <a:xfrm>
          <a:off x="14541500" y="1591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85774</xdr:rowOff>
    </xdr:from>
    <xdr:ext cx="534377"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4325111" y="1568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164643</xdr:rowOff>
    </xdr:from>
    <xdr:to>
      <xdr:col>72</xdr:col>
      <xdr:colOff>38100</xdr:colOff>
      <xdr:row>93</xdr:row>
      <xdr:rowOff>94793</xdr:rowOff>
    </xdr:to>
    <xdr:sp macro="" textlink="">
      <xdr:nvSpPr>
        <xdr:cNvPr id="717" name="楕円 716">
          <a:extLst>
            <a:ext uri="{FF2B5EF4-FFF2-40B4-BE49-F238E27FC236}">
              <a16:creationId xmlns="" xmlns:a16="http://schemas.microsoft.com/office/drawing/2014/main" id="{00000000-0008-0000-0700-0000CD020000}"/>
            </a:ext>
          </a:extLst>
        </xdr:cNvPr>
        <xdr:cNvSpPr/>
      </xdr:nvSpPr>
      <xdr:spPr>
        <a:xfrm>
          <a:off x="13652500" y="1593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111320</xdr:rowOff>
    </xdr:from>
    <xdr:ext cx="534377" cy="259045"/>
    <xdr:sp macro="" textlink="">
      <xdr:nvSpPr>
        <xdr:cNvPr id="718" name="テキスト ボックス 717">
          <a:extLst>
            <a:ext uri="{FF2B5EF4-FFF2-40B4-BE49-F238E27FC236}">
              <a16:creationId xmlns="" xmlns:a16="http://schemas.microsoft.com/office/drawing/2014/main" id="{00000000-0008-0000-0700-0000CE020000}"/>
            </a:ext>
          </a:extLst>
        </xdr:cNvPr>
        <xdr:cNvSpPr txBox="1"/>
      </xdr:nvSpPr>
      <xdr:spPr>
        <a:xfrm>
          <a:off x="13436111" y="1571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3784</xdr:rowOff>
    </xdr:from>
    <xdr:to>
      <xdr:col>67</xdr:col>
      <xdr:colOff>101600</xdr:colOff>
      <xdr:row>93</xdr:row>
      <xdr:rowOff>105384</xdr:rowOff>
    </xdr:to>
    <xdr:sp macro="" textlink="">
      <xdr:nvSpPr>
        <xdr:cNvPr id="719" name="楕円 718">
          <a:extLst>
            <a:ext uri="{FF2B5EF4-FFF2-40B4-BE49-F238E27FC236}">
              <a16:creationId xmlns="" xmlns:a16="http://schemas.microsoft.com/office/drawing/2014/main" id="{00000000-0008-0000-0700-0000CF020000}"/>
            </a:ext>
          </a:extLst>
        </xdr:cNvPr>
        <xdr:cNvSpPr/>
      </xdr:nvSpPr>
      <xdr:spPr>
        <a:xfrm>
          <a:off x="12763500" y="1594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121911</xdr:rowOff>
    </xdr:from>
    <xdr:ext cx="534377" cy="259045"/>
    <xdr:sp macro="" textlink="">
      <xdr:nvSpPr>
        <xdr:cNvPr id="720" name="テキスト ボックス 719">
          <a:extLst>
            <a:ext uri="{FF2B5EF4-FFF2-40B4-BE49-F238E27FC236}">
              <a16:creationId xmlns="" xmlns:a16="http://schemas.microsoft.com/office/drawing/2014/main" id="{00000000-0008-0000-0700-0000D0020000}"/>
            </a:ext>
          </a:extLst>
        </xdr:cNvPr>
        <xdr:cNvSpPr txBox="1"/>
      </xdr:nvSpPr>
      <xdr:spPr>
        <a:xfrm>
          <a:off x="12547111" y="1572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4" name="直線コネクタ 743">
          <a:extLst>
            <a:ext uri="{FF2B5EF4-FFF2-40B4-BE49-F238E27FC236}">
              <a16:creationId xmlns="" xmlns:a16="http://schemas.microsoft.com/office/drawing/2014/main" id="{00000000-0008-0000-0700-0000E8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5" name="諸支出金最小値テキスト">
          <a:extLst>
            <a:ext uri="{FF2B5EF4-FFF2-40B4-BE49-F238E27FC236}">
              <a16:creationId xmlns="" xmlns:a16="http://schemas.microsoft.com/office/drawing/2014/main" id="{00000000-0008-0000-0700-0000E9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7" name="諸支出金最大値テキスト">
          <a:extLst>
            <a:ext uri="{FF2B5EF4-FFF2-40B4-BE49-F238E27FC236}">
              <a16:creationId xmlns="" xmlns:a16="http://schemas.microsoft.com/office/drawing/2014/main" id="{00000000-0008-0000-0700-0000EB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8" name="直線コネクタ 747">
          <a:extLst>
            <a:ext uri="{FF2B5EF4-FFF2-40B4-BE49-F238E27FC236}">
              <a16:creationId xmlns="" xmlns:a16="http://schemas.microsoft.com/office/drawing/2014/main" id="{00000000-0008-0000-0700-0000EC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50" name="諸支出金平均値テキスト">
          <a:extLst>
            <a:ext uri="{FF2B5EF4-FFF2-40B4-BE49-F238E27FC236}">
              <a16:creationId xmlns="" xmlns:a16="http://schemas.microsoft.com/office/drawing/2014/main" id="{00000000-0008-0000-0700-0000EE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51" name="フローチャート: 判断 750">
          <a:extLst>
            <a:ext uri="{FF2B5EF4-FFF2-40B4-BE49-F238E27FC236}">
              <a16:creationId xmlns="" xmlns:a16="http://schemas.microsoft.com/office/drawing/2014/main" id="{00000000-0008-0000-0700-0000EF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3" name="フローチャート: 判断 752">
          <a:extLst>
            <a:ext uri="{FF2B5EF4-FFF2-40B4-BE49-F238E27FC236}">
              <a16:creationId xmlns="" xmlns:a16="http://schemas.microsoft.com/office/drawing/2014/main" id="{00000000-0008-0000-0700-0000F1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6" name="フローチャート: 判断 755">
          <a:extLst>
            <a:ext uri="{FF2B5EF4-FFF2-40B4-BE49-F238E27FC236}">
              <a16:creationId xmlns="" xmlns:a16="http://schemas.microsoft.com/office/drawing/2014/main" id="{00000000-0008-0000-0700-0000F4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9" name="フローチャート: 判断 758">
          <a:extLst>
            <a:ext uri="{FF2B5EF4-FFF2-40B4-BE49-F238E27FC236}">
              <a16:creationId xmlns="" xmlns:a16="http://schemas.microsoft.com/office/drawing/2014/main" id="{00000000-0008-0000-0700-0000F7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1" name="フローチャート: 判断 760">
          <a:extLst>
            <a:ext uri="{FF2B5EF4-FFF2-40B4-BE49-F238E27FC236}">
              <a16:creationId xmlns="" xmlns:a16="http://schemas.microsoft.com/office/drawing/2014/main" id="{00000000-0008-0000-0700-0000F9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9" name="諸支出金該当値テキスト">
          <a:extLst>
            <a:ext uri="{FF2B5EF4-FFF2-40B4-BE49-F238E27FC236}">
              <a16:creationId xmlns="" xmlns:a16="http://schemas.microsoft.com/office/drawing/2014/main" id="{00000000-0008-0000-0700-00000103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〇総務費：住民一人当たりの歳出決算額は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191,118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円と増加しており、類似団体内順位は前年度に引き続き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位となっている。これは、ふるさと納税関連経費（寄附事業、基金積立金）や穂波庁舎改修事業などの増が主な要因となっている。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〇民生費：住民一人当たりの歳出決算額は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292,598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円、類似団体内順位は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位となっており、いずれも前年度から上昇している。これは、物価高騰対策として実施したクーポン券発行事業や各種給付金事業、保育所や児童館等の施設整備関連経費の増が主な要因となっている。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〇教育費：住民一人当たりの歳出決算額は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45,627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円、類似団体内順位は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位となっており、いずれも前年度から大きく下降している。これは、体育館等建設事業や市民公園テニスコート施設整備事業等の大型の施設整備関連経費の減が主な要因となっている。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住民一人当たりの歳出決算額は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54,554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と減少しており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、類似団体内順位は前年度に引き続き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緊急防災・減災事業債、旧市町村合併特例事業債等の償還完了に伴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う、減となったことが主な要因となっている。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福岡県飯塚市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①標準財政規模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34,315,420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千円、②財政調整基金残高</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7,232,644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千円、③実質収支額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2,056,239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千円、④実質単年度収支△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1,290,984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→②/①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③</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入は、ふるさと納税寄附金や基金繰入金等の影響により増、歳出は、公債費や普通建設事業費等の影響により減となっている。収支状況は、実質収支は黒字となったが、実質単年度収支字は赤字となっている。実質単年度収支字は、昨年度と比較し回復しているが、これは減債基金、ふるさと応援基金の繰入金の増が主な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今後は、「飯塚市行政経営戦略推進ビジョン」に基づき、定住人口の増加（減少の抑制）を目指していくとともに、財政収支の均衡がとれた健全で持続可能な財政基盤の構築を図っていく必要がある。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福岡県飯塚市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赤字の会計である小型自動車競走事業特別会計においては、長年、景気低迷の影響等により収益金が減少していたが、業績改善の手法として、平成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年度に包括的民間委託を導入してからは徐々に業績が回復しており、令和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年度末時点で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575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百万円となっていた累積赤字が、令和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年度末には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469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百万円に縮小し、年間で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百万円の赤字解消（＝単年度黒字）を行った。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次年度以降も包括的民間委託による経営改善を図りつつ、ミッドナイトレース開催などの売り上げ増加に向けた取り組みを実施するとともに、令和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年度から実施している大規模な施設の老朽化対策のための財源確保をするなど、持続的な経営の健全化を図ることとしている。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福岡県飯塚市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年度に大規模事業に係る緊急防災・減災事業債及び旧合併特例事業債等の償還が完了したことにより、分子の構成要素である元利償還金等が減少したことが主な要因となり、実質公債費</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負担額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は前年度と比較して、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156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百万円減少している。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今後も健全な財政運営に努めるため、事業費の適正化や事業実施年度の調整、低利での借入方法の検討などにより、償還額の平準化及び実質公債費比率の急激な上昇を抑えていく必要がある。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福岡県飯塚市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将来負担額については、地方債現在高は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3,152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百万円の減となり、それに伴い充当可能財源における交付税算入見込額も</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2,973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百万円の減となった。また、ふるさと応援基金への積立額の増はあったものの、財政調整基金や減債基金の取崩による残高減により、充当可能財源における充当可能基金は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188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百万円の減となり、前年度と比較しても大きな増減はなかった。その結果、前年度に引き続き将来負担比率は発生しないこととなった。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今後も大型事業を実施する見込みであり、比率が上昇することが見込まれるため、計画的な事業実施や事業費の適正化、交付税措置率の高い地方債を活用することにより、財政の健全化に努める。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福岡県飯塚市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年度決算歳計剰余金を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百万円、債券運用収入及び預金利子運用収入を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一方で、一般会計の財源不足調整に伴う原資として、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百万円を取り崩した。その結果、基金残高は前年比で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減債基金については、臨時財政対策債償還基金分を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年度決算歳計剰余金を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百万円、債券運用収入及び預金利子運用収　</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一方で、一般会計の市債償還の財源として、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百万円を取り崩した。その結果、基金残高は前年比で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その他特定目的基金については、公共施設等整備基金へ</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決算歳計剰余金を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百万円、債券等の運用収入を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百万円積み立てた。また、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寄附額に相当する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百万円を積み立てた一方、各種事業に活用するために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百万円を取り崩したことなどにより、その他特定目的基金残高は前年比で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今後も歳入の減額要素が見込まれる中、</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大型事業を実施する見込みである。令和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年度以降においても、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はもとより、各種基金の取崩しを行いながら財政収支の均衡を図っていくことを想定しており、また、今年度基金残高が大幅に増加した要因であるふるさと応援寄附金についても、その動向は不透明である。そのため、「飯塚市行政経営戦略推進ビジョン」に基づき、定住人口の増加（減少の抑制）を目指していくとともに、財政収支の均衡がとれた健全で持続可能な財政基盤の構築を図っていく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飯塚市公共施設等整備基金　　：　公共施設等の建設、改修、除却及び設備の更新等を推進するため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飯塚市地域振興基金　　　　　：　地域振興に関する事業を推進するため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飯塚市ふるさと応援基金　　　：　寄附者の思いを反映した施策に活用し魅力あるまちづくりを推進するため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飯塚市かんがい施設整備基金　：　かんがい施設の維持管理及び改良事業を実施するため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飯塚霊園施設管理基金　　　　：　飯塚霊園施設の維持管理のため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飯塚市公共施設等整備基金　　：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年度決算歳計剰余金を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百万円、債券運用収入及び預金利子運用収入を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　　</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による増</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飯塚市ふるさと応援基金　　　：　ふるさと応援寄附金の積み立てによる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百万円の増、寄附金の募集にかかる経費及び寄附者の思い</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を反映した事業に活用するための財源として取り崩したことによる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百万円の減の結果、計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万円の増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飯塚市かんがい施設整備基金　：　かんがい施設の維持管理にかかる経費の財源として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各基金の設置の目的に合わせて、必要に応じた積立・取崩しを行い、適切な管理を行っていく。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年度決算歳計剰余金を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百万円、債券運用収入及び預金利子運用収入を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一方で、一般会計の財源不足調整に伴う原資として、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百万円を取り崩した。その結果、基金残高は前年比で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今後も歳入の減額要素が見込まれる中、大型事業を実施する見込みである。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収支の均衡を図るため、取崩しを行いながらの財政運営が想定される中、その残高の確保を図るため、健全な財政運営に取り組むとともに、安全かつ効果的な運用を推進し、基金運用収入の確保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減債基金については、臨時財政対策債償還基金分を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年度決算歳計剰余金を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百万円、債券運用収入及び預金利子運用収入を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一方で、一般会計の市債償還の財源として、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百万円を取り崩した。その結果、基金残高は前年比で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増加する見込みである元利償還金の財源として、取崩しも視野に入れた財政運営が想定される中、財政調整基金と同様に、その残高の確保を図るため、健全な財政運営に取り組むとともに、安全かつ効果的な運用を推進し、基金運用収入の確保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90780148</v>
      </c>
      <c r="BO4" s="449"/>
      <c r="BP4" s="449"/>
      <c r="BQ4" s="449"/>
      <c r="BR4" s="449"/>
      <c r="BS4" s="449"/>
      <c r="BT4" s="449"/>
      <c r="BU4" s="450"/>
      <c r="BV4" s="448">
        <v>90321568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v>
      </c>
      <c r="CU4" s="589"/>
      <c r="CV4" s="589"/>
      <c r="CW4" s="589"/>
      <c r="CX4" s="589"/>
      <c r="CY4" s="589"/>
      <c r="CZ4" s="589"/>
      <c r="DA4" s="590"/>
      <c r="DB4" s="588">
        <v>4.0999999999999996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88472792</v>
      </c>
      <c r="BO5" s="420"/>
      <c r="BP5" s="420"/>
      <c r="BQ5" s="420"/>
      <c r="BR5" s="420"/>
      <c r="BS5" s="420"/>
      <c r="BT5" s="420"/>
      <c r="BU5" s="421"/>
      <c r="BV5" s="419">
        <v>88659474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97.8</v>
      </c>
      <c r="CU5" s="417"/>
      <c r="CV5" s="417"/>
      <c r="CW5" s="417"/>
      <c r="CX5" s="417"/>
      <c r="CY5" s="417"/>
      <c r="CZ5" s="417"/>
      <c r="DA5" s="418"/>
      <c r="DB5" s="416">
        <v>94.6</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2307356</v>
      </c>
      <c r="BO6" s="420"/>
      <c r="BP6" s="420"/>
      <c r="BQ6" s="420"/>
      <c r="BR6" s="420"/>
      <c r="BS6" s="420"/>
      <c r="BT6" s="420"/>
      <c r="BU6" s="421"/>
      <c r="BV6" s="419">
        <v>1662094</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98.5</v>
      </c>
      <c r="CU6" s="563"/>
      <c r="CV6" s="563"/>
      <c r="CW6" s="563"/>
      <c r="CX6" s="563"/>
      <c r="CY6" s="563"/>
      <c r="CZ6" s="563"/>
      <c r="DA6" s="564"/>
      <c r="DB6" s="562">
        <v>96.1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251117</v>
      </c>
      <c r="BO7" s="420"/>
      <c r="BP7" s="420"/>
      <c r="BQ7" s="420"/>
      <c r="BR7" s="420"/>
      <c r="BS7" s="420"/>
      <c r="BT7" s="420"/>
      <c r="BU7" s="421"/>
      <c r="BV7" s="419">
        <v>256453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34315420</v>
      </c>
      <c r="CU7" s="420"/>
      <c r="CV7" s="420"/>
      <c r="CW7" s="420"/>
      <c r="CX7" s="420"/>
      <c r="CY7" s="420"/>
      <c r="CZ7" s="420"/>
      <c r="DA7" s="421"/>
      <c r="DB7" s="419">
        <v>34272890</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2056239</v>
      </c>
      <c r="BO8" s="420"/>
      <c r="BP8" s="420"/>
      <c r="BQ8" s="420"/>
      <c r="BR8" s="420"/>
      <c r="BS8" s="420"/>
      <c r="BT8" s="420"/>
      <c r="BU8" s="421"/>
      <c r="BV8" s="419">
        <v>1405641</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0.49</v>
      </c>
      <c r="CU8" s="523"/>
      <c r="CV8" s="523"/>
      <c r="CW8" s="523"/>
      <c r="CX8" s="523"/>
      <c r="CY8" s="523"/>
      <c r="CZ8" s="523"/>
      <c r="DA8" s="524"/>
      <c r="DB8" s="522">
        <v>0.5</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126364</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650598</v>
      </c>
      <c r="BO9" s="420"/>
      <c r="BP9" s="420"/>
      <c r="BQ9" s="420"/>
      <c r="BR9" s="420"/>
      <c r="BS9" s="420"/>
      <c r="BT9" s="420"/>
      <c r="BU9" s="421"/>
      <c r="BV9" s="419">
        <v>-1972395</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11.8</v>
      </c>
      <c r="CU9" s="417"/>
      <c r="CV9" s="417"/>
      <c r="CW9" s="417"/>
      <c r="CX9" s="417"/>
      <c r="CY9" s="417"/>
      <c r="CZ9" s="417"/>
      <c r="DA9" s="418"/>
      <c r="DB9" s="416">
        <v>13.1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129146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58418</v>
      </c>
      <c r="BO10" s="420"/>
      <c r="BP10" s="420"/>
      <c r="BQ10" s="420"/>
      <c r="BR10" s="420"/>
      <c r="BS10" s="420"/>
      <c r="BT10" s="420"/>
      <c r="BU10" s="421"/>
      <c r="BV10" s="419">
        <v>58742</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124962</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2000000</v>
      </c>
      <c r="BO12" s="420"/>
      <c r="BP12" s="420"/>
      <c r="BQ12" s="420"/>
      <c r="BR12" s="420"/>
      <c r="BS12" s="420"/>
      <c r="BT12" s="420"/>
      <c r="BU12" s="421"/>
      <c r="BV12" s="419">
        <v>1000000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123227</v>
      </c>
      <c r="S13" s="507"/>
      <c r="T13" s="507"/>
      <c r="U13" s="507"/>
      <c r="V13" s="508"/>
      <c r="W13" s="509" t="s">
        <v>131</v>
      </c>
      <c r="X13" s="405"/>
      <c r="Y13" s="405"/>
      <c r="Z13" s="405"/>
      <c r="AA13" s="405"/>
      <c r="AB13" s="406"/>
      <c r="AC13" s="372">
        <v>1033</v>
      </c>
      <c r="AD13" s="373"/>
      <c r="AE13" s="373"/>
      <c r="AF13" s="373"/>
      <c r="AG13" s="374"/>
      <c r="AH13" s="372">
        <v>1210</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-1290984</v>
      </c>
      <c r="BO13" s="420"/>
      <c r="BP13" s="420"/>
      <c r="BQ13" s="420"/>
      <c r="BR13" s="420"/>
      <c r="BS13" s="420"/>
      <c r="BT13" s="420"/>
      <c r="BU13" s="421"/>
      <c r="BV13" s="419">
        <v>-2913653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7.1</v>
      </c>
      <c r="CU13" s="417"/>
      <c r="CV13" s="417"/>
      <c r="CW13" s="417"/>
      <c r="CX13" s="417"/>
      <c r="CY13" s="417"/>
      <c r="CZ13" s="417"/>
      <c r="DA13" s="418"/>
      <c r="DB13" s="416">
        <v>6.8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125753</v>
      </c>
      <c r="S14" s="507"/>
      <c r="T14" s="507"/>
      <c r="U14" s="507"/>
      <c r="V14" s="508"/>
      <c r="W14" s="510"/>
      <c r="X14" s="408"/>
      <c r="Y14" s="408"/>
      <c r="Z14" s="408"/>
      <c r="AA14" s="408"/>
      <c r="AB14" s="409"/>
      <c r="AC14" s="499">
        <v>1.9</v>
      </c>
      <c r="AD14" s="500"/>
      <c r="AE14" s="500"/>
      <c r="AF14" s="500"/>
      <c r="AG14" s="501"/>
      <c r="AH14" s="499">
        <v>2.2999999999999998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124211</v>
      </c>
      <c r="S15" s="507"/>
      <c r="T15" s="507"/>
      <c r="U15" s="507"/>
      <c r="V15" s="508"/>
      <c r="W15" s="509" t="s">
        <v>137</v>
      </c>
      <c r="X15" s="405"/>
      <c r="Y15" s="405"/>
      <c r="Z15" s="405"/>
      <c r="AA15" s="405"/>
      <c r="AB15" s="406"/>
      <c r="AC15" s="372">
        <v>11941</v>
      </c>
      <c r="AD15" s="373"/>
      <c r="AE15" s="373"/>
      <c r="AF15" s="373"/>
      <c r="AG15" s="374"/>
      <c r="AH15" s="372">
        <v>12166</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15165365</v>
      </c>
      <c r="BO15" s="449"/>
      <c r="BP15" s="449"/>
      <c r="BQ15" s="449"/>
      <c r="BR15" s="449"/>
      <c r="BS15" s="449"/>
      <c r="BT15" s="449"/>
      <c r="BU15" s="450"/>
      <c r="BV15" s="448">
        <v>14580635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22.5</v>
      </c>
      <c r="AD16" s="500"/>
      <c r="AE16" s="500"/>
      <c r="AF16" s="500"/>
      <c r="AG16" s="501"/>
      <c r="AH16" s="499">
        <v>22.9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30138727</v>
      </c>
      <c r="BO16" s="420"/>
      <c r="BP16" s="420"/>
      <c r="BQ16" s="420"/>
      <c r="BR16" s="420"/>
      <c r="BS16" s="420"/>
      <c r="BT16" s="420"/>
      <c r="BU16" s="421"/>
      <c r="BV16" s="419">
        <v>29918223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40205</v>
      </c>
      <c r="AD17" s="373"/>
      <c r="AE17" s="373"/>
      <c r="AF17" s="373"/>
      <c r="AG17" s="374"/>
      <c r="AH17" s="372">
        <v>39812</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19109232</v>
      </c>
      <c r="BO17" s="420"/>
      <c r="BP17" s="420"/>
      <c r="BQ17" s="420"/>
      <c r="BR17" s="420"/>
      <c r="BS17" s="420"/>
      <c r="BT17" s="420"/>
      <c r="BU17" s="421"/>
      <c r="BV17" s="419">
        <v>18395503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213.96</v>
      </c>
      <c r="M18" s="472"/>
      <c r="N18" s="472"/>
      <c r="O18" s="472"/>
      <c r="P18" s="472"/>
      <c r="Q18" s="472"/>
      <c r="R18" s="473"/>
      <c r="S18" s="473"/>
      <c r="T18" s="473"/>
      <c r="U18" s="473"/>
      <c r="V18" s="474"/>
      <c r="W18" s="490"/>
      <c r="X18" s="491"/>
      <c r="Y18" s="491"/>
      <c r="Z18" s="491"/>
      <c r="AA18" s="491"/>
      <c r="AB18" s="515"/>
      <c r="AC18" s="389">
        <v>75.599999999999994</v>
      </c>
      <c r="AD18" s="390"/>
      <c r="AE18" s="390"/>
      <c r="AF18" s="390"/>
      <c r="AG18" s="475"/>
      <c r="AH18" s="389">
        <v>74.900000000000006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33780705</v>
      </c>
      <c r="BO18" s="420"/>
      <c r="BP18" s="420"/>
      <c r="BQ18" s="420"/>
      <c r="BR18" s="420"/>
      <c r="BS18" s="420"/>
      <c r="BT18" s="420"/>
      <c r="BU18" s="421"/>
      <c r="BV18" s="419">
        <v>33004290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591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54353780</v>
      </c>
      <c r="BO19" s="420"/>
      <c r="BP19" s="420"/>
      <c r="BQ19" s="420"/>
      <c r="BR19" s="420"/>
      <c r="BS19" s="420"/>
      <c r="BT19" s="420"/>
      <c r="BU19" s="421"/>
      <c r="BV19" s="419">
        <v>51490261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55762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67064747</v>
      </c>
      <c r="BO22" s="449"/>
      <c r="BP22" s="449"/>
      <c r="BQ22" s="449"/>
      <c r="BR22" s="449"/>
      <c r="BS22" s="449"/>
      <c r="BT22" s="449"/>
      <c r="BU22" s="450"/>
      <c r="BV22" s="448">
        <v>70212849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53084700</v>
      </c>
      <c r="BO23" s="420"/>
      <c r="BP23" s="420"/>
      <c r="BQ23" s="420"/>
      <c r="BR23" s="420"/>
      <c r="BS23" s="420"/>
      <c r="BT23" s="420"/>
      <c r="BU23" s="421"/>
      <c r="BV23" s="419">
        <v>55944296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9820</v>
      </c>
      <c r="R24" s="373"/>
      <c r="S24" s="373"/>
      <c r="T24" s="373"/>
      <c r="U24" s="373"/>
      <c r="V24" s="374"/>
      <c r="W24" s="462"/>
      <c r="X24" s="399"/>
      <c r="Y24" s="400"/>
      <c r="Z24" s="375" t="s">
        <v>162</v>
      </c>
      <c r="AA24" s="376"/>
      <c r="AB24" s="376"/>
      <c r="AC24" s="376"/>
      <c r="AD24" s="376"/>
      <c r="AE24" s="376"/>
      <c r="AF24" s="376"/>
      <c r="AG24" s="377"/>
      <c r="AH24" s="372">
        <v>778</v>
      </c>
      <c r="AI24" s="373"/>
      <c r="AJ24" s="373"/>
      <c r="AK24" s="373"/>
      <c r="AL24" s="374"/>
      <c r="AM24" s="372">
        <v>2442142</v>
      </c>
      <c r="AN24" s="373"/>
      <c r="AO24" s="373"/>
      <c r="AP24" s="373"/>
      <c r="AQ24" s="373"/>
      <c r="AR24" s="374"/>
      <c r="AS24" s="372">
        <v>3139</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47446066</v>
      </c>
      <c r="BO24" s="420"/>
      <c r="BP24" s="420"/>
      <c r="BQ24" s="420"/>
      <c r="BR24" s="420"/>
      <c r="BS24" s="420"/>
      <c r="BT24" s="420"/>
      <c r="BU24" s="421"/>
      <c r="BV24" s="419">
        <v>48799724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8000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5968131</v>
      </c>
      <c r="BO25" s="449"/>
      <c r="BP25" s="449"/>
      <c r="BQ25" s="449"/>
      <c r="BR25" s="449"/>
      <c r="BS25" s="449"/>
      <c r="BT25" s="449"/>
      <c r="BU25" s="450"/>
      <c r="BV25" s="448">
        <v>5428379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7010</v>
      </c>
      <c r="R26" s="373"/>
      <c r="S26" s="373"/>
      <c r="T26" s="373"/>
      <c r="U26" s="373"/>
      <c r="V26" s="374"/>
      <c r="W26" s="462"/>
      <c r="X26" s="399"/>
      <c r="Y26" s="400"/>
      <c r="Z26" s="375" t="s">
        <v>168</v>
      </c>
      <c r="AA26" s="430"/>
      <c r="AB26" s="430"/>
      <c r="AC26" s="430"/>
      <c r="AD26" s="430"/>
      <c r="AE26" s="430"/>
      <c r="AF26" s="430"/>
      <c r="AG26" s="431"/>
      <c r="AH26" s="372">
        <v>50</v>
      </c>
      <c r="AI26" s="373"/>
      <c r="AJ26" s="373"/>
      <c r="AK26" s="373"/>
      <c r="AL26" s="374"/>
      <c r="AM26" s="372">
        <v>162000</v>
      </c>
      <c r="AN26" s="373"/>
      <c r="AO26" s="373"/>
      <c r="AP26" s="373"/>
      <c r="AQ26" s="373"/>
      <c r="AR26" s="374"/>
      <c r="AS26" s="372">
        <v>3240</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5760</v>
      </c>
      <c r="R27" s="373"/>
      <c r="S27" s="373"/>
      <c r="T27" s="373"/>
      <c r="U27" s="373"/>
      <c r="V27" s="374"/>
      <c r="W27" s="462"/>
      <c r="X27" s="399"/>
      <c r="Y27" s="400"/>
      <c r="Z27" s="375" t="s">
        <v>171</v>
      </c>
      <c r="AA27" s="376"/>
      <c r="AB27" s="376"/>
      <c r="AC27" s="376"/>
      <c r="AD27" s="376"/>
      <c r="AE27" s="376"/>
      <c r="AF27" s="376"/>
      <c r="AG27" s="377"/>
      <c r="AH27" s="372">
        <v>10</v>
      </c>
      <c r="AI27" s="373"/>
      <c r="AJ27" s="373"/>
      <c r="AK27" s="373"/>
      <c r="AL27" s="374"/>
      <c r="AM27" s="372">
        <v>28360</v>
      </c>
      <c r="AN27" s="373"/>
      <c r="AO27" s="373"/>
      <c r="AP27" s="373"/>
      <c r="AQ27" s="373"/>
      <c r="AR27" s="374"/>
      <c r="AS27" s="372">
        <v>2836</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1916145</v>
      </c>
      <c r="BO27" s="454"/>
      <c r="BP27" s="454"/>
      <c r="BQ27" s="454"/>
      <c r="BR27" s="454"/>
      <c r="BS27" s="454"/>
      <c r="BT27" s="454"/>
      <c r="BU27" s="455"/>
      <c r="BV27" s="453">
        <v>1915816</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4960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7232644</v>
      </c>
      <c r="BO28" s="449"/>
      <c r="BP28" s="449"/>
      <c r="BQ28" s="449"/>
      <c r="BR28" s="449"/>
      <c r="BS28" s="449"/>
      <c r="BT28" s="449"/>
      <c r="BU28" s="450"/>
      <c r="BV28" s="448">
        <v>8998459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26</v>
      </c>
      <c r="M29" s="373"/>
      <c r="N29" s="373"/>
      <c r="O29" s="373"/>
      <c r="P29" s="374"/>
      <c r="Q29" s="372">
        <v>4600</v>
      </c>
      <c r="R29" s="373"/>
      <c r="S29" s="373"/>
      <c r="T29" s="373"/>
      <c r="U29" s="373"/>
      <c r="V29" s="374"/>
      <c r="W29" s="463"/>
      <c r="X29" s="464"/>
      <c r="Y29" s="465"/>
      <c r="Z29" s="375" t="s">
        <v>177</v>
      </c>
      <c r="AA29" s="376"/>
      <c r="AB29" s="376"/>
      <c r="AC29" s="376"/>
      <c r="AD29" s="376"/>
      <c r="AE29" s="376"/>
      <c r="AF29" s="376"/>
      <c r="AG29" s="377"/>
      <c r="AH29" s="372">
        <v>788</v>
      </c>
      <c r="AI29" s="373"/>
      <c r="AJ29" s="373"/>
      <c r="AK29" s="373"/>
      <c r="AL29" s="374"/>
      <c r="AM29" s="372">
        <v>2470502</v>
      </c>
      <c r="AN29" s="373"/>
      <c r="AO29" s="373"/>
      <c r="AP29" s="373"/>
      <c r="AQ29" s="373"/>
      <c r="AR29" s="374"/>
      <c r="AS29" s="372">
        <v>3135</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7715772</v>
      </c>
      <c r="BO29" s="420"/>
      <c r="BP29" s="420"/>
      <c r="BQ29" s="420"/>
      <c r="BR29" s="420"/>
      <c r="BS29" s="420"/>
      <c r="BT29" s="420"/>
      <c r="BU29" s="421"/>
      <c r="BV29" s="419">
        <v>8255476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13274197</v>
      </c>
      <c r="BO30" s="454"/>
      <c r="BP30" s="454"/>
      <c r="BQ30" s="454"/>
      <c r="BR30" s="454"/>
      <c r="BS30" s="454"/>
      <c r="BT30" s="454"/>
      <c r="BU30" s="455"/>
      <c r="BV30" s="453">
        <v>11567345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IF('各会計、関係団体の財政状況及び健全化判断比率'!B33="","",'各会計、関係団体の財政状況及び健全化判断比率'!B33)</f>
        <v>水道事業会計</v>
      </c>
      <c r="AP34" s="368"/>
      <c r="AQ34" s="368"/>
      <c r="AR34" s="368"/>
      <c r="AS34" s="368"/>
      <c r="AT34" s="368"/>
      <c r="AU34" s="368"/>
      <c r="AV34" s="368"/>
      <c r="AW34" s="368"/>
      <c r="AX34" s="368"/>
      <c r="AY34" s="368"/>
      <c r="AZ34" s="368"/>
      <c r="BA34" s="368"/>
      <c r="BB34" s="368"/>
      <c r="BC34" s="368"/>
      <c r="BD34" s="181"/>
      <c r="BE34" s="367">
        <f>IF(BG34="","",MAX(C34:D43,U34:V43,AM34:AN43)+1)</f>
        <v>12</v>
      </c>
      <c r="BF34" s="367"/>
      <c r="BG34" s="368" t="str">
        <f>IF('各会計、関係団体の財政状況及び健全化判断比率'!B37="","",'各会計、関係団体の財政状況及び健全化判断比率'!B37)</f>
        <v>地方卸売市場事業特別会計</v>
      </c>
      <c r="BH34" s="368"/>
      <c r="BI34" s="368"/>
      <c r="BJ34" s="368"/>
      <c r="BK34" s="368"/>
      <c r="BL34" s="368"/>
      <c r="BM34" s="368"/>
      <c r="BN34" s="368"/>
      <c r="BO34" s="368"/>
      <c r="BP34" s="368"/>
      <c r="BQ34" s="368"/>
      <c r="BR34" s="368"/>
      <c r="BS34" s="368"/>
      <c r="BT34" s="368"/>
      <c r="BU34" s="368"/>
      <c r="BV34" s="181"/>
      <c r="BW34" s="367">
        <f>IF(BY34="","",MAX(C34:D43,U34:V43,AM34:AN43,BE34:BF43)+1)</f>
        <v>15</v>
      </c>
      <c r="BX34" s="367"/>
      <c r="BY34" s="368" t="str">
        <f>IF('各会計、関係団体の財政状況及び健全化判断比率'!B68="","",'各会計、関係団体の財政状況及び健全化判断比率'!B68)</f>
        <v>飯塚地区消防組合（一般会計）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23</v>
      </c>
      <c r="CP34" s="367"/>
      <c r="CQ34" s="368" t="str">
        <f>IF('各会計、関係団体の財政状況及び健全化判断比率'!BS7="","",'各会計、関係団体の財政状況及び健全化判断比率'!BS7)</f>
        <v>飯塚市教育文化振興事業団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汚水処理事業特別会計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IF('各会計、関係団体の財政状況及び健全化判断比率'!B34="","",'各会計、関係団体の財政状況及び健全化判断比率'!B34)</f>
        <v>工業用水道事業会計</v>
      </c>
      <c r="AP35" s="368"/>
      <c r="AQ35" s="368"/>
      <c r="AR35" s="368"/>
      <c r="AS35" s="368"/>
      <c r="AT35" s="368"/>
      <c r="AU35" s="368"/>
      <c r="AV35" s="368"/>
      <c r="AW35" s="368"/>
      <c r="AX35" s="368"/>
      <c r="AY35" s="368"/>
      <c r="AZ35" s="368"/>
      <c r="BA35" s="368"/>
      <c r="BB35" s="368"/>
      <c r="BC35" s="368"/>
      <c r="BD35" s="181"/>
      <c r="BE35" s="367">
        <f t="shared" ref="BE35:BE43" si="1">IF(BG35="","",BE34+1)</f>
        <v>13</v>
      </c>
      <c r="BF35" s="367"/>
      <c r="BG35" s="368" t="str">
        <f>IF('各会計、関係団体の財政状況及び健全化判断比率'!B38="","",'各会計、関係団体の財政状況及び健全化判断比率'!B38)</f>
        <v>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16</v>
      </c>
      <c r="BX35" s="367"/>
      <c r="BY35" s="368" t="str">
        <f>IF('各会計、関係団体の財政状況及び健全化判断比率'!B69="","",'各会計、関係団体の財政状況及び健全化判断比率'!B69)</f>
        <v>ふくおか県央環境広域施設組合（一般会計）</v>
      </c>
      <c r="BZ35" s="368"/>
      <c r="CA35" s="368"/>
      <c r="CB35" s="368"/>
      <c r="CC35" s="368"/>
      <c r="CD35" s="368"/>
      <c r="CE35" s="368"/>
      <c r="CF35" s="368"/>
      <c r="CG35" s="368"/>
      <c r="CH35" s="368"/>
      <c r="CI35" s="368"/>
      <c r="CJ35" s="368"/>
      <c r="CK35" s="368"/>
      <c r="CL35" s="368"/>
      <c r="CM35" s="368"/>
      <c r="CN35" s="181"/>
      <c r="CO35" s="367">
        <f t="shared" ref="CO35:CO43" si="3">IF(CQ35="","",CO34+1)</f>
        <v>24</v>
      </c>
      <c r="CP35" s="367"/>
      <c r="CQ35" s="368" t="str">
        <f>IF('各会計、関係団体の財政状況及び健全化判断比率'!BS8="","",'各会計、関係団体の財政状況及び健全化判断比率'!BS8)</f>
        <v>福岡ソフトウェアセンター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10</v>
      </c>
      <c r="AN36" s="367"/>
      <c r="AO36" s="368" t="str">
        <f>IF('各会計、関係団体の財政状況及び健全化判断比率'!B35="","",'各会計、関係団体の財政状況及び健全化判断比率'!B35)</f>
        <v>飯塚市立病院事業会計</v>
      </c>
      <c r="AP36" s="368"/>
      <c r="AQ36" s="368"/>
      <c r="AR36" s="368"/>
      <c r="AS36" s="368"/>
      <c r="AT36" s="368"/>
      <c r="AU36" s="368"/>
      <c r="AV36" s="368"/>
      <c r="AW36" s="368"/>
      <c r="AX36" s="368"/>
      <c r="AY36" s="368"/>
      <c r="AZ36" s="368"/>
      <c r="BA36" s="368"/>
      <c r="BB36" s="368"/>
      <c r="BC36" s="368"/>
      <c r="BD36" s="181"/>
      <c r="BE36" s="367">
        <f t="shared" si="1"/>
        <v>14</v>
      </c>
      <c r="BF36" s="367"/>
      <c r="BG36" s="368" t="str">
        <f>IF('各会計、関係団体の財政状況及び健全化判断比率'!B39="","",'各会計、関係団体の財政状況及び健全化判断比率'!B39)</f>
        <v>工業用地造成事業特別会計</v>
      </c>
      <c r="BH36" s="368"/>
      <c r="BI36" s="368"/>
      <c r="BJ36" s="368"/>
      <c r="BK36" s="368"/>
      <c r="BL36" s="368"/>
      <c r="BM36" s="368"/>
      <c r="BN36" s="368"/>
      <c r="BO36" s="368"/>
      <c r="BP36" s="368"/>
      <c r="BQ36" s="368"/>
      <c r="BR36" s="368"/>
      <c r="BS36" s="368"/>
      <c r="BT36" s="368"/>
      <c r="BU36" s="368"/>
      <c r="BV36" s="181"/>
      <c r="BW36" s="367">
        <f t="shared" si="2"/>
        <v>17</v>
      </c>
      <c r="BX36" s="367"/>
      <c r="BY36" s="368" t="str">
        <f>IF('各会計、関係団体の財政状況及び健全化判断比率'!B70="","",'各会計、関係団体の財政状況及び健全化判断比率'!B70)</f>
        <v>福岡県市町村職員退職手当組合（一般会計）</v>
      </c>
      <c r="BZ36" s="368"/>
      <c r="CA36" s="368"/>
      <c r="CB36" s="368"/>
      <c r="CC36" s="368"/>
      <c r="CD36" s="368"/>
      <c r="CE36" s="368"/>
      <c r="CF36" s="368"/>
      <c r="CG36" s="368"/>
      <c r="CH36" s="368"/>
      <c r="CI36" s="368"/>
      <c r="CJ36" s="368"/>
      <c r="CK36" s="368"/>
      <c r="CL36" s="368"/>
      <c r="CM36" s="368"/>
      <c r="CN36" s="181"/>
      <c r="CO36" s="367">
        <f t="shared" si="3"/>
        <v>25</v>
      </c>
      <c r="CP36" s="367"/>
      <c r="CQ36" s="368" t="str">
        <f>IF('各会計、関係団体の財政状況及び健全化判断比率'!BS9="","",'各会計、関係団体の財政状況及び健全化判断比率'!BS9)</f>
        <v>サンビレッジ茜</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小型自動車競走事業特別会計</v>
      </c>
      <c r="X37" s="368"/>
      <c r="Y37" s="368"/>
      <c r="Z37" s="368"/>
      <c r="AA37" s="368"/>
      <c r="AB37" s="368"/>
      <c r="AC37" s="368"/>
      <c r="AD37" s="368"/>
      <c r="AE37" s="368"/>
      <c r="AF37" s="368"/>
      <c r="AG37" s="368"/>
      <c r="AH37" s="368"/>
      <c r="AI37" s="368"/>
      <c r="AJ37" s="368"/>
      <c r="AK37" s="368"/>
      <c r="AL37" s="181"/>
      <c r="AM37" s="367">
        <f t="shared" si="0"/>
        <v>11</v>
      </c>
      <c r="AN37" s="367"/>
      <c r="AO37" s="368" t="str">
        <f>IF('各会計、関係団体の財政状況及び健全化判断比率'!B36="","",'各会計、関係団体の財政状況及び健全化判断比率'!B36)</f>
        <v>下水道事業会計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18</v>
      </c>
      <c r="BX37" s="367"/>
      <c r="BY37" s="368" t="str">
        <f>IF('各会計、関係団体の財政状況及び健全化判断比率'!B71="","",'各会計、関係団体の財政状況及び健全化判断比率'!B71)</f>
        <v>福岡県市町村職員退職手当組合（基金特別会計）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7</v>
      </c>
      <c r="V38" s="367"/>
      <c r="W38" s="368" t="str">
        <f>IF('各会計、関係団体の財政状況及び健全化判断比率'!B32="","",'各会計、関係団体の財政状況及び健全化判断比率'!B32)</f>
        <v>駐車場事業特別会計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19</v>
      </c>
      <c r="BX38" s="367"/>
      <c r="BY38" s="368" t="str">
        <f>IF('各会計、関係団体の財政状況及び健全化判断比率'!B72="","",'各会計、関係団体の財政状況及び健全化判断比率'!B72)</f>
        <v>福岡県自治振興組合（一般会計）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20</v>
      </c>
      <c r="BX39" s="367"/>
      <c r="BY39" s="368" t="str">
        <f>IF('各会計、関係団体の財政状況及び健全化判断比率'!B73="","",'各会計、関係団体の財政状況及び健全化判断比率'!B73)</f>
        <v>福岡県自治振興組合（公文書館事業特別会計）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21</v>
      </c>
      <c r="BX40" s="367"/>
      <c r="BY40" s="368" t="str">
        <f>IF('各会計、関係団体の財政状況及び健全化判断比率'!B74="","",'各会計、関係団体の財政状況及び健全化判断比率'!B74)</f>
        <v>福岡県後期高齢者医療広域連合（一般会計）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22</v>
      </c>
      <c r="BX41" s="367"/>
      <c r="BY41" s="368" t="str">
        <f>IF('各会計、関係団体の財政状況及び健全化判断比率'!B75="","",'各会計、関係団体の財政状況及び健全化判断比率'!B75)</f>
        <v>福岡県後期高齢者医療広域連合（後期高齢者医療特別会計）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oCXBkalGyAaSwGtSNflKaIsa/TLhbLkf8hE02OcyQ/6z70Qz87dWfMFz1ds7BNchXAFuDEdZZ/RexGQms+vZNw==" saltValue="pDI3ngBE8uHLk6xH4lg86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14899066</v>
      </c>
      <c r="S5" s="677"/>
      <c r="T5" s="677"/>
      <c r="U5" s="677"/>
      <c r="V5" s="677"/>
      <c r="W5" s="677"/>
      <c r="X5" s="677"/>
      <c r="Y5" s="702"/>
      <c r="Z5" s="715">
        <v>16.399999999999999</v>
      </c>
      <c r="AA5" s="715"/>
      <c r="AB5" s="715"/>
      <c r="AC5" s="715"/>
      <c r="AD5" s="716">
        <v>14899066</v>
      </c>
      <c r="AE5" s="716"/>
      <c r="AF5" s="716"/>
      <c r="AG5" s="716"/>
      <c r="AH5" s="716"/>
      <c r="AI5" s="716"/>
      <c r="AJ5" s="716"/>
      <c r="AK5" s="716"/>
      <c r="AL5" s="703">
        <v>43.4</v>
      </c>
      <c r="AM5" s="685"/>
      <c r="AN5" s="685"/>
      <c r="AO5" s="704"/>
      <c r="AP5" s="679" t="s">
        <v>216</v>
      </c>
      <c r="AQ5" s="680"/>
      <c r="AR5" s="680"/>
      <c r="AS5" s="680"/>
      <c r="AT5" s="680"/>
      <c r="AU5" s="680"/>
      <c r="AV5" s="680"/>
      <c r="AW5" s="680"/>
      <c r="AX5" s="680"/>
      <c r="AY5" s="680"/>
      <c r="AZ5" s="680"/>
      <c r="BA5" s="680"/>
      <c r="BB5" s="680"/>
      <c r="BC5" s="680"/>
      <c r="BD5" s="680"/>
      <c r="BE5" s="680"/>
      <c r="BF5" s="681"/>
      <c r="BG5" s="621">
        <v>14898909</v>
      </c>
      <c r="BH5" s="622"/>
      <c r="BI5" s="622"/>
      <c r="BJ5" s="622"/>
      <c r="BK5" s="622"/>
      <c r="BL5" s="622"/>
      <c r="BM5" s="622"/>
      <c r="BN5" s="623"/>
      <c r="BO5" s="659">
        <v>100</v>
      </c>
      <c r="BP5" s="659"/>
      <c r="BQ5" s="659"/>
      <c r="BR5" s="659"/>
      <c r="BS5" s="660">
        <v>60280</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445685</v>
      </c>
      <c r="S6" s="622"/>
      <c r="T6" s="622"/>
      <c r="U6" s="622"/>
      <c r="V6" s="622"/>
      <c r="W6" s="622"/>
      <c r="X6" s="622"/>
      <c r="Y6" s="623"/>
      <c r="Z6" s="659">
        <v>0.5</v>
      </c>
      <c r="AA6" s="659"/>
      <c r="AB6" s="659"/>
      <c r="AC6" s="659"/>
      <c r="AD6" s="660">
        <v>445685</v>
      </c>
      <c r="AE6" s="660"/>
      <c r="AF6" s="660"/>
      <c r="AG6" s="660"/>
      <c r="AH6" s="660"/>
      <c r="AI6" s="660"/>
      <c r="AJ6" s="660"/>
      <c r="AK6" s="660"/>
      <c r="AL6" s="624">
        <v>1.3</v>
      </c>
      <c r="AM6" s="625"/>
      <c r="AN6" s="625"/>
      <c r="AO6" s="661"/>
      <c r="AP6" s="618" t="s">
        <v>221</v>
      </c>
      <c r="AQ6" s="619"/>
      <c r="AR6" s="619"/>
      <c r="AS6" s="619"/>
      <c r="AT6" s="619"/>
      <c r="AU6" s="619"/>
      <c r="AV6" s="619"/>
      <c r="AW6" s="619"/>
      <c r="AX6" s="619"/>
      <c r="AY6" s="619"/>
      <c r="AZ6" s="619"/>
      <c r="BA6" s="619"/>
      <c r="BB6" s="619"/>
      <c r="BC6" s="619"/>
      <c r="BD6" s="619"/>
      <c r="BE6" s="619"/>
      <c r="BF6" s="620"/>
      <c r="BG6" s="621">
        <v>14898909</v>
      </c>
      <c r="BH6" s="622"/>
      <c r="BI6" s="622"/>
      <c r="BJ6" s="622"/>
      <c r="BK6" s="622"/>
      <c r="BL6" s="622"/>
      <c r="BM6" s="622"/>
      <c r="BN6" s="623"/>
      <c r="BO6" s="659">
        <v>100</v>
      </c>
      <c r="BP6" s="659"/>
      <c r="BQ6" s="659"/>
      <c r="BR6" s="659"/>
      <c r="BS6" s="660">
        <v>60280</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333031</v>
      </c>
      <c r="CS6" s="622"/>
      <c r="CT6" s="622"/>
      <c r="CU6" s="622"/>
      <c r="CV6" s="622"/>
      <c r="CW6" s="622"/>
      <c r="CX6" s="622"/>
      <c r="CY6" s="623"/>
      <c r="CZ6" s="703">
        <v>0.4</v>
      </c>
      <c r="DA6" s="685"/>
      <c r="DB6" s="685"/>
      <c r="DC6" s="705"/>
      <c r="DD6" s="627" t="s">
        <v>122</v>
      </c>
      <c r="DE6" s="622"/>
      <c r="DF6" s="622"/>
      <c r="DG6" s="622"/>
      <c r="DH6" s="622"/>
      <c r="DI6" s="622"/>
      <c r="DJ6" s="622"/>
      <c r="DK6" s="622"/>
      <c r="DL6" s="622"/>
      <c r="DM6" s="622"/>
      <c r="DN6" s="622"/>
      <c r="DO6" s="622"/>
      <c r="DP6" s="623"/>
      <c r="DQ6" s="627">
        <v>332963</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3596</v>
      </c>
      <c r="S7" s="622"/>
      <c r="T7" s="622"/>
      <c r="U7" s="622"/>
      <c r="V7" s="622"/>
      <c r="W7" s="622"/>
      <c r="X7" s="622"/>
      <c r="Y7" s="623"/>
      <c r="Z7" s="659">
        <v>0</v>
      </c>
      <c r="AA7" s="659"/>
      <c r="AB7" s="659"/>
      <c r="AC7" s="659"/>
      <c r="AD7" s="660">
        <v>3596</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6603056</v>
      </c>
      <c r="BH7" s="622"/>
      <c r="BI7" s="622"/>
      <c r="BJ7" s="622"/>
      <c r="BK7" s="622"/>
      <c r="BL7" s="622"/>
      <c r="BM7" s="622"/>
      <c r="BN7" s="623"/>
      <c r="BO7" s="659">
        <v>44.3</v>
      </c>
      <c r="BP7" s="659"/>
      <c r="BQ7" s="659"/>
      <c r="BR7" s="659"/>
      <c r="BS7" s="660">
        <v>60280</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23882511</v>
      </c>
      <c r="CS7" s="622"/>
      <c r="CT7" s="622"/>
      <c r="CU7" s="622"/>
      <c r="CV7" s="622"/>
      <c r="CW7" s="622"/>
      <c r="CX7" s="622"/>
      <c r="CY7" s="623"/>
      <c r="CZ7" s="659">
        <v>27</v>
      </c>
      <c r="DA7" s="659"/>
      <c r="DB7" s="659"/>
      <c r="DC7" s="659"/>
      <c r="DD7" s="627">
        <v>1556750</v>
      </c>
      <c r="DE7" s="622"/>
      <c r="DF7" s="622"/>
      <c r="DG7" s="622"/>
      <c r="DH7" s="622"/>
      <c r="DI7" s="622"/>
      <c r="DJ7" s="622"/>
      <c r="DK7" s="622"/>
      <c r="DL7" s="622"/>
      <c r="DM7" s="622"/>
      <c r="DN7" s="622"/>
      <c r="DO7" s="622"/>
      <c r="DP7" s="623"/>
      <c r="DQ7" s="627">
        <v>15107282</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74181</v>
      </c>
      <c r="S8" s="622"/>
      <c r="T8" s="622"/>
      <c r="U8" s="622"/>
      <c r="V8" s="622"/>
      <c r="W8" s="622"/>
      <c r="X8" s="622"/>
      <c r="Y8" s="623"/>
      <c r="Z8" s="659">
        <v>0.1</v>
      </c>
      <c r="AA8" s="659"/>
      <c r="AB8" s="659"/>
      <c r="AC8" s="659"/>
      <c r="AD8" s="660">
        <v>74181</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204285</v>
      </c>
      <c r="BH8" s="622"/>
      <c r="BI8" s="622"/>
      <c r="BJ8" s="622"/>
      <c r="BK8" s="622"/>
      <c r="BL8" s="622"/>
      <c r="BM8" s="622"/>
      <c r="BN8" s="623"/>
      <c r="BO8" s="659">
        <v>1.4</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36563667</v>
      </c>
      <c r="CS8" s="622"/>
      <c r="CT8" s="622"/>
      <c r="CU8" s="622"/>
      <c r="CV8" s="622"/>
      <c r="CW8" s="622"/>
      <c r="CX8" s="622"/>
      <c r="CY8" s="623"/>
      <c r="CZ8" s="659">
        <v>41.3</v>
      </c>
      <c r="DA8" s="659"/>
      <c r="DB8" s="659"/>
      <c r="DC8" s="659"/>
      <c r="DD8" s="627">
        <v>1107194</v>
      </c>
      <c r="DE8" s="622"/>
      <c r="DF8" s="622"/>
      <c r="DG8" s="622"/>
      <c r="DH8" s="622"/>
      <c r="DI8" s="622"/>
      <c r="DJ8" s="622"/>
      <c r="DK8" s="622"/>
      <c r="DL8" s="622"/>
      <c r="DM8" s="622"/>
      <c r="DN8" s="622"/>
      <c r="DO8" s="622"/>
      <c r="DP8" s="623"/>
      <c r="DQ8" s="627">
        <v>16072062</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91909</v>
      </c>
      <c r="S9" s="622"/>
      <c r="T9" s="622"/>
      <c r="U9" s="622"/>
      <c r="V9" s="622"/>
      <c r="W9" s="622"/>
      <c r="X9" s="622"/>
      <c r="Y9" s="623"/>
      <c r="Z9" s="659">
        <v>0.1</v>
      </c>
      <c r="AA9" s="659"/>
      <c r="AB9" s="659"/>
      <c r="AC9" s="659"/>
      <c r="AD9" s="660">
        <v>91909</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5404400</v>
      </c>
      <c r="BH9" s="622"/>
      <c r="BI9" s="622"/>
      <c r="BJ9" s="622"/>
      <c r="BK9" s="622"/>
      <c r="BL9" s="622"/>
      <c r="BM9" s="622"/>
      <c r="BN9" s="623"/>
      <c r="BO9" s="659">
        <v>36.299999999999997</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6054349</v>
      </c>
      <c r="CS9" s="622"/>
      <c r="CT9" s="622"/>
      <c r="CU9" s="622"/>
      <c r="CV9" s="622"/>
      <c r="CW9" s="622"/>
      <c r="CX9" s="622"/>
      <c r="CY9" s="623"/>
      <c r="CZ9" s="659">
        <v>6.8</v>
      </c>
      <c r="DA9" s="659"/>
      <c r="DB9" s="659"/>
      <c r="DC9" s="659"/>
      <c r="DD9" s="627">
        <v>140717</v>
      </c>
      <c r="DE9" s="622"/>
      <c r="DF9" s="622"/>
      <c r="DG9" s="622"/>
      <c r="DH9" s="622"/>
      <c r="DI9" s="622"/>
      <c r="DJ9" s="622"/>
      <c r="DK9" s="622"/>
      <c r="DL9" s="622"/>
      <c r="DM9" s="622"/>
      <c r="DN9" s="622"/>
      <c r="DO9" s="622"/>
      <c r="DP9" s="623"/>
      <c r="DQ9" s="627">
        <v>4776942</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334465</v>
      </c>
      <c r="BH10" s="622"/>
      <c r="BI10" s="622"/>
      <c r="BJ10" s="622"/>
      <c r="BK10" s="622"/>
      <c r="BL10" s="622"/>
      <c r="BM10" s="622"/>
      <c r="BN10" s="623"/>
      <c r="BO10" s="659">
        <v>2.2000000000000002</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2567</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2567</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3083756</v>
      </c>
      <c r="S11" s="622"/>
      <c r="T11" s="622"/>
      <c r="U11" s="622"/>
      <c r="V11" s="622"/>
      <c r="W11" s="622"/>
      <c r="X11" s="622"/>
      <c r="Y11" s="623"/>
      <c r="Z11" s="624">
        <v>3.4</v>
      </c>
      <c r="AA11" s="625"/>
      <c r="AB11" s="625"/>
      <c r="AC11" s="626"/>
      <c r="AD11" s="627">
        <v>3083756</v>
      </c>
      <c r="AE11" s="622"/>
      <c r="AF11" s="622"/>
      <c r="AG11" s="622"/>
      <c r="AH11" s="622"/>
      <c r="AI11" s="622"/>
      <c r="AJ11" s="622"/>
      <c r="AK11" s="623"/>
      <c r="AL11" s="624">
        <v>9</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659906</v>
      </c>
      <c r="BH11" s="622"/>
      <c r="BI11" s="622"/>
      <c r="BJ11" s="622"/>
      <c r="BK11" s="622"/>
      <c r="BL11" s="622"/>
      <c r="BM11" s="622"/>
      <c r="BN11" s="623"/>
      <c r="BO11" s="659">
        <v>4.4000000000000004</v>
      </c>
      <c r="BP11" s="659"/>
      <c r="BQ11" s="659"/>
      <c r="BR11" s="659"/>
      <c r="BS11" s="660">
        <v>60280</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1143912</v>
      </c>
      <c r="CS11" s="622"/>
      <c r="CT11" s="622"/>
      <c r="CU11" s="622"/>
      <c r="CV11" s="622"/>
      <c r="CW11" s="622"/>
      <c r="CX11" s="622"/>
      <c r="CY11" s="623"/>
      <c r="CZ11" s="659">
        <v>1.3</v>
      </c>
      <c r="DA11" s="659"/>
      <c r="DB11" s="659"/>
      <c r="DC11" s="659"/>
      <c r="DD11" s="627">
        <v>354715</v>
      </c>
      <c r="DE11" s="622"/>
      <c r="DF11" s="622"/>
      <c r="DG11" s="622"/>
      <c r="DH11" s="622"/>
      <c r="DI11" s="622"/>
      <c r="DJ11" s="622"/>
      <c r="DK11" s="622"/>
      <c r="DL11" s="622"/>
      <c r="DM11" s="622"/>
      <c r="DN11" s="622"/>
      <c r="DO11" s="622"/>
      <c r="DP11" s="623"/>
      <c r="DQ11" s="627">
        <v>600488</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88658</v>
      </c>
      <c r="S12" s="622"/>
      <c r="T12" s="622"/>
      <c r="U12" s="622"/>
      <c r="V12" s="622"/>
      <c r="W12" s="622"/>
      <c r="X12" s="622"/>
      <c r="Y12" s="623"/>
      <c r="Z12" s="659">
        <v>0.1</v>
      </c>
      <c r="AA12" s="659"/>
      <c r="AB12" s="659"/>
      <c r="AC12" s="659"/>
      <c r="AD12" s="660">
        <v>88658</v>
      </c>
      <c r="AE12" s="660"/>
      <c r="AF12" s="660"/>
      <c r="AG12" s="660"/>
      <c r="AH12" s="660"/>
      <c r="AI12" s="660"/>
      <c r="AJ12" s="660"/>
      <c r="AK12" s="660"/>
      <c r="AL12" s="624">
        <v>0.3</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6666286</v>
      </c>
      <c r="BH12" s="622"/>
      <c r="BI12" s="622"/>
      <c r="BJ12" s="622"/>
      <c r="BK12" s="622"/>
      <c r="BL12" s="622"/>
      <c r="BM12" s="622"/>
      <c r="BN12" s="623"/>
      <c r="BO12" s="659">
        <v>44.7</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1343535</v>
      </c>
      <c r="CS12" s="622"/>
      <c r="CT12" s="622"/>
      <c r="CU12" s="622"/>
      <c r="CV12" s="622"/>
      <c r="CW12" s="622"/>
      <c r="CX12" s="622"/>
      <c r="CY12" s="623"/>
      <c r="CZ12" s="659">
        <v>1.5</v>
      </c>
      <c r="DA12" s="659"/>
      <c r="DB12" s="659"/>
      <c r="DC12" s="659"/>
      <c r="DD12" s="627">
        <v>230561</v>
      </c>
      <c r="DE12" s="622"/>
      <c r="DF12" s="622"/>
      <c r="DG12" s="622"/>
      <c r="DH12" s="622"/>
      <c r="DI12" s="622"/>
      <c r="DJ12" s="622"/>
      <c r="DK12" s="622"/>
      <c r="DL12" s="622"/>
      <c r="DM12" s="622"/>
      <c r="DN12" s="622"/>
      <c r="DO12" s="622"/>
      <c r="DP12" s="623"/>
      <c r="DQ12" s="627">
        <v>675214</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6588271</v>
      </c>
      <c r="BH13" s="622"/>
      <c r="BI13" s="622"/>
      <c r="BJ13" s="622"/>
      <c r="BK13" s="622"/>
      <c r="BL13" s="622"/>
      <c r="BM13" s="622"/>
      <c r="BN13" s="623"/>
      <c r="BO13" s="659">
        <v>44.2</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4342517</v>
      </c>
      <c r="CS13" s="622"/>
      <c r="CT13" s="622"/>
      <c r="CU13" s="622"/>
      <c r="CV13" s="622"/>
      <c r="CW13" s="622"/>
      <c r="CX13" s="622"/>
      <c r="CY13" s="623"/>
      <c r="CZ13" s="659">
        <v>4.9000000000000004</v>
      </c>
      <c r="DA13" s="659"/>
      <c r="DB13" s="659"/>
      <c r="DC13" s="659"/>
      <c r="DD13" s="627">
        <v>2314115</v>
      </c>
      <c r="DE13" s="622"/>
      <c r="DF13" s="622"/>
      <c r="DG13" s="622"/>
      <c r="DH13" s="622"/>
      <c r="DI13" s="622"/>
      <c r="DJ13" s="622"/>
      <c r="DK13" s="622"/>
      <c r="DL13" s="622"/>
      <c r="DM13" s="622"/>
      <c r="DN13" s="622"/>
      <c r="DO13" s="622"/>
      <c r="DP13" s="623"/>
      <c r="DQ13" s="627">
        <v>2510471</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4283</v>
      </c>
      <c r="S14" s="622"/>
      <c r="T14" s="622"/>
      <c r="U14" s="622"/>
      <c r="V14" s="622"/>
      <c r="W14" s="622"/>
      <c r="X14" s="622"/>
      <c r="Y14" s="623"/>
      <c r="Z14" s="659">
        <v>0</v>
      </c>
      <c r="AA14" s="659"/>
      <c r="AB14" s="659"/>
      <c r="AC14" s="659"/>
      <c r="AD14" s="660">
        <v>4283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439413</v>
      </c>
      <c r="BH14" s="622"/>
      <c r="BI14" s="622"/>
      <c r="BJ14" s="622"/>
      <c r="BK14" s="622"/>
      <c r="BL14" s="622"/>
      <c r="BM14" s="622"/>
      <c r="BN14" s="623"/>
      <c r="BO14" s="659">
        <v>2.9</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1883338</v>
      </c>
      <c r="CS14" s="622"/>
      <c r="CT14" s="622"/>
      <c r="CU14" s="622"/>
      <c r="CV14" s="622"/>
      <c r="CW14" s="622"/>
      <c r="CX14" s="622"/>
      <c r="CY14" s="623"/>
      <c r="CZ14" s="659">
        <v>2.1</v>
      </c>
      <c r="DA14" s="659"/>
      <c r="DB14" s="659"/>
      <c r="DC14" s="659"/>
      <c r="DD14" s="627">
        <v>30772</v>
      </c>
      <c r="DE14" s="622"/>
      <c r="DF14" s="622"/>
      <c r="DG14" s="622"/>
      <c r="DH14" s="622"/>
      <c r="DI14" s="622"/>
      <c r="DJ14" s="622"/>
      <c r="DK14" s="622"/>
      <c r="DL14" s="622"/>
      <c r="DM14" s="622"/>
      <c r="DN14" s="622"/>
      <c r="DO14" s="622"/>
      <c r="DP14" s="623"/>
      <c r="DQ14" s="627">
        <v>1675576</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1190042</v>
      </c>
      <c r="BH15" s="622"/>
      <c r="BI15" s="622"/>
      <c r="BJ15" s="622"/>
      <c r="BK15" s="622"/>
      <c r="BL15" s="622"/>
      <c r="BM15" s="622"/>
      <c r="BN15" s="623"/>
      <c r="BO15" s="659">
        <v>8</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5701691</v>
      </c>
      <c r="CS15" s="622"/>
      <c r="CT15" s="622"/>
      <c r="CU15" s="622"/>
      <c r="CV15" s="622"/>
      <c r="CW15" s="622"/>
      <c r="CX15" s="622"/>
      <c r="CY15" s="623"/>
      <c r="CZ15" s="659">
        <v>6.4</v>
      </c>
      <c r="DA15" s="659"/>
      <c r="DB15" s="659"/>
      <c r="DC15" s="659"/>
      <c r="DD15" s="627">
        <v>592044</v>
      </c>
      <c r="DE15" s="622"/>
      <c r="DF15" s="622"/>
      <c r="DG15" s="622"/>
      <c r="DH15" s="622"/>
      <c r="DI15" s="622"/>
      <c r="DJ15" s="622"/>
      <c r="DK15" s="622"/>
      <c r="DL15" s="622"/>
      <c r="DM15" s="622"/>
      <c r="DN15" s="622"/>
      <c r="DO15" s="622"/>
      <c r="DP15" s="623"/>
      <c r="DQ15" s="627">
        <v>3722820</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76285</v>
      </c>
      <c r="S16" s="622"/>
      <c r="T16" s="622"/>
      <c r="U16" s="622"/>
      <c r="V16" s="622"/>
      <c r="W16" s="622"/>
      <c r="X16" s="622"/>
      <c r="Y16" s="623"/>
      <c r="Z16" s="659">
        <v>0.1</v>
      </c>
      <c r="AA16" s="659"/>
      <c r="AB16" s="659"/>
      <c r="AC16" s="659"/>
      <c r="AD16" s="660">
        <v>76285</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v>112</v>
      </c>
      <c r="BH16" s="622"/>
      <c r="BI16" s="622"/>
      <c r="BJ16" s="622"/>
      <c r="BK16" s="622"/>
      <c r="BL16" s="622"/>
      <c r="BM16" s="622"/>
      <c r="BN16" s="623"/>
      <c r="BO16" s="659">
        <v>0</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404523</v>
      </c>
      <c r="CS16" s="622"/>
      <c r="CT16" s="622"/>
      <c r="CU16" s="622"/>
      <c r="CV16" s="622"/>
      <c r="CW16" s="622"/>
      <c r="CX16" s="622"/>
      <c r="CY16" s="623"/>
      <c r="CZ16" s="659">
        <v>0.5</v>
      </c>
      <c r="DA16" s="659"/>
      <c r="DB16" s="659"/>
      <c r="DC16" s="659"/>
      <c r="DD16" s="627" t="s">
        <v>122</v>
      </c>
      <c r="DE16" s="622"/>
      <c r="DF16" s="622"/>
      <c r="DG16" s="622"/>
      <c r="DH16" s="622"/>
      <c r="DI16" s="622"/>
      <c r="DJ16" s="622"/>
      <c r="DK16" s="622"/>
      <c r="DL16" s="622"/>
      <c r="DM16" s="622"/>
      <c r="DN16" s="622"/>
      <c r="DO16" s="622"/>
      <c r="DP16" s="623"/>
      <c r="DQ16" s="627">
        <v>138673</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323074</v>
      </c>
      <c r="S17" s="622"/>
      <c r="T17" s="622"/>
      <c r="U17" s="622"/>
      <c r="V17" s="622"/>
      <c r="W17" s="622"/>
      <c r="X17" s="622"/>
      <c r="Y17" s="623"/>
      <c r="Z17" s="659">
        <v>0.4</v>
      </c>
      <c r="AA17" s="659"/>
      <c r="AB17" s="659"/>
      <c r="AC17" s="659"/>
      <c r="AD17" s="660">
        <v>323074</v>
      </c>
      <c r="AE17" s="660"/>
      <c r="AF17" s="660"/>
      <c r="AG17" s="660"/>
      <c r="AH17" s="660"/>
      <c r="AI17" s="660"/>
      <c r="AJ17" s="660"/>
      <c r="AK17" s="660"/>
      <c r="AL17" s="624">
        <v>0.9</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6817151</v>
      </c>
      <c r="CS17" s="622"/>
      <c r="CT17" s="622"/>
      <c r="CU17" s="622"/>
      <c r="CV17" s="622"/>
      <c r="CW17" s="622"/>
      <c r="CX17" s="622"/>
      <c r="CY17" s="623"/>
      <c r="CZ17" s="659">
        <v>7.7</v>
      </c>
      <c r="DA17" s="659"/>
      <c r="DB17" s="659"/>
      <c r="DC17" s="659"/>
      <c r="DD17" s="627" t="s">
        <v>122</v>
      </c>
      <c r="DE17" s="622"/>
      <c r="DF17" s="622"/>
      <c r="DG17" s="622"/>
      <c r="DH17" s="622"/>
      <c r="DI17" s="622"/>
      <c r="DJ17" s="622"/>
      <c r="DK17" s="622"/>
      <c r="DL17" s="622"/>
      <c r="DM17" s="622"/>
      <c r="DN17" s="622"/>
      <c r="DO17" s="622"/>
      <c r="DP17" s="623"/>
      <c r="DQ17" s="627">
        <v>6431366</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130142</v>
      </c>
      <c r="S18" s="622"/>
      <c r="T18" s="622"/>
      <c r="U18" s="622"/>
      <c r="V18" s="622"/>
      <c r="W18" s="622"/>
      <c r="X18" s="622"/>
      <c r="Y18" s="623"/>
      <c r="Z18" s="659">
        <v>0.1</v>
      </c>
      <c r="AA18" s="659"/>
      <c r="AB18" s="659"/>
      <c r="AC18" s="659"/>
      <c r="AD18" s="660">
        <v>130142</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124371</v>
      </c>
      <c r="S19" s="622"/>
      <c r="T19" s="622"/>
      <c r="U19" s="622"/>
      <c r="V19" s="622"/>
      <c r="W19" s="622"/>
      <c r="X19" s="622"/>
      <c r="Y19" s="623"/>
      <c r="Z19" s="659">
        <v>0.1</v>
      </c>
      <c r="AA19" s="659"/>
      <c r="AB19" s="659"/>
      <c r="AC19" s="659"/>
      <c r="AD19" s="660">
        <v>124371</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157</v>
      </c>
      <c r="BH19" s="622"/>
      <c r="BI19" s="622"/>
      <c r="BJ19" s="622"/>
      <c r="BK19" s="622"/>
      <c r="BL19" s="622"/>
      <c r="BM19" s="622"/>
      <c r="BN19" s="623"/>
      <c r="BO19" s="659">
        <v>0</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5771</v>
      </c>
      <c r="S20" s="622"/>
      <c r="T20" s="622"/>
      <c r="U20" s="622"/>
      <c r="V20" s="622"/>
      <c r="W20" s="622"/>
      <c r="X20" s="622"/>
      <c r="Y20" s="623"/>
      <c r="Z20" s="659">
        <v>0</v>
      </c>
      <c r="AA20" s="659"/>
      <c r="AB20" s="659"/>
      <c r="AC20" s="659"/>
      <c r="AD20" s="660">
        <v>5771</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157</v>
      </c>
      <c r="BH20" s="622"/>
      <c r="BI20" s="622"/>
      <c r="BJ20" s="622"/>
      <c r="BK20" s="622"/>
      <c r="BL20" s="622"/>
      <c r="BM20" s="622"/>
      <c r="BN20" s="623"/>
      <c r="BO20" s="659">
        <v>0</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88472792</v>
      </c>
      <c r="CS20" s="622"/>
      <c r="CT20" s="622"/>
      <c r="CU20" s="622"/>
      <c r="CV20" s="622"/>
      <c r="CW20" s="622"/>
      <c r="CX20" s="622"/>
      <c r="CY20" s="623"/>
      <c r="CZ20" s="659">
        <v>100</v>
      </c>
      <c r="DA20" s="659"/>
      <c r="DB20" s="659"/>
      <c r="DC20" s="659"/>
      <c r="DD20" s="627">
        <v>6326868</v>
      </c>
      <c r="DE20" s="622"/>
      <c r="DF20" s="622"/>
      <c r="DG20" s="622"/>
      <c r="DH20" s="622"/>
      <c r="DI20" s="622"/>
      <c r="DJ20" s="622"/>
      <c r="DK20" s="622"/>
      <c r="DL20" s="622"/>
      <c r="DM20" s="622"/>
      <c r="DN20" s="622"/>
      <c r="DO20" s="622"/>
      <c r="DP20" s="623"/>
      <c r="DQ20" s="627">
        <v>52046424</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17124899</v>
      </c>
      <c r="S21" s="622"/>
      <c r="T21" s="622"/>
      <c r="U21" s="622"/>
      <c r="V21" s="622"/>
      <c r="W21" s="622"/>
      <c r="X21" s="622"/>
      <c r="Y21" s="623"/>
      <c r="Z21" s="659">
        <v>18.899999999999999</v>
      </c>
      <c r="AA21" s="659"/>
      <c r="AB21" s="659"/>
      <c r="AC21" s="659"/>
      <c r="AD21" s="660">
        <v>14973362</v>
      </c>
      <c r="AE21" s="660"/>
      <c r="AF21" s="660"/>
      <c r="AG21" s="660"/>
      <c r="AH21" s="660"/>
      <c r="AI21" s="660"/>
      <c r="AJ21" s="660"/>
      <c r="AK21" s="660"/>
      <c r="AL21" s="624">
        <v>43.7</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157</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14973362</v>
      </c>
      <c r="S22" s="622"/>
      <c r="T22" s="622"/>
      <c r="U22" s="622"/>
      <c r="V22" s="622"/>
      <c r="W22" s="622"/>
      <c r="X22" s="622"/>
      <c r="Y22" s="623"/>
      <c r="Z22" s="659">
        <v>16.5</v>
      </c>
      <c r="AA22" s="659"/>
      <c r="AB22" s="659"/>
      <c r="AC22" s="659"/>
      <c r="AD22" s="660">
        <v>14973362</v>
      </c>
      <c r="AE22" s="660"/>
      <c r="AF22" s="660"/>
      <c r="AG22" s="660"/>
      <c r="AH22" s="660"/>
      <c r="AI22" s="660"/>
      <c r="AJ22" s="660"/>
      <c r="AK22" s="660"/>
      <c r="AL22" s="624">
        <v>43.7</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2151537</v>
      </c>
      <c r="S23" s="622"/>
      <c r="T23" s="622"/>
      <c r="U23" s="622"/>
      <c r="V23" s="622"/>
      <c r="W23" s="622"/>
      <c r="X23" s="622"/>
      <c r="Y23" s="623"/>
      <c r="Z23" s="659">
        <v>2.4</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41469452</v>
      </c>
      <c r="CS24" s="677"/>
      <c r="CT24" s="677"/>
      <c r="CU24" s="677"/>
      <c r="CV24" s="677"/>
      <c r="CW24" s="677"/>
      <c r="CX24" s="677"/>
      <c r="CY24" s="702"/>
      <c r="CZ24" s="703">
        <v>46.9</v>
      </c>
      <c r="DA24" s="685"/>
      <c r="DB24" s="685"/>
      <c r="DC24" s="705"/>
      <c r="DD24" s="701">
        <v>22520366</v>
      </c>
      <c r="DE24" s="677"/>
      <c r="DF24" s="677"/>
      <c r="DG24" s="677"/>
      <c r="DH24" s="677"/>
      <c r="DI24" s="677"/>
      <c r="DJ24" s="677"/>
      <c r="DK24" s="702"/>
      <c r="DL24" s="701">
        <v>19199254</v>
      </c>
      <c r="DM24" s="677"/>
      <c r="DN24" s="677"/>
      <c r="DO24" s="677"/>
      <c r="DP24" s="677"/>
      <c r="DQ24" s="677"/>
      <c r="DR24" s="677"/>
      <c r="DS24" s="677"/>
      <c r="DT24" s="677"/>
      <c r="DU24" s="677"/>
      <c r="DV24" s="702"/>
      <c r="DW24" s="703">
        <v>55.6</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36345534</v>
      </c>
      <c r="S25" s="622"/>
      <c r="T25" s="622"/>
      <c r="U25" s="622"/>
      <c r="V25" s="622"/>
      <c r="W25" s="622"/>
      <c r="X25" s="622"/>
      <c r="Y25" s="623"/>
      <c r="Z25" s="659">
        <v>40</v>
      </c>
      <c r="AA25" s="659"/>
      <c r="AB25" s="659"/>
      <c r="AC25" s="659"/>
      <c r="AD25" s="660">
        <v>34193997</v>
      </c>
      <c r="AE25" s="660"/>
      <c r="AF25" s="660"/>
      <c r="AG25" s="660"/>
      <c r="AH25" s="660"/>
      <c r="AI25" s="660"/>
      <c r="AJ25" s="660"/>
      <c r="AK25" s="660"/>
      <c r="AL25" s="624">
        <v>99.7</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8126510</v>
      </c>
      <c r="CS25" s="634"/>
      <c r="CT25" s="634"/>
      <c r="CU25" s="634"/>
      <c r="CV25" s="634"/>
      <c r="CW25" s="634"/>
      <c r="CX25" s="634"/>
      <c r="CY25" s="635"/>
      <c r="CZ25" s="624">
        <v>9.1999999999999993</v>
      </c>
      <c r="DA25" s="636"/>
      <c r="DB25" s="636"/>
      <c r="DC25" s="637"/>
      <c r="DD25" s="627">
        <v>7407937</v>
      </c>
      <c r="DE25" s="634"/>
      <c r="DF25" s="634"/>
      <c r="DG25" s="634"/>
      <c r="DH25" s="634"/>
      <c r="DI25" s="634"/>
      <c r="DJ25" s="634"/>
      <c r="DK25" s="635"/>
      <c r="DL25" s="627">
        <v>7322200</v>
      </c>
      <c r="DM25" s="634"/>
      <c r="DN25" s="634"/>
      <c r="DO25" s="634"/>
      <c r="DP25" s="634"/>
      <c r="DQ25" s="634"/>
      <c r="DR25" s="634"/>
      <c r="DS25" s="634"/>
      <c r="DT25" s="634"/>
      <c r="DU25" s="634"/>
      <c r="DV25" s="635"/>
      <c r="DW25" s="624">
        <v>21.2</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19643</v>
      </c>
      <c r="S26" s="622"/>
      <c r="T26" s="622"/>
      <c r="U26" s="622"/>
      <c r="V26" s="622"/>
      <c r="W26" s="622"/>
      <c r="X26" s="622"/>
      <c r="Y26" s="623"/>
      <c r="Z26" s="659">
        <v>0</v>
      </c>
      <c r="AA26" s="659"/>
      <c r="AB26" s="659"/>
      <c r="AC26" s="659"/>
      <c r="AD26" s="660">
        <v>19643</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4805486</v>
      </c>
      <c r="CS26" s="622"/>
      <c r="CT26" s="622"/>
      <c r="CU26" s="622"/>
      <c r="CV26" s="622"/>
      <c r="CW26" s="622"/>
      <c r="CX26" s="622"/>
      <c r="CY26" s="623"/>
      <c r="CZ26" s="624">
        <v>5.4</v>
      </c>
      <c r="DA26" s="636"/>
      <c r="DB26" s="636"/>
      <c r="DC26" s="637"/>
      <c r="DD26" s="627">
        <v>4312128</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930416</v>
      </c>
      <c r="S27" s="622"/>
      <c r="T27" s="622"/>
      <c r="U27" s="622"/>
      <c r="V27" s="622"/>
      <c r="W27" s="622"/>
      <c r="X27" s="622"/>
      <c r="Y27" s="623"/>
      <c r="Z27" s="659">
        <v>1</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14899066</v>
      </c>
      <c r="BH27" s="622"/>
      <c r="BI27" s="622"/>
      <c r="BJ27" s="622"/>
      <c r="BK27" s="622"/>
      <c r="BL27" s="622"/>
      <c r="BM27" s="622"/>
      <c r="BN27" s="623"/>
      <c r="BO27" s="659">
        <v>100</v>
      </c>
      <c r="BP27" s="659"/>
      <c r="BQ27" s="659"/>
      <c r="BR27" s="659"/>
      <c r="BS27" s="660">
        <v>60280</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26525791</v>
      </c>
      <c r="CS27" s="634"/>
      <c r="CT27" s="634"/>
      <c r="CU27" s="634"/>
      <c r="CV27" s="634"/>
      <c r="CW27" s="634"/>
      <c r="CX27" s="634"/>
      <c r="CY27" s="635"/>
      <c r="CZ27" s="624">
        <v>30</v>
      </c>
      <c r="DA27" s="636"/>
      <c r="DB27" s="636"/>
      <c r="DC27" s="637"/>
      <c r="DD27" s="627">
        <v>8681063</v>
      </c>
      <c r="DE27" s="634"/>
      <c r="DF27" s="634"/>
      <c r="DG27" s="634"/>
      <c r="DH27" s="634"/>
      <c r="DI27" s="634"/>
      <c r="DJ27" s="634"/>
      <c r="DK27" s="635"/>
      <c r="DL27" s="627">
        <v>5445688</v>
      </c>
      <c r="DM27" s="634"/>
      <c r="DN27" s="634"/>
      <c r="DO27" s="634"/>
      <c r="DP27" s="634"/>
      <c r="DQ27" s="634"/>
      <c r="DR27" s="634"/>
      <c r="DS27" s="634"/>
      <c r="DT27" s="634"/>
      <c r="DU27" s="634"/>
      <c r="DV27" s="635"/>
      <c r="DW27" s="624">
        <v>15.8</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862269</v>
      </c>
      <c r="S28" s="622"/>
      <c r="T28" s="622"/>
      <c r="U28" s="622"/>
      <c r="V28" s="622"/>
      <c r="W28" s="622"/>
      <c r="X28" s="622"/>
      <c r="Y28" s="623"/>
      <c r="Z28" s="659">
        <v>0.9</v>
      </c>
      <c r="AA28" s="659"/>
      <c r="AB28" s="659"/>
      <c r="AC28" s="659"/>
      <c r="AD28" s="660">
        <v>57090</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6817151</v>
      </c>
      <c r="CS28" s="622"/>
      <c r="CT28" s="622"/>
      <c r="CU28" s="622"/>
      <c r="CV28" s="622"/>
      <c r="CW28" s="622"/>
      <c r="CX28" s="622"/>
      <c r="CY28" s="623"/>
      <c r="CZ28" s="624">
        <v>7.7</v>
      </c>
      <c r="DA28" s="636"/>
      <c r="DB28" s="636"/>
      <c r="DC28" s="637"/>
      <c r="DD28" s="627">
        <v>6431366</v>
      </c>
      <c r="DE28" s="622"/>
      <c r="DF28" s="622"/>
      <c r="DG28" s="622"/>
      <c r="DH28" s="622"/>
      <c r="DI28" s="622"/>
      <c r="DJ28" s="622"/>
      <c r="DK28" s="623"/>
      <c r="DL28" s="627">
        <v>6431366</v>
      </c>
      <c r="DM28" s="622"/>
      <c r="DN28" s="622"/>
      <c r="DO28" s="622"/>
      <c r="DP28" s="622"/>
      <c r="DQ28" s="622"/>
      <c r="DR28" s="622"/>
      <c r="DS28" s="622"/>
      <c r="DT28" s="622"/>
      <c r="DU28" s="622"/>
      <c r="DV28" s="623"/>
      <c r="DW28" s="624">
        <v>18.600000000000001</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558271</v>
      </c>
      <c r="S29" s="622"/>
      <c r="T29" s="622"/>
      <c r="U29" s="622"/>
      <c r="V29" s="622"/>
      <c r="W29" s="622"/>
      <c r="X29" s="622"/>
      <c r="Y29" s="623"/>
      <c r="Z29" s="659">
        <v>0.6</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6817129</v>
      </c>
      <c r="CS29" s="634"/>
      <c r="CT29" s="634"/>
      <c r="CU29" s="634"/>
      <c r="CV29" s="634"/>
      <c r="CW29" s="634"/>
      <c r="CX29" s="634"/>
      <c r="CY29" s="635"/>
      <c r="CZ29" s="624">
        <v>7.7</v>
      </c>
      <c r="DA29" s="636"/>
      <c r="DB29" s="636"/>
      <c r="DC29" s="637"/>
      <c r="DD29" s="627">
        <v>6431344</v>
      </c>
      <c r="DE29" s="634"/>
      <c r="DF29" s="634"/>
      <c r="DG29" s="634"/>
      <c r="DH29" s="634"/>
      <c r="DI29" s="634"/>
      <c r="DJ29" s="634"/>
      <c r="DK29" s="635"/>
      <c r="DL29" s="627">
        <v>6431344</v>
      </c>
      <c r="DM29" s="634"/>
      <c r="DN29" s="634"/>
      <c r="DO29" s="634"/>
      <c r="DP29" s="634"/>
      <c r="DQ29" s="634"/>
      <c r="DR29" s="634"/>
      <c r="DS29" s="634"/>
      <c r="DT29" s="634"/>
      <c r="DU29" s="634"/>
      <c r="DV29" s="635"/>
      <c r="DW29" s="624">
        <v>18.600000000000001</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18477489</v>
      </c>
      <c r="S30" s="622"/>
      <c r="T30" s="622"/>
      <c r="U30" s="622"/>
      <c r="V30" s="622"/>
      <c r="W30" s="622"/>
      <c r="X30" s="622"/>
      <c r="Y30" s="623"/>
      <c r="Z30" s="659">
        <v>20.399999999999999</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6448428</v>
      </c>
      <c r="CS30" s="622"/>
      <c r="CT30" s="622"/>
      <c r="CU30" s="622"/>
      <c r="CV30" s="622"/>
      <c r="CW30" s="622"/>
      <c r="CX30" s="622"/>
      <c r="CY30" s="623"/>
      <c r="CZ30" s="624">
        <v>7.3</v>
      </c>
      <c r="DA30" s="636"/>
      <c r="DB30" s="636"/>
      <c r="DC30" s="637"/>
      <c r="DD30" s="627">
        <v>6073432</v>
      </c>
      <c r="DE30" s="622"/>
      <c r="DF30" s="622"/>
      <c r="DG30" s="622"/>
      <c r="DH30" s="622"/>
      <c r="DI30" s="622"/>
      <c r="DJ30" s="622"/>
      <c r="DK30" s="623"/>
      <c r="DL30" s="627">
        <v>6073432</v>
      </c>
      <c r="DM30" s="622"/>
      <c r="DN30" s="622"/>
      <c r="DO30" s="622"/>
      <c r="DP30" s="622"/>
      <c r="DQ30" s="622"/>
      <c r="DR30" s="622"/>
      <c r="DS30" s="622"/>
      <c r="DT30" s="622"/>
      <c r="DU30" s="622"/>
      <c r="DV30" s="623"/>
      <c r="DW30" s="624">
        <v>17.600000000000001</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v>23430</v>
      </c>
      <c r="S31" s="622"/>
      <c r="T31" s="622"/>
      <c r="U31" s="622"/>
      <c r="V31" s="622"/>
      <c r="W31" s="622"/>
      <c r="X31" s="622"/>
      <c r="Y31" s="623"/>
      <c r="Z31" s="659">
        <v>0</v>
      </c>
      <c r="AA31" s="659"/>
      <c r="AB31" s="659"/>
      <c r="AC31" s="659"/>
      <c r="AD31" s="660">
        <v>23430</v>
      </c>
      <c r="AE31" s="660"/>
      <c r="AF31" s="660"/>
      <c r="AG31" s="660"/>
      <c r="AH31" s="660"/>
      <c r="AI31" s="660"/>
      <c r="AJ31" s="660"/>
      <c r="AK31" s="660"/>
      <c r="AL31" s="624">
        <v>0.1</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99.2</v>
      </c>
      <c r="BH31" s="684"/>
      <c r="BI31" s="684"/>
      <c r="BJ31" s="684"/>
      <c r="BK31" s="684"/>
      <c r="BL31" s="684"/>
      <c r="BM31" s="685">
        <v>95.4</v>
      </c>
      <c r="BN31" s="684"/>
      <c r="BO31" s="684"/>
      <c r="BP31" s="684"/>
      <c r="BQ31" s="686"/>
      <c r="BR31" s="683">
        <v>99.2</v>
      </c>
      <c r="BS31" s="684"/>
      <c r="BT31" s="684"/>
      <c r="BU31" s="684"/>
      <c r="BV31" s="684"/>
      <c r="BW31" s="684"/>
      <c r="BX31" s="685">
        <v>95.2</v>
      </c>
      <c r="BY31" s="684"/>
      <c r="BZ31" s="684"/>
      <c r="CA31" s="684"/>
      <c r="CB31" s="686"/>
      <c r="CD31" s="642"/>
      <c r="CE31" s="643"/>
      <c r="CF31" s="618" t="s">
        <v>300</v>
      </c>
      <c r="CG31" s="619"/>
      <c r="CH31" s="619"/>
      <c r="CI31" s="619"/>
      <c r="CJ31" s="619"/>
      <c r="CK31" s="619"/>
      <c r="CL31" s="619"/>
      <c r="CM31" s="619"/>
      <c r="CN31" s="619"/>
      <c r="CO31" s="619"/>
      <c r="CP31" s="619"/>
      <c r="CQ31" s="620"/>
      <c r="CR31" s="621">
        <v>368701</v>
      </c>
      <c r="CS31" s="634"/>
      <c r="CT31" s="634"/>
      <c r="CU31" s="634"/>
      <c r="CV31" s="634"/>
      <c r="CW31" s="634"/>
      <c r="CX31" s="634"/>
      <c r="CY31" s="635"/>
      <c r="CZ31" s="624">
        <v>0.4</v>
      </c>
      <c r="DA31" s="636"/>
      <c r="DB31" s="636"/>
      <c r="DC31" s="637"/>
      <c r="DD31" s="627">
        <v>357912</v>
      </c>
      <c r="DE31" s="634"/>
      <c r="DF31" s="634"/>
      <c r="DG31" s="634"/>
      <c r="DH31" s="634"/>
      <c r="DI31" s="634"/>
      <c r="DJ31" s="634"/>
      <c r="DK31" s="635"/>
      <c r="DL31" s="627">
        <v>357912</v>
      </c>
      <c r="DM31" s="634"/>
      <c r="DN31" s="634"/>
      <c r="DO31" s="634"/>
      <c r="DP31" s="634"/>
      <c r="DQ31" s="634"/>
      <c r="DR31" s="634"/>
      <c r="DS31" s="634"/>
      <c r="DT31" s="634"/>
      <c r="DU31" s="634"/>
      <c r="DV31" s="635"/>
      <c r="DW31" s="624">
        <v>1</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5481363</v>
      </c>
      <c r="S32" s="622"/>
      <c r="T32" s="622"/>
      <c r="U32" s="622"/>
      <c r="V32" s="622"/>
      <c r="W32" s="622"/>
      <c r="X32" s="622"/>
      <c r="Y32" s="623"/>
      <c r="Z32" s="659">
        <v>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v>
      </c>
      <c r="BH32" s="634"/>
      <c r="BI32" s="634"/>
      <c r="BJ32" s="634"/>
      <c r="BK32" s="634"/>
      <c r="BL32" s="634"/>
      <c r="BM32" s="625">
        <v>95.9</v>
      </c>
      <c r="BN32" s="634"/>
      <c r="BO32" s="634"/>
      <c r="BP32" s="634"/>
      <c r="BQ32" s="657"/>
      <c r="BR32" s="687">
        <v>99.1</v>
      </c>
      <c r="BS32" s="634"/>
      <c r="BT32" s="634"/>
      <c r="BU32" s="634"/>
      <c r="BV32" s="634"/>
      <c r="BW32" s="634"/>
      <c r="BX32" s="625">
        <v>95.9</v>
      </c>
      <c r="BY32" s="634"/>
      <c r="BZ32" s="634"/>
      <c r="CA32" s="634"/>
      <c r="CB32" s="657"/>
      <c r="CD32" s="644"/>
      <c r="CE32" s="645"/>
      <c r="CF32" s="618" t="s">
        <v>304</v>
      </c>
      <c r="CG32" s="619"/>
      <c r="CH32" s="619"/>
      <c r="CI32" s="619"/>
      <c r="CJ32" s="619"/>
      <c r="CK32" s="619"/>
      <c r="CL32" s="619"/>
      <c r="CM32" s="619"/>
      <c r="CN32" s="619"/>
      <c r="CO32" s="619"/>
      <c r="CP32" s="619"/>
      <c r="CQ32" s="620"/>
      <c r="CR32" s="621">
        <v>22</v>
      </c>
      <c r="CS32" s="622"/>
      <c r="CT32" s="622"/>
      <c r="CU32" s="622"/>
      <c r="CV32" s="622"/>
      <c r="CW32" s="622"/>
      <c r="CX32" s="622"/>
      <c r="CY32" s="623"/>
      <c r="CZ32" s="624">
        <v>0</v>
      </c>
      <c r="DA32" s="636"/>
      <c r="DB32" s="636"/>
      <c r="DC32" s="637"/>
      <c r="DD32" s="627">
        <v>22</v>
      </c>
      <c r="DE32" s="622"/>
      <c r="DF32" s="622"/>
      <c r="DG32" s="622"/>
      <c r="DH32" s="622"/>
      <c r="DI32" s="622"/>
      <c r="DJ32" s="622"/>
      <c r="DK32" s="623"/>
      <c r="DL32" s="627">
        <v>22</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322644</v>
      </c>
      <c r="S33" s="622"/>
      <c r="T33" s="622"/>
      <c r="U33" s="622"/>
      <c r="V33" s="622"/>
      <c r="W33" s="622"/>
      <c r="X33" s="622"/>
      <c r="Y33" s="623"/>
      <c r="Z33" s="659">
        <v>0.4</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99.3</v>
      </c>
      <c r="BH33" s="606"/>
      <c r="BI33" s="606"/>
      <c r="BJ33" s="606"/>
      <c r="BK33" s="606"/>
      <c r="BL33" s="606"/>
      <c r="BM33" s="652">
        <v>94.1</v>
      </c>
      <c r="BN33" s="606"/>
      <c r="BO33" s="606"/>
      <c r="BP33" s="606"/>
      <c r="BQ33" s="669"/>
      <c r="BR33" s="682">
        <v>99.2</v>
      </c>
      <c r="BS33" s="606"/>
      <c r="BT33" s="606"/>
      <c r="BU33" s="606"/>
      <c r="BV33" s="606"/>
      <c r="BW33" s="606"/>
      <c r="BX33" s="652">
        <v>93.7</v>
      </c>
      <c r="BY33" s="606"/>
      <c r="BZ33" s="606"/>
      <c r="CA33" s="606"/>
      <c r="CB33" s="669"/>
      <c r="CD33" s="618" t="s">
        <v>307</v>
      </c>
      <c r="CE33" s="619"/>
      <c r="CF33" s="619"/>
      <c r="CG33" s="619"/>
      <c r="CH33" s="619"/>
      <c r="CI33" s="619"/>
      <c r="CJ33" s="619"/>
      <c r="CK33" s="619"/>
      <c r="CL33" s="619"/>
      <c r="CM33" s="619"/>
      <c r="CN33" s="619"/>
      <c r="CO33" s="619"/>
      <c r="CP33" s="619"/>
      <c r="CQ33" s="620"/>
      <c r="CR33" s="621">
        <v>40271949</v>
      </c>
      <c r="CS33" s="634"/>
      <c r="CT33" s="634"/>
      <c r="CU33" s="634"/>
      <c r="CV33" s="634"/>
      <c r="CW33" s="634"/>
      <c r="CX33" s="634"/>
      <c r="CY33" s="635"/>
      <c r="CZ33" s="624">
        <v>45.5</v>
      </c>
      <c r="DA33" s="636"/>
      <c r="DB33" s="636"/>
      <c r="DC33" s="637"/>
      <c r="DD33" s="627">
        <v>27920913</v>
      </c>
      <c r="DE33" s="634"/>
      <c r="DF33" s="634"/>
      <c r="DG33" s="634"/>
      <c r="DH33" s="634"/>
      <c r="DI33" s="634"/>
      <c r="DJ33" s="634"/>
      <c r="DK33" s="635"/>
      <c r="DL33" s="627">
        <v>14581451</v>
      </c>
      <c r="DM33" s="634"/>
      <c r="DN33" s="634"/>
      <c r="DO33" s="634"/>
      <c r="DP33" s="634"/>
      <c r="DQ33" s="634"/>
      <c r="DR33" s="634"/>
      <c r="DS33" s="634"/>
      <c r="DT33" s="634"/>
      <c r="DU33" s="634"/>
      <c r="DV33" s="635"/>
      <c r="DW33" s="624">
        <v>42.2</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10625098</v>
      </c>
      <c r="S34" s="622"/>
      <c r="T34" s="622"/>
      <c r="U34" s="622"/>
      <c r="V34" s="622"/>
      <c r="W34" s="622"/>
      <c r="X34" s="622"/>
      <c r="Y34" s="623"/>
      <c r="Z34" s="659">
        <v>11.7</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10113944</v>
      </c>
      <c r="CS34" s="622"/>
      <c r="CT34" s="622"/>
      <c r="CU34" s="622"/>
      <c r="CV34" s="622"/>
      <c r="CW34" s="622"/>
      <c r="CX34" s="622"/>
      <c r="CY34" s="623"/>
      <c r="CZ34" s="624">
        <v>11.4</v>
      </c>
      <c r="DA34" s="636"/>
      <c r="DB34" s="636"/>
      <c r="DC34" s="637"/>
      <c r="DD34" s="627">
        <v>4876587</v>
      </c>
      <c r="DE34" s="622"/>
      <c r="DF34" s="622"/>
      <c r="DG34" s="622"/>
      <c r="DH34" s="622"/>
      <c r="DI34" s="622"/>
      <c r="DJ34" s="622"/>
      <c r="DK34" s="623"/>
      <c r="DL34" s="627">
        <v>4292202</v>
      </c>
      <c r="DM34" s="622"/>
      <c r="DN34" s="622"/>
      <c r="DO34" s="622"/>
      <c r="DP34" s="622"/>
      <c r="DQ34" s="622"/>
      <c r="DR34" s="622"/>
      <c r="DS34" s="622"/>
      <c r="DT34" s="622"/>
      <c r="DU34" s="622"/>
      <c r="DV34" s="623"/>
      <c r="DW34" s="624">
        <v>12.4</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12184565</v>
      </c>
      <c r="S35" s="622"/>
      <c r="T35" s="622"/>
      <c r="U35" s="622"/>
      <c r="V35" s="622"/>
      <c r="W35" s="622"/>
      <c r="X35" s="622"/>
      <c r="Y35" s="623"/>
      <c r="Z35" s="659">
        <v>13.4</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836814</v>
      </c>
      <c r="CS35" s="634"/>
      <c r="CT35" s="634"/>
      <c r="CU35" s="634"/>
      <c r="CV35" s="634"/>
      <c r="CW35" s="634"/>
      <c r="CX35" s="634"/>
      <c r="CY35" s="635"/>
      <c r="CZ35" s="624">
        <v>0.9</v>
      </c>
      <c r="DA35" s="636"/>
      <c r="DB35" s="636"/>
      <c r="DC35" s="637"/>
      <c r="DD35" s="627">
        <v>615616</v>
      </c>
      <c r="DE35" s="634"/>
      <c r="DF35" s="634"/>
      <c r="DG35" s="634"/>
      <c r="DH35" s="634"/>
      <c r="DI35" s="634"/>
      <c r="DJ35" s="634"/>
      <c r="DK35" s="635"/>
      <c r="DL35" s="627">
        <v>615616</v>
      </c>
      <c r="DM35" s="634"/>
      <c r="DN35" s="634"/>
      <c r="DO35" s="634"/>
      <c r="DP35" s="634"/>
      <c r="DQ35" s="634"/>
      <c r="DR35" s="634"/>
      <c r="DS35" s="634"/>
      <c r="DT35" s="634"/>
      <c r="DU35" s="634"/>
      <c r="DV35" s="635"/>
      <c r="DW35" s="624">
        <v>1.8</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959026</v>
      </c>
      <c r="S36" s="622"/>
      <c r="T36" s="622"/>
      <c r="U36" s="622"/>
      <c r="V36" s="622"/>
      <c r="W36" s="622"/>
      <c r="X36" s="622"/>
      <c r="Y36" s="623"/>
      <c r="Z36" s="659">
        <v>1.1000000000000001</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7235670</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20181</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11945472</v>
      </c>
      <c r="CS36" s="622"/>
      <c r="CT36" s="622"/>
      <c r="CU36" s="622"/>
      <c r="CV36" s="622"/>
      <c r="CW36" s="622"/>
      <c r="CX36" s="622"/>
      <c r="CY36" s="623"/>
      <c r="CZ36" s="624">
        <v>13.5</v>
      </c>
      <c r="DA36" s="636"/>
      <c r="DB36" s="636"/>
      <c r="DC36" s="637"/>
      <c r="DD36" s="627">
        <v>6679149</v>
      </c>
      <c r="DE36" s="622"/>
      <c r="DF36" s="622"/>
      <c r="DG36" s="622"/>
      <c r="DH36" s="622"/>
      <c r="DI36" s="622"/>
      <c r="DJ36" s="622"/>
      <c r="DK36" s="623"/>
      <c r="DL36" s="627">
        <v>5018858</v>
      </c>
      <c r="DM36" s="622"/>
      <c r="DN36" s="622"/>
      <c r="DO36" s="622"/>
      <c r="DP36" s="622"/>
      <c r="DQ36" s="622"/>
      <c r="DR36" s="622"/>
      <c r="DS36" s="622"/>
      <c r="DT36" s="622"/>
      <c r="DU36" s="622"/>
      <c r="DV36" s="623"/>
      <c r="DW36" s="624">
        <v>14.5</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690074</v>
      </c>
      <c r="S37" s="622"/>
      <c r="T37" s="622"/>
      <c r="U37" s="622"/>
      <c r="V37" s="622"/>
      <c r="W37" s="622"/>
      <c r="X37" s="622"/>
      <c r="Y37" s="623"/>
      <c r="Z37" s="659">
        <v>0.8</v>
      </c>
      <c r="AA37" s="659"/>
      <c r="AB37" s="659"/>
      <c r="AC37" s="659"/>
      <c r="AD37" s="660">
        <v>367</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554474</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-282777</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4053580</v>
      </c>
      <c r="CS37" s="634"/>
      <c r="CT37" s="634"/>
      <c r="CU37" s="634"/>
      <c r="CV37" s="634"/>
      <c r="CW37" s="634"/>
      <c r="CX37" s="634"/>
      <c r="CY37" s="635"/>
      <c r="CZ37" s="624">
        <v>4.5999999999999996</v>
      </c>
      <c r="DA37" s="636"/>
      <c r="DB37" s="636"/>
      <c r="DC37" s="637"/>
      <c r="DD37" s="627">
        <v>3873711</v>
      </c>
      <c r="DE37" s="634"/>
      <c r="DF37" s="634"/>
      <c r="DG37" s="634"/>
      <c r="DH37" s="634"/>
      <c r="DI37" s="634"/>
      <c r="DJ37" s="634"/>
      <c r="DK37" s="635"/>
      <c r="DL37" s="627">
        <v>3632672</v>
      </c>
      <c r="DM37" s="634"/>
      <c r="DN37" s="634"/>
      <c r="DO37" s="634"/>
      <c r="DP37" s="634"/>
      <c r="DQ37" s="634"/>
      <c r="DR37" s="634"/>
      <c r="DS37" s="634"/>
      <c r="DT37" s="634"/>
      <c r="DU37" s="634"/>
      <c r="DV37" s="635"/>
      <c r="DW37" s="624">
        <v>10.5</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3300326</v>
      </c>
      <c r="S38" s="622"/>
      <c r="T38" s="622"/>
      <c r="U38" s="622"/>
      <c r="V38" s="622"/>
      <c r="W38" s="622"/>
      <c r="X38" s="622"/>
      <c r="Y38" s="623"/>
      <c r="Z38" s="659">
        <v>3.6</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303719</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16217</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6311618</v>
      </c>
      <c r="CS38" s="622"/>
      <c r="CT38" s="622"/>
      <c r="CU38" s="622"/>
      <c r="CV38" s="622"/>
      <c r="CW38" s="622"/>
      <c r="CX38" s="622"/>
      <c r="CY38" s="623"/>
      <c r="CZ38" s="624">
        <v>7.1</v>
      </c>
      <c r="DA38" s="636"/>
      <c r="DB38" s="636"/>
      <c r="DC38" s="637"/>
      <c r="DD38" s="627">
        <v>5048860</v>
      </c>
      <c r="DE38" s="622"/>
      <c r="DF38" s="622"/>
      <c r="DG38" s="622"/>
      <c r="DH38" s="622"/>
      <c r="DI38" s="622"/>
      <c r="DJ38" s="622"/>
      <c r="DK38" s="623"/>
      <c r="DL38" s="627">
        <v>4654775</v>
      </c>
      <c r="DM38" s="622"/>
      <c r="DN38" s="622"/>
      <c r="DO38" s="622"/>
      <c r="DP38" s="622"/>
      <c r="DQ38" s="622"/>
      <c r="DR38" s="622"/>
      <c r="DS38" s="622"/>
      <c r="DT38" s="622"/>
      <c r="DU38" s="622"/>
      <c r="DV38" s="623"/>
      <c r="DW38" s="624">
        <v>13.5</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113100</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23792</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10882831</v>
      </c>
      <c r="CS39" s="634"/>
      <c r="CT39" s="634"/>
      <c r="CU39" s="634"/>
      <c r="CV39" s="634"/>
      <c r="CW39" s="634"/>
      <c r="CX39" s="634"/>
      <c r="CY39" s="635"/>
      <c r="CZ39" s="624">
        <v>12.3</v>
      </c>
      <c r="DA39" s="636"/>
      <c r="DB39" s="636"/>
      <c r="DC39" s="637"/>
      <c r="DD39" s="627">
        <v>10700581</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232826</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48519</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81</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181270</v>
      </c>
      <c r="CS40" s="622"/>
      <c r="CT40" s="622"/>
      <c r="CU40" s="622"/>
      <c r="CV40" s="622"/>
      <c r="CW40" s="622"/>
      <c r="CX40" s="622"/>
      <c r="CY40" s="623"/>
      <c r="CZ40" s="624">
        <v>0.2</v>
      </c>
      <c r="DA40" s="636"/>
      <c r="DB40" s="636"/>
      <c r="DC40" s="637"/>
      <c r="DD40" s="627">
        <v>120</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90780148</v>
      </c>
      <c r="S41" s="646"/>
      <c r="T41" s="646"/>
      <c r="U41" s="646"/>
      <c r="V41" s="646"/>
      <c r="W41" s="646"/>
      <c r="X41" s="646"/>
      <c r="Y41" s="649"/>
      <c r="Z41" s="650">
        <v>100</v>
      </c>
      <c r="AA41" s="650"/>
      <c r="AB41" s="650"/>
      <c r="AC41" s="650"/>
      <c r="AD41" s="651">
        <v>34294527</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1345480</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4870378</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414</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6731391</v>
      </c>
      <c r="CS42" s="634"/>
      <c r="CT42" s="634"/>
      <c r="CU42" s="634"/>
      <c r="CV42" s="634"/>
      <c r="CW42" s="634"/>
      <c r="CX42" s="634"/>
      <c r="CY42" s="635"/>
      <c r="CZ42" s="624">
        <v>7.6</v>
      </c>
      <c r="DA42" s="636"/>
      <c r="DB42" s="636"/>
      <c r="DC42" s="637"/>
      <c r="DD42" s="627">
        <v>1605145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174131</v>
      </c>
      <c r="CS43" s="634"/>
      <c r="CT43" s="634"/>
      <c r="CU43" s="634"/>
      <c r="CV43" s="634"/>
      <c r="CW43" s="634"/>
      <c r="CX43" s="634"/>
      <c r="CY43" s="635"/>
      <c r="CZ43" s="624">
        <v>0.2</v>
      </c>
      <c r="DA43" s="636"/>
      <c r="DB43" s="636"/>
      <c r="DC43" s="637"/>
      <c r="DD43" s="627">
        <v>174131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6326868</v>
      </c>
      <c r="CS44" s="622"/>
      <c r="CT44" s="622"/>
      <c r="CU44" s="622"/>
      <c r="CV44" s="622"/>
      <c r="CW44" s="622"/>
      <c r="CX44" s="622"/>
      <c r="CY44" s="623"/>
      <c r="CZ44" s="624">
        <v>7.2</v>
      </c>
      <c r="DA44" s="625"/>
      <c r="DB44" s="625"/>
      <c r="DC44" s="626"/>
      <c r="DD44" s="627">
        <v>1466472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1234432</v>
      </c>
      <c r="CS45" s="634"/>
      <c r="CT45" s="634"/>
      <c r="CU45" s="634"/>
      <c r="CV45" s="634"/>
      <c r="CW45" s="634"/>
      <c r="CX45" s="634"/>
      <c r="CY45" s="635"/>
      <c r="CZ45" s="624">
        <v>1.4</v>
      </c>
      <c r="DA45" s="636"/>
      <c r="DB45" s="636"/>
      <c r="DC45" s="637"/>
      <c r="DD45" s="627">
        <v>143119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5056449</v>
      </c>
      <c r="CS46" s="622"/>
      <c r="CT46" s="622"/>
      <c r="CU46" s="622"/>
      <c r="CV46" s="622"/>
      <c r="CW46" s="622"/>
      <c r="CX46" s="622"/>
      <c r="CY46" s="623"/>
      <c r="CZ46" s="624">
        <v>5.7</v>
      </c>
      <c r="DA46" s="625"/>
      <c r="DB46" s="625"/>
      <c r="DC46" s="626"/>
      <c r="DD46" s="627">
        <v>1298266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404523</v>
      </c>
      <c r="CS47" s="634"/>
      <c r="CT47" s="634"/>
      <c r="CU47" s="634"/>
      <c r="CV47" s="634"/>
      <c r="CW47" s="634"/>
      <c r="CX47" s="634"/>
      <c r="CY47" s="635"/>
      <c r="CZ47" s="624">
        <v>0.5</v>
      </c>
      <c r="DA47" s="636"/>
      <c r="DB47" s="636"/>
      <c r="DC47" s="637"/>
      <c r="DD47" s="627">
        <v>138673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88472792</v>
      </c>
      <c r="CS49" s="606"/>
      <c r="CT49" s="606"/>
      <c r="CU49" s="606"/>
      <c r="CV49" s="606"/>
      <c r="CW49" s="606"/>
      <c r="CX49" s="606"/>
      <c r="CY49" s="607"/>
      <c r="CZ49" s="608">
        <v>100</v>
      </c>
      <c r="DA49" s="609"/>
      <c r="DB49" s="609"/>
      <c r="DC49" s="610"/>
      <c r="DD49" s="611">
        <v>52046424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VekgM9+szGb/+noYWeDbvE62eb+i27w7ET8EkX0ML1UYX9PYa6tqW7fm6YGmOd+DLp6DCpOwtlosOwajKvknbA==" saltValue="tEKoFPvHnWdgp9/f0TLzt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50" t="s">
        <v>356</v>
      </c>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c r="DM4" s="750"/>
      <c r="DN4" s="750"/>
      <c r="DO4" s="750"/>
      <c r="DP4" s="750"/>
      <c r="DQ4" s="750"/>
      <c r="DR4" s="750"/>
      <c r="DS4" s="750"/>
      <c r="DT4" s="750"/>
      <c r="DU4" s="750"/>
      <c r="DV4" s="750"/>
      <c r="DW4" s="750"/>
      <c r="DX4" s="750"/>
      <c r="DY4" s="750"/>
      <c r="DZ4" s="75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90766</v>
      </c>
      <c r="R7" s="1103"/>
      <c r="S7" s="1103"/>
      <c r="T7" s="1103"/>
      <c r="U7" s="1103"/>
      <c r="V7" s="1103">
        <v>88459</v>
      </c>
      <c r="W7" s="1103"/>
      <c r="X7" s="1103"/>
      <c r="Y7" s="1103"/>
      <c r="Z7" s="1103"/>
      <c r="AA7" s="1103">
        <v>2307</v>
      </c>
      <c r="AB7" s="1103"/>
      <c r="AC7" s="1103"/>
      <c r="AD7" s="1103"/>
      <c r="AE7" s="1104"/>
      <c r="AF7" s="1105">
        <v>2056</v>
      </c>
      <c r="AG7" s="1106"/>
      <c r="AH7" s="1106"/>
      <c r="AI7" s="1106"/>
      <c r="AJ7" s="1107"/>
      <c r="AK7" s="1108">
        <v>12185</v>
      </c>
      <c r="AL7" s="1109"/>
      <c r="AM7" s="1109"/>
      <c r="AN7" s="1109"/>
      <c r="AO7" s="1109"/>
      <c r="AP7" s="1109">
        <v>67068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570</v>
      </c>
      <c r="BT7" s="1100"/>
      <c r="BU7" s="1100"/>
      <c r="BV7" s="1100"/>
      <c r="BW7" s="1100"/>
      <c r="BX7" s="1100"/>
      <c r="BY7" s="1100"/>
      <c r="BZ7" s="1100"/>
      <c r="CA7" s="1100"/>
      <c r="CB7" s="1100"/>
      <c r="CC7" s="1100"/>
      <c r="CD7" s="1100"/>
      <c r="CE7" s="1100"/>
      <c r="CF7" s="1100"/>
      <c r="CG7" s="1112"/>
      <c r="CH7" s="1096">
        <v>0</v>
      </c>
      <c r="CI7" s="1097"/>
      <c r="CJ7" s="1097"/>
      <c r="CK7" s="1097"/>
      <c r="CL7" s="1098"/>
      <c r="CM7" s="1096">
        <v>123</v>
      </c>
      <c r="CN7" s="1097"/>
      <c r="CO7" s="1097"/>
      <c r="CP7" s="1097"/>
      <c r="CQ7" s="1098"/>
      <c r="CR7" s="1096">
        <v>100</v>
      </c>
      <c r="CS7" s="1097"/>
      <c r="CT7" s="1097"/>
      <c r="CU7" s="1097"/>
      <c r="CV7" s="1098"/>
      <c r="CW7" s="1096" t="s">
        <v>495</v>
      </c>
      <c r="CX7" s="1097"/>
      <c r="CY7" s="1097"/>
      <c r="CZ7" s="1097"/>
      <c r="DA7" s="1098"/>
      <c r="DB7" s="1096" t="s">
        <v>495</v>
      </c>
      <c r="DC7" s="1097"/>
      <c r="DD7" s="1097"/>
      <c r="DE7" s="1097"/>
      <c r="DF7" s="1098"/>
      <c r="DG7" s="1096" t="s">
        <v>495</v>
      </c>
      <c r="DH7" s="1097"/>
      <c r="DI7" s="1097"/>
      <c r="DJ7" s="1097"/>
      <c r="DK7" s="1098"/>
      <c r="DL7" s="1096" t="s">
        <v>495</v>
      </c>
      <c r="DM7" s="1097"/>
      <c r="DN7" s="1097"/>
      <c r="DO7" s="1097"/>
      <c r="DP7" s="1098"/>
      <c r="DQ7" s="1096" t="s">
        <v>495</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24</v>
      </c>
      <c r="R8" s="1039"/>
      <c r="S8" s="1039"/>
      <c r="T8" s="1039"/>
      <c r="U8" s="1039"/>
      <c r="V8" s="1039">
        <v>24</v>
      </c>
      <c r="W8" s="1039"/>
      <c r="X8" s="1039"/>
      <c r="Y8" s="1039"/>
      <c r="Z8" s="1039"/>
      <c r="AA8" s="1039">
        <v>0</v>
      </c>
      <c r="AB8" s="1039"/>
      <c r="AC8" s="1039"/>
      <c r="AD8" s="1039"/>
      <c r="AE8" s="1040"/>
      <c r="AF8" s="1035">
        <v>0</v>
      </c>
      <c r="AG8" s="1036"/>
      <c r="AH8" s="1036"/>
      <c r="AI8" s="1036"/>
      <c r="AJ8" s="1037"/>
      <c r="AK8" s="1080">
        <v>9</v>
      </c>
      <c r="AL8" s="1081"/>
      <c r="AM8" s="1081"/>
      <c r="AN8" s="1081"/>
      <c r="AO8" s="1081"/>
      <c r="AP8" s="1081" t="s">
        <v>495</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571</v>
      </c>
      <c r="BT8" s="993"/>
      <c r="BU8" s="993"/>
      <c r="BV8" s="993"/>
      <c r="BW8" s="993"/>
      <c r="BX8" s="993"/>
      <c r="BY8" s="993"/>
      <c r="BZ8" s="993"/>
      <c r="CA8" s="993"/>
      <c r="CB8" s="993"/>
      <c r="CC8" s="993"/>
      <c r="CD8" s="993"/>
      <c r="CE8" s="993"/>
      <c r="CF8" s="993"/>
      <c r="CG8" s="1014"/>
      <c r="CH8" s="989">
        <v>38</v>
      </c>
      <c r="CI8" s="990"/>
      <c r="CJ8" s="990"/>
      <c r="CK8" s="990"/>
      <c r="CL8" s="991"/>
      <c r="CM8" s="989">
        <v>1170</v>
      </c>
      <c r="CN8" s="990"/>
      <c r="CO8" s="990"/>
      <c r="CP8" s="990"/>
      <c r="CQ8" s="991"/>
      <c r="CR8" s="989">
        <v>150</v>
      </c>
      <c r="CS8" s="990"/>
      <c r="CT8" s="990"/>
      <c r="CU8" s="990"/>
      <c r="CV8" s="991"/>
      <c r="CW8" s="989">
        <v>19</v>
      </c>
      <c r="CX8" s="990"/>
      <c r="CY8" s="990"/>
      <c r="CZ8" s="990"/>
      <c r="DA8" s="991"/>
      <c r="DB8" s="989" t="s">
        <v>495</v>
      </c>
      <c r="DC8" s="990"/>
      <c r="DD8" s="990"/>
      <c r="DE8" s="990"/>
      <c r="DF8" s="991"/>
      <c r="DG8" s="989" t="s">
        <v>495</v>
      </c>
      <c r="DH8" s="990"/>
      <c r="DI8" s="990"/>
      <c r="DJ8" s="990"/>
      <c r="DK8" s="991"/>
      <c r="DL8" s="989" t="s">
        <v>495</v>
      </c>
      <c r="DM8" s="990"/>
      <c r="DN8" s="990"/>
      <c r="DO8" s="990"/>
      <c r="DP8" s="991"/>
      <c r="DQ8" s="989" t="s">
        <v>495</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572</v>
      </c>
      <c r="BT9" s="993"/>
      <c r="BU9" s="993"/>
      <c r="BV9" s="993"/>
      <c r="BW9" s="993"/>
      <c r="BX9" s="993"/>
      <c r="BY9" s="993"/>
      <c r="BZ9" s="993"/>
      <c r="CA9" s="993"/>
      <c r="CB9" s="993"/>
      <c r="CC9" s="993"/>
      <c r="CD9" s="993"/>
      <c r="CE9" s="993"/>
      <c r="CF9" s="993"/>
      <c r="CG9" s="1014"/>
      <c r="CH9" s="989">
        <v>-9</v>
      </c>
      <c r="CI9" s="990"/>
      <c r="CJ9" s="990"/>
      <c r="CK9" s="990"/>
      <c r="CL9" s="991"/>
      <c r="CM9" s="989">
        <v>3</v>
      </c>
      <c r="CN9" s="990"/>
      <c r="CO9" s="990"/>
      <c r="CP9" s="990"/>
      <c r="CQ9" s="991"/>
      <c r="CR9" s="989" t="s">
        <v>495</v>
      </c>
      <c r="CS9" s="990"/>
      <c r="CT9" s="990"/>
      <c r="CU9" s="990"/>
      <c r="CV9" s="991"/>
      <c r="CW9" s="989" t="s">
        <v>495</v>
      </c>
      <c r="CX9" s="990"/>
      <c r="CY9" s="990"/>
      <c r="CZ9" s="990"/>
      <c r="DA9" s="991"/>
      <c r="DB9" s="989" t="s">
        <v>495</v>
      </c>
      <c r="DC9" s="990"/>
      <c r="DD9" s="990"/>
      <c r="DE9" s="990"/>
      <c r="DF9" s="991"/>
      <c r="DG9" s="989" t="s">
        <v>495</v>
      </c>
      <c r="DH9" s="990"/>
      <c r="DI9" s="990"/>
      <c r="DJ9" s="990"/>
      <c r="DK9" s="991"/>
      <c r="DL9" s="989" t="s">
        <v>495</v>
      </c>
      <c r="DM9" s="990"/>
      <c r="DN9" s="990"/>
      <c r="DO9" s="990"/>
      <c r="DP9" s="991"/>
      <c r="DQ9" s="989" t="s">
        <v>495</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90780</v>
      </c>
      <c r="R23" s="1061"/>
      <c r="S23" s="1061"/>
      <c r="T23" s="1061"/>
      <c r="U23" s="1061"/>
      <c r="V23" s="1061">
        <v>88473</v>
      </c>
      <c r="W23" s="1061"/>
      <c r="X23" s="1061"/>
      <c r="Y23" s="1061"/>
      <c r="Z23" s="1061"/>
      <c r="AA23" s="1061">
        <f t="shared" ref="AA23" si="0">SUM(AA7:AE8)</f>
        <v>2307</v>
      </c>
      <c r="AB23" s="1061"/>
      <c r="AC23" s="1061"/>
      <c r="AD23" s="1061"/>
      <c r="AE23" s="1068"/>
      <c r="AF23" s="1069">
        <v>2056</v>
      </c>
      <c r="AG23" s="1061"/>
      <c r="AH23" s="1061"/>
      <c r="AI23" s="1061"/>
      <c r="AJ23" s="1070"/>
      <c r="AK23" s="1071"/>
      <c r="AL23" s="1072"/>
      <c r="AM23" s="1072"/>
      <c r="AN23" s="1072"/>
      <c r="AO23" s="1072"/>
      <c r="AP23" s="1061">
        <f>SUM(AP7:AT8)</f>
        <v>67068</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13597</v>
      </c>
      <c r="R28" s="1051"/>
      <c r="S28" s="1051"/>
      <c r="T28" s="1051"/>
      <c r="U28" s="1051"/>
      <c r="V28" s="1051">
        <v>13577</v>
      </c>
      <c r="W28" s="1051"/>
      <c r="X28" s="1051"/>
      <c r="Y28" s="1051"/>
      <c r="Z28" s="1051"/>
      <c r="AA28" s="1051">
        <v>20</v>
      </c>
      <c r="AB28" s="1051"/>
      <c r="AC28" s="1051"/>
      <c r="AD28" s="1051"/>
      <c r="AE28" s="1052"/>
      <c r="AF28" s="1053">
        <v>20</v>
      </c>
      <c r="AG28" s="1051"/>
      <c r="AH28" s="1051"/>
      <c r="AI28" s="1051"/>
      <c r="AJ28" s="1054"/>
      <c r="AK28" s="1042">
        <v>1385</v>
      </c>
      <c r="AL28" s="1043"/>
      <c r="AM28" s="1043"/>
      <c r="AN28" s="1043"/>
      <c r="AO28" s="1043"/>
      <c r="AP28" s="1043" t="s">
        <v>495</v>
      </c>
      <c r="AQ28" s="1043"/>
      <c r="AR28" s="1043"/>
      <c r="AS28" s="1043"/>
      <c r="AT28" s="1043"/>
      <c r="AU28" s="1043" t="s">
        <v>495</v>
      </c>
      <c r="AV28" s="1043"/>
      <c r="AW28" s="1043"/>
      <c r="AX28" s="1043"/>
      <c r="AY28" s="1043"/>
      <c r="AZ28" s="1044" t="s">
        <v>495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15829</v>
      </c>
      <c r="R29" s="1039"/>
      <c r="S29" s="1039"/>
      <c r="T29" s="1039"/>
      <c r="U29" s="1039"/>
      <c r="V29" s="1039">
        <v>15400</v>
      </c>
      <c r="W29" s="1039"/>
      <c r="X29" s="1039"/>
      <c r="Y29" s="1039"/>
      <c r="Z29" s="1039"/>
      <c r="AA29" s="1039">
        <v>429</v>
      </c>
      <c r="AB29" s="1039"/>
      <c r="AC29" s="1039"/>
      <c r="AD29" s="1039"/>
      <c r="AE29" s="1040"/>
      <c r="AF29" s="1035">
        <v>429</v>
      </c>
      <c r="AG29" s="1036"/>
      <c r="AH29" s="1036"/>
      <c r="AI29" s="1036"/>
      <c r="AJ29" s="1037"/>
      <c r="AK29" s="980">
        <v>2397</v>
      </c>
      <c r="AL29" s="971"/>
      <c r="AM29" s="971"/>
      <c r="AN29" s="971"/>
      <c r="AO29" s="971"/>
      <c r="AP29" s="971" t="s">
        <v>495</v>
      </c>
      <c r="AQ29" s="971"/>
      <c r="AR29" s="971"/>
      <c r="AS29" s="971"/>
      <c r="AT29" s="971"/>
      <c r="AU29" s="971" t="s">
        <v>495</v>
      </c>
      <c r="AV29" s="971"/>
      <c r="AW29" s="971"/>
      <c r="AX29" s="971"/>
      <c r="AY29" s="971"/>
      <c r="AZ29" s="1041" t="s">
        <v>495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2111</v>
      </c>
      <c r="R30" s="1039"/>
      <c r="S30" s="1039"/>
      <c r="T30" s="1039"/>
      <c r="U30" s="1039"/>
      <c r="V30" s="1039">
        <v>2051</v>
      </c>
      <c r="W30" s="1039"/>
      <c r="X30" s="1039"/>
      <c r="Y30" s="1039"/>
      <c r="Z30" s="1039"/>
      <c r="AA30" s="1039">
        <v>60</v>
      </c>
      <c r="AB30" s="1039"/>
      <c r="AC30" s="1039"/>
      <c r="AD30" s="1039"/>
      <c r="AE30" s="1040"/>
      <c r="AF30" s="1035">
        <v>60</v>
      </c>
      <c r="AG30" s="1036"/>
      <c r="AH30" s="1036"/>
      <c r="AI30" s="1036"/>
      <c r="AJ30" s="1037"/>
      <c r="AK30" s="980">
        <v>603</v>
      </c>
      <c r="AL30" s="971"/>
      <c r="AM30" s="971"/>
      <c r="AN30" s="971"/>
      <c r="AO30" s="971"/>
      <c r="AP30" s="971" t="s">
        <v>495</v>
      </c>
      <c r="AQ30" s="971"/>
      <c r="AR30" s="971"/>
      <c r="AS30" s="971"/>
      <c r="AT30" s="971"/>
      <c r="AU30" s="971" t="s">
        <v>495</v>
      </c>
      <c r="AV30" s="971"/>
      <c r="AW30" s="971"/>
      <c r="AX30" s="971"/>
      <c r="AY30" s="971"/>
      <c r="AZ30" s="1041" t="s">
        <v>495</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22530</v>
      </c>
      <c r="R31" s="1039"/>
      <c r="S31" s="1039"/>
      <c r="T31" s="1039"/>
      <c r="U31" s="1039"/>
      <c r="V31" s="1039">
        <v>22999</v>
      </c>
      <c r="W31" s="1039"/>
      <c r="X31" s="1039"/>
      <c r="Y31" s="1039"/>
      <c r="Z31" s="1039"/>
      <c r="AA31" s="1039">
        <v>-469</v>
      </c>
      <c r="AB31" s="1039"/>
      <c r="AC31" s="1039"/>
      <c r="AD31" s="1039"/>
      <c r="AE31" s="1040"/>
      <c r="AF31" s="1035">
        <v>-469</v>
      </c>
      <c r="AG31" s="1036"/>
      <c r="AH31" s="1036"/>
      <c r="AI31" s="1036"/>
      <c r="AJ31" s="1037"/>
      <c r="AK31" s="980" t="s">
        <v>495</v>
      </c>
      <c r="AL31" s="971"/>
      <c r="AM31" s="971"/>
      <c r="AN31" s="971"/>
      <c r="AO31" s="971"/>
      <c r="AP31" s="971">
        <v>1585</v>
      </c>
      <c r="AQ31" s="971"/>
      <c r="AR31" s="971"/>
      <c r="AS31" s="971"/>
      <c r="AT31" s="971"/>
      <c r="AU31" s="971" t="s">
        <v>495</v>
      </c>
      <c r="AV31" s="971"/>
      <c r="AW31" s="971"/>
      <c r="AX31" s="971"/>
      <c r="AY31" s="971"/>
      <c r="AZ31" s="1041" t="s">
        <v>495</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32</v>
      </c>
      <c r="R32" s="1039"/>
      <c r="S32" s="1039"/>
      <c r="T32" s="1039"/>
      <c r="U32" s="1039"/>
      <c r="V32" s="1039">
        <v>32</v>
      </c>
      <c r="W32" s="1039"/>
      <c r="X32" s="1039"/>
      <c r="Y32" s="1039"/>
      <c r="Z32" s="1039"/>
      <c r="AA32" s="1039">
        <v>0</v>
      </c>
      <c r="AB32" s="1039"/>
      <c r="AC32" s="1039"/>
      <c r="AD32" s="1039"/>
      <c r="AE32" s="1040"/>
      <c r="AF32" s="1035">
        <v>0</v>
      </c>
      <c r="AG32" s="1036"/>
      <c r="AH32" s="1036"/>
      <c r="AI32" s="1036"/>
      <c r="AJ32" s="1037"/>
      <c r="AK32" s="980">
        <v>11</v>
      </c>
      <c r="AL32" s="971"/>
      <c r="AM32" s="971"/>
      <c r="AN32" s="971"/>
      <c r="AO32" s="971"/>
      <c r="AP32" s="971">
        <v>77</v>
      </c>
      <c r="AQ32" s="971"/>
      <c r="AR32" s="971"/>
      <c r="AS32" s="971"/>
      <c r="AT32" s="971"/>
      <c r="AU32" s="971">
        <v>41</v>
      </c>
      <c r="AV32" s="971"/>
      <c r="AW32" s="971"/>
      <c r="AX32" s="971"/>
      <c r="AY32" s="971"/>
      <c r="AZ32" s="1041" t="s">
        <v>495</v>
      </c>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394</v>
      </c>
      <c r="C33" s="1031"/>
      <c r="D33" s="1031"/>
      <c r="E33" s="1031"/>
      <c r="F33" s="1031"/>
      <c r="G33" s="1031"/>
      <c r="H33" s="1031"/>
      <c r="I33" s="1031"/>
      <c r="J33" s="1031"/>
      <c r="K33" s="1031"/>
      <c r="L33" s="1031"/>
      <c r="M33" s="1031"/>
      <c r="N33" s="1031"/>
      <c r="O33" s="1031"/>
      <c r="P33" s="1032"/>
      <c r="Q33" s="1038">
        <v>2668</v>
      </c>
      <c r="R33" s="1039"/>
      <c r="S33" s="1039"/>
      <c r="T33" s="1039"/>
      <c r="U33" s="1039"/>
      <c r="V33" s="1039">
        <v>2461</v>
      </c>
      <c r="W33" s="1039"/>
      <c r="X33" s="1039"/>
      <c r="Y33" s="1039"/>
      <c r="Z33" s="1039"/>
      <c r="AA33" s="1039">
        <v>207</v>
      </c>
      <c r="AB33" s="1039"/>
      <c r="AC33" s="1039"/>
      <c r="AD33" s="1039"/>
      <c r="AE33" s="1040"/>
      <c r="AF33" s="1035">
        <v>2450</v>
      </c>
      <c r="AG33" s="1036"/>
      <c r="AH33" s="1036"/>
      <c r="AI33" s="1036"/>
      <c r="AJ33" s="1037"/>
      <c r="AK33" s="980">
        <v>49</v>
      </c>
      <c r="AL33" s="971"/>
      <c r="AM33" s="971"/>
      <c r="AN33" s="971"/>
      <c r="AO33" s="971"/>
      <c r="AP33" s="971">
        <v>8360</v>
      </c>
      <c r="AQ33" s="971"/>
      <c r="AR33" s="971"/>
      <c r="AS33" s="971"/>
      <c r="AT33" s="971"/>
      <c r="AU33" s="971">
        <v>284</v>
      </c>
      <c r="AV33" s="971"/>
      <c r="AW33" s="971"/>
      <c r="AX33" s="971"/>
      <c r="AY33" s="971"/>
      <c r="AZ33" s="1041" t="s">
        <v>495</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396</v>
      </c>
      <c r="C34" s="1031"/>
      <c r="D34" s="1031"/>
      <c r="E34" s="1031"/>
      <c r="F34" s="1031"/>
      <c r="G34" s="1031"/>
      <c r="H34" s="1031"/>
      <c r="I34" s="1031"/>
      <c r="J34" s="1031"/>
      <c r="K34" s="1031"/>
      <c r="L34" s="1031"/>
      <c r="M34" s="1031"/>
      <c r="N34" s="1031"/>
      <c r="O34" s="1031"/>
      <c r="P34" s="1032"/>
      <c r="Q34" s="1038">
        <v>55</v>
      </c>
      <c r="R34" s="1039"/>
      <c r="S34" s="1039"/>
      <c r="T34" s="1039"/>
      <c r="U34" s="1039"/>
      <c r="V34" s="1039">
        <v>50</v>
      </c>
      <c r="W34" s="1039"/>
      <c r="X34" s="1039"/>
      <c r="Y34" s="1039"/>
      <c r="Z34" s="1039"/>
      <c r="AA34" s="1039">
        <v>5</v>
      </c>
      <c r="AB34" s="1039"/>
      <c r="AC34" s="1039"/>
      <c r="AD34" s="1039"/>
      <c r="AE34" s="1040"/>
      <c r="AF34" s="1035">
        <v>69</v>
      </c>
      <c r="AG34" s="1036"/>
      <c r="AH34" s="1036"/>
      <c r="AI34" s="1036"/>
      <c r="AJ34" s="1037"/>
      <c r="AK34" s="980">
        <v>38</v>
      </c>
      <c r="AL34" s="971"/>
      <c r="AM34" s="971"/>
      <c r="AN34" s="971"/>
      <c r="AO34" s="971"/>
      <c r="AP34" s="971" t="s">
        <v>495</v>
      </c>
      <c r="AQ34" s="971"/>
      <c r="AR34" s="971"/>
      <c r="AS34" s="971"/>
      <c r="AT34" s="971"/>
      <c r="AU34" s="971" t="s">
        <v>495</v>
      </c>
      <c r="AV34" s="971"/>
      <c r="AW34" s="971"/>
      <c r="AX34" s="971"/>
      <c r="AY34" s="971"/>
      <c r="AZ34" s="1041" t="s">
        <v>495</v>
      </c>
      <c r="BA34" s="1041"/>
      <c r="BB34" s="1041"/>
      <c r="BC34" s="1041"/>
      <c r="BD34" s="1041"/>
      <c r="BE34" s="972" t="s">
        <v>395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397</v>
      </c>
      <c r="C35" s="1031"/>
      <c r="D35" s="1031"/>
      <c r="E35" s="1031"/>
      <c r="F35" s="1031"/>
      <c r="G35" s="1031"/>
      <c r="H35" s="1031"/>
      <c r="I35" s="1031"/>
      <c r="J35" s="1031"/>
      <c r="K35" s="1031"/>
      <c r="L35" s="1031"/>
      <c r="M35" s="1031"/>
      <c r="N35" s="1031"/>
      <c r="O35" s="1031"/>
      <c r="P35" s="1032"/>
      <c r="Q35" s="1038">
        <v>504</v>
      </c>
      <c r="R35" s="1039"/>
      <c r="S35" s="1039"/>
      <c r="T35" s="1039"/>
      <c r="U35" s="1039"/>
      <c r="V35" s="1039">
        <v>495</v>
      </c>
      <c r="W35" s="1039"/>
      <c r="X35" s="1039"/>
      <c r="Y35" s="1039"/>
      <c r="Z35" s="1039"/>
      <c r="AA35" s="1039">
        <v>9</v>
      </c>
      <c r="AB35" s="1039"/>
      <c r="AC35" s="1039"/>
      <c r="AD35" s="1039"/>
      <c r="AE35" s="1040"/>
      <c r="AF35" s="1035">
        <v>6</v>
      </c>
      <c r="AG35" s="1036"/>
      <c r="AH35" s="1036"/>
      <c r="AI35" s="1036"/>
      <c r="AJ35" s="1037"/>
      <c r="AK35" s="980">
        <v>304</v>
      </c>
      <c r="AL35" s="971"/>
      <c r="AM35" s="971"/>
      <c r="AN35" s="971"/>
      <c r="AO35" s="971"/>
      <c r="AP35" s="971">
        <v>2709</v>
      </c>
      <c r="AQ35" s="971"/>
      <c r="AR35" s="971"/>
      <c r="AS35" s="971"/>
      <c r="AT35" s="971"/>
      <c r="AU35" s="971">
        <v>1212</v>
      </c>
      <c r="AV35" s="971"/>
      <c r="AW35" s="971"/>
      <c r="AX35" s="971"/>
      <c r="AY35" s="971"/>
      <c r="AZ35" s="1041" t="s">
        <v>495</v>
      </c>
      <c r="BA35" s="1041"/>
      <c r="BB35" s="1041"/>
      <c r="BC35" s="1041"/>
      <c r="BD35" s="1041"/>
      <c r="BE35" s="972" t="s">
        <v>395</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398</v>
      </c>
      <c r="C36" s="1031"/>
      <c r="D36" s="1031"/>
      <c r="E36" s="1031"/>
      <c r="F36" s="1031"/>
      <c r="G36" s="1031"/>
      <c r="H36" s="1031"/>
      <c r="I36" s="1031"/>
      <c r="J36" s="1031"/>
      <c r="K36" s="1031"/>
      <c r="L36" s="1031"/>
      <c r="M36" s="1031"/>
      <c r="N36" s="1031"/>
      <c r="O36" s="1031"/>
      <c r="P36" s="1032"/>
      <c r="Q36" s="1038">
        <v>2068</v>
      </c>
      <c r="R36" s="1039"/>
      <c r="S36" s="1039"/>
      <c r="T36" s="1039"/>
      <c r="U36" s="1039"/>
      <c r="V36" s="1039">
        <v>1796</v>
      </c>
      <c r="W36" s="1039"/>
      <c r="X36" s="1039"/>
      <c r="Y36" s="1039"/>
      <c r="Z36" s="1039"/>
      <c r="AA36" s="1039">
        <v>272</v>
      </c>
      <c r="AB36" s="1039"/>
      <c r="AC36" s="1039"/>
      <c r="AD36" s="1039"/>
      <c r="AE36" s="1040"/>
      <c r="AF36" s="1035">
        <v>1260</v>
      </c>
      <c r="AG36" s="1036"/>
      <c r="AH36" s="1036"/>
      <c r="AI36" s="1036"/>
      <c r="AJ36" s="1037"/>
      <c r="AK36" s="980">
        <v>533</v>
      </c>
      <c r="AL36" s="971"/>
      <c r="AM36" s="971"/>
      <c r="AN36" s="971"/>
      <c r="AO36" s="971"/>
      <c r="AP36" s="971">
        <v>10888</v>
      </c>
      <c r="AQ36" s="971"/>
      <c r="AR36" s="971"/>
      <c r="AS36" s="971"/>
      <c r="AT36" s="971"/>
      <c r="AU36" s="971">
        <v>5498</v>
      </c>
      <c r="AV36" s="971"/>
      <c r="AW36" s="971"/>
      <c r="AX36" s="971"/>
      <c r="AY36" s="971"/>
      <c r="AZ36" s="1041" t="s">
        <v>495</v>
      </c>
      <c r="BA36" s="1041"/>
      <c r="BB36" s="1041"/>
      <c r="BC36" s="1041"/>
      <c r="BD36" s="1041"/>
      <c r="BE36" s="972" t="s">
        <v>395</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t="s">
        <v>399</v>
      </c>
      <c r="C37" s="1031"/>
      <c r="D37" s="1031"/>
      <c r="E37" s="1031"/>
      <c r="F37" s="1031"/>
      <c r="G37" s="1031"/>
      <c r="H37" s="1031"/>
      <c r="I37" s="1031"/>
      <c r="J37" s="1031"/>
      <c r="K37" s="1031"/>
      <c r="L37" s="1031"/>
      <c r="M37" s="1031"/>
      <c r="N37" s="1031"/>
      <c r="O37" s="1031"/>
      <c r="P37" s="1032"/>
      <c r="Q37" s="1038">
        <v>206</v>
      </c>
      <c r="R37" s="1039"/>
      <c r="S37" s="1039"/>
      <c r="T37" s="1039"/>
      <c r="U37" s="1039"/>
      <c r="V37" s="1039">
        <v>183</v>
      </c>
      <c r="W37" s="1039"/>
      <c r="X37" s="1039"/>
      <c r="Y37" s="1039"/>
      <c r="Z37" s="1039"/>
      <c r="AA37" s="1039">
        <v>23</v>
      </c>
      <c r="AB37" s="1039"/>
      <c r="AC37" s="1039"/>
      <c r="AD37" s="1039"/>
      <c r="AE37" s="1040"/>
      <c r="AF37" s="1035">
        <v>23</v>
      </c>
      <c r="AG37" s="1036"/>
      <c r="AH37" s="1036"/>
      <c r="AI37" s="1036"/>
      <c r="AJ37" s="1037"/>
      <c r="AK37" s="980">
        <v>113</v>
      </c>
      <c r="AL37" s="971"/>
      <c r="AM37" s="971"/>
      <c r="AN37" s="971"/>
      <c r="AO37" s="971"/>
      <c r="AP37" s="971">
        <v>2493</v>
      </c>
      <c r="AQ37" s="971"/>
      <c r="AR37" s="971"/>
      <c r="AS37" s="971"/>
      <c r="AT37" s="971"/>
      <c r="AU37" s="971">
        <v>1506</v>
      </c>
      <c r="AV37" s="971"/>
      <c r="AW37" s="971"/>
      <c r="AX37" s="971"/>
      <c r="AY37" s="971"/>
      <c r="AZ37" s="1041" t="s">
        <v>495</v>
      </c>
      <c r="BA37" s="1041"/>
      <c r="BB37" s="1041"/>
      <c r="BC37" s="1041"/>
      <c r="BD37" s="1041"/>
      <c r="BE37" s="972" t="s">
        <v>400</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t="s">
        <v>401</v>
      </c>
      <c r="C38" s="1031"/>
      <c r="D38" s="1031"/>
      <c r="E38" s="1031"/>
      <c r="F38" s="1031"/>
      <c r="G38" s="1031"/>
      <c r="H38" s="1031"/>
      <c r="I38" s="1031"/>
      <c r="J38" s="1031"/>
      <c r="K38" s="1031"/>
      <c r="L38" s="1031"/>
      <c r="M38" s="1031"/>
      <c r="N38" s="1031"/>
      <c r="O38" s="1031"/>
      <c r="P38" s="1032"/>
      <c r="Q38" s="1038">
        <v>25</v>
      </c>
      <c r="R38" s="1039"/>
      <c r="S38" s="1039"/>
      <c r="T38" s="1039"/>
      <c r="U38" s="1039"/>
      <c r="V38" s="1039">
        <v>25</v>
      </c>
      <c r="W38" s="1039"/>
      <c r="X38" s="1039"/>
      <c r="Y38" s="1039"/>
      <c r="Z38" s="1039"/>
      <c r="AA38" s="1039">
        <v>0</v>
      </c>
      <c r="AB38" s="1039"/>
      <c r="AC38" s="1039"/>
      <c r="AD38" s="1039"/>
      <c r="AE38" s="1040"/>
      <c r="AF38" s="1035">
        <v>0</v>
      </c>
      <c r="AG38" s="1036"/>
      <c r="AH38" s="1036"/>
      <c r="AI38" s="1036"/>
      <c r="AJ38" s="1037"/>
      <c r="AK38" s="980">
        <v>21</v>
      </c>
      <c r="AL38" s="971"/>
      <c r="AM38" s="971"/>
      <c r="AN38" s="971"/>
      <c r="AO38" s="971"/>
      <c r="AP38" s="971">
        <v>68</v>
      </c>
      <c r="AQ38" s="971"/>
      <c r="AR38" s="971"/>
      <c r="AS38" s="971"/>
      <c r="AT38" s="971"/>
      <c r="AU38" s="971">
        <v>67</v>
      </c>
      <c r="AV38" s="971"/>
      <c r="AW38" s="971"/>
      <c r="AX38" s="971"/>
      <c r="AY38" s="971"/>
      <c r="AZ38" s="1041" t="s">
        <v>495</v>
      </c>
      <c r="BA38" s="1041"/>
      <c r="BB38" s="1041"/>
      <c r="BC38" s="1041"/>
      <c r="BD38" s="1041"/>
      <c r="BE38" s="972" t="s">
        <v>400</v>
      </c>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t="s">
        <v>402</v>
      </c>
      <c r="C39" s="1031"/>
      <c r="D39" s="1031"/>
      <c r="E39" s="1031"/>
      <c r="F39" s="1031"/>
      <c r="G39" s="1031"/>
      <c r="H39" s="1031"/>
      <c r="I39" s="1031"/>
      <c r="J39" s="1031"/>
      <c r="K39" s="1031"/>
      <c r="L39" s="1031"/>
      <c r="M39" s="1031"/>
      <c r="N39" s="1031"/>
      <c r="O39" s="1031"/>
      <c r="P39" s="1032"/>
      <c r="Q39" s="1038">
        <v>216</v>
      </c>
      <c r="R39" s="1039"/>
      <c r="S39" s="1039"/>
      <c r="T39" s="1039"/>
      <c r="U39" s="1039"/>
      <c r="V39" s="1039">
        <v>61</v>
      </c>
      <c r="W39" s="1039"/>
      <c r="X39" s="1039"/>
      <c r="Y39" s="1039"/>
      <c r="Z39" s="1039"/>
      <c r="AA39" s="1039">
        <v>155</v>
      </c>
      <c r="AB39" s="1039"/>
      <c r="AC39" s="1039"/>
      <c r="AD39" s="1039"/>
      <c r="AE39" s="1040"/>
      <c r="AF39" s="1035">
        <v>155</v>
      </c>
      <c r="AG39" s="1036"/>
      <c r="AH39" s="1036"/>
      <c r="AI39" s="1036"/>
      <c r="AJ39" s="1037"/>
      <c r="AK39" s="980" t="s">
        <v>495</v>
      </c>
      <c r="AL39" s="971"/>
      <c r="AM39" s="971"/>
      <c r="AN39" s="971"/>
      <c r="AO39" s="971"/>
      <c r="AP39" s="971" t="s">
        <v>495</v>
      </c>
      <c r="AQ39" s="971"/>
      <c r="AR39" s="971"/>
      <c r="AS39" s="971"/>
      <c r="AT39" s="971"/>
      <c r="AU39" s="971" t="s">
        <v>495</v>
      </c>
      <c r="AV39" s="971"/>
      <c r="AW39" s="971"/>
      <c r="AX39" s="971"/>
      <c r="AY39" s="971"/>
      <c r="AZ39" s="1041" t="s">
        <v>495</v>
      </c>
      <c r="BA39" s="1041"/>
      <c r="BB39" s="1041"/>
      <c r="BC39" s="1041"/>
      <c r="BD39" s="1041"/>
      <c r="BE39" s="972" t="s">
        <v>400</v>
      </c>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404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4003</v>
      </c>
      <c r="AG63" s="959"/>
      <c r="AH63" s="959"/>
      <c r="AI63" s="959"/>
      <c r="AJ63" s="1022"/>
      <c r="AK63" s="1023"/>
      <c r="AL63" s="963"/>
      <c r="AM63" s="963"/>
      <c r="AN63" s="963"/>
      <c r="AO63" s="963"/>
      <c r="AP63" s="959">
        <f>SUM(AP28:AT39)</f>
        <v>26180</v>
      </c>
      <c r="AQ63" s="959"/>
      <c r="AR63" s="959"/>
      <c r="AS63" s="959"/>
      <c r="AT63" s="959"/>
      <c r="AU63" s="959">
        <f>SUM(AU28:AY39)</f>
        <v>8608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406</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407</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562</v>
      </c>
      <c r="C68" s="986"/>
      <c r="D68" s="986"/>
      <c r="E68" s="986"/>
      <c r="F68" s="986"/>
      <c r="G68" s="986"/>
      <c r="H68" s="986"/>
      <c r="I68" s="986"/>
      <c r="J68" s="986"/>
      <c r="K68" s="986"/>
      <c r="L68" s="986"/>
      <c r="M68" s="986"/>
      <c r="N68" s="986"/>
      <c r="O68" s="986"/>
      <c r="P68" s="987"/>
      <c r="Q68" s="988">
        <v>2646</v>
      </c>
      <c r="R68" s="982"/>
      <c r="S68" s="982"/>
      <c r="T68" s="982"/>
      <c r="U68" s="982"/>
      <c r="V68" s="982">
        <v>2594</v>
      </c>
      <c r="W68" s="982"/>
      <c r="X68" s="982"/>
      <c r="Y68" s="982"/>
      <c r="Z68" s="982"/>
      <c r="AA68" s="982">
        <v>52</v>
      </c>
      <c r="AB68" s="982"/>
      <c r="AC68" s="982"/>
      <c r="AD68" s="982"/>
      <c r="AE68" s="982"/>
      <c r="AF68" s="982">
        <v>52</v>
      </c>
      <c r="AG68" s="982"/>
      <c r="AH68" s="982"/>
      <c r="AI68" s="982"/>
      <c r="AJ68" s="982"/>
      <c r="AK68" s="982">
        <v>37</v>
      </c>
      <c r="AL68" s="982"/>
      <c r="AM68" s="982"/>
      <c r="AN68" s="982"/>
      <c r="AO68" s="982"/>
      <c r="AP68" s="982">
        <v>2354</v>
      </c>
      <c r="AQ68" s="982"/>
      <c r="AR68" s="982"/>
      <c r="AS68" s="982"/>
      <c r="AT68" s="982"/>
      <c r="AU68" s="982">
        <v>71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563</v>
      </c>
      <c r="C69" s="975"/>
      <c r="D69" s="975"/>
      <c r="E69" s="975"/>
      <c r="F69" s="975"/>
      <c r="G69" s="975"/>
      <c r="H69" s="975"/>
      <c r="I69" s="975"/>
      <c r="J69" s="975"/>
      <c r="K69" s="975"/>
      <c r="L69" s="975"/>
      <c r="M69" s="975"/>
      <c r="N69" s="975"/>
      <c r="O69" s="975"/>
      <c r="P69" s="976"/>
      <c r="Q69" s="977">
        <v>4225</v>
      </c>
      <c r="R69" s="971"/>
      <c r="S69" s="971"/>
      <c r="T69" s="971"/>
      <c r="U69" s="971"/>
      <c r="V69" s="971">
        <v>3879</v>
      </c>
      <c r="W69" s="971"/>
      <c r="X69" s="971"/>
      <c r="Y69" s="971"/>
      <c r="Z69" s="971"/>
      <c r="AA69" s="971">
        <v>346</v>
      </c>
      <c r="AB69" s="971"/>
      <c r="AC69" s="971"/>
      <c r="AD69" s="971"/>
      <c r="AE69" s="971"/>
      <c r="AF69" s="971">
        <v>326</v>
      </c>
      <c r="AG69" s="971"/>
      <c r="AH69" s="971"/>
      <c r="AI69" s="971"/>
      <c r="AJ69" s="971"/>
      <c r="AK69" s="971">
        <v>213</v>
      </c>
      <c r="AL69" s="971"/>
      <c r="AM69" s="971"/>
      <c r="AN69" s="971"/>
      <c r="AO69" s="971"/>
      <c r="AP69" s="971" t="s">
        <v>584</v>
      </c>
      <c r="AQ69" s="971"/>
      <c r="AR69" s="971"/>
      <c r="AS69" s="971"/>
      <c r="AT69" s="971"/>
      <c r="AU69" s="971" t="s">
        <v>584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564</v>
      </c>
      <c r="C70" s="975"/>
      <c r="D70" s="975"/>
      <c r="E70" s="975"/>
      <c r="F70" s="975"/>
      <c r="G70" s="975"/>
      <c r="H70" s="975"/>
      <c r="I70" s="975"/>
      <c r="J70" s="975"/>
      <c r="K70" s="975"/>
      <c r="L70" s="975"/>
      <c r="M70" s="975"/>
      <c r="N70" s="975"/>
      <c r="O70" s="975"/>
      <c r="P70" s="976"/>
      <c r="Q70" s="977">
        <v>7658</v>
      </c>
      <c r="R70" s="971"/>
      <c r="S70" s="971"/>
      <c r="T70" s="971"/>
      <c r="U70" s="971"/>
      <c r="V70" s="971">
        <v>7653</v>
      </c>
      <c r="W70" s="971"/>
      <c r="X70" s="971"/>
      <c r="Y70" s="971"/>
      <c r="Z70" s="971"/>
      <c r="AA70" s="971">
        <v>5</v>
      </c>
      <c r="AB70" s="971"/>
      <c r="AC70" s="971"/>
      <c r="AD70" s="971"/>
      <c r="AE70" s="971"/>
      <c r="AF70" s="971">
        <v>5</v>
      </c>
      <c r="AG70" s="971"/>
      <c r="AH70" s="971"/>
      <c r="AI70" s="971"/>
      <c r="AJ70" s="971"/>
      <c r="AK70" s="971" t="s">
        <v>581</v>
      </c>
      <c r="AL70" s="971"/>
      <c r="AM70" s="971"/>
      <c r="AN70" s="971"/>
      <c r="AO70" s="971"/>
      <c r="AP70" s="971" t="s">
        <v>585</v>
      </c>
      <c r="AQ70" s="971"/>
      <c r="AR70" s="971"/>
      <c r="AS70" s="971"/>
      <c r="AT70" s="971"/>
      <c r="AU70" s="971" t="s">
        <v>584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565</v>
      </c>
      <c r="C71" s="975"/>
      <c r="D71" s="975"/>
      <c r="E71" s="975"/>
      <c r="F71" s="975"/>
      <c r="G71" s="975"/>
      <c r="H71" s="975"/>
      <c r="I71" s="975"/>
      <c r="J71" s="975"/>
      <c r="K71" s="975"/>
      <c r="L71" s="975"/>
      <c r="M71" s="975"/>
      <c r="N71" s="975"/>
      <c r="O71" s="975"/>
      <c r="P71" s="976"/>
      <c r="Q71" s="977">
        <v>96</v>
      </c>
      <c r="R71" s="971"/>
      <c r="S71" s="971"/>
      <c r="T71" s="971"/>
      <c r="U71" s="971"/>
      <c r="V71" s="971">
        <v>96</v>
      </c>
      <c r="W71" s="971"/>
      <c r="X71" s="971"/>
      <c r="Y71" s="971"/>
      <c r="Z71" s="971"/>
      <c r="AA71" s="971" t="s">
        <v>582</v>
      </c>
      <c r="AB71" s="971"/>
      <c r="AC71" s="971"/>
      <c r="AD71" s="971"/>
      <c r="AE71" s="971"/>
      <c r="AF71" s="971">
        <v>0</v>
      </c>
      <c r="AG71" s="971"/>
      <c r="AH71" s="971"/>
      <c r="AI71" s="971"/>
      <c r="AJ71" s="971"/>
      <c r="AK71" s="971" t="s">
        <v>581</v>
      </c>
      <c r="AL71" s="971"/>
      <c r="AM71" s="971"/>
      <c r="AN71" s="971"/>
      <c r="AO71" s="971"/>
      <c r="AP71" s="971" t="s">
        <v>584</v>
      </c>
      <c r="AQ71" s="971"/>
      <c r="AR71" s="971"/>
      <c r="AS71" s="971"/>
      <c r="AT71" s="971"/>
      <c r="AU71" s="971" t="s">
        <v>584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566</v>
      </c>
      <c r="C72" s="975"/>
      <c r="D72" s="975"/>
      <c r="E72" s="975"/>
      <c r="F72" s="975"/>
      <c r="G72" s="975"/>
      <c r="H72" s="975"/>
      <c r="I72" s="975"/>
      <c r="J72" s="975"/>
      <c r="K72" s="975"/>
      <c r="L72" s="975"/>
      <c r="M72" s="975"/>
      <c r="N72" s="975"/>
      <c r="O72" s="975"/>
      <c r="P72" s="976"/>
      <c r="Q72" s="977">
        <v>211</v>
      </c>
      <c r="R72" s="971"/>
      <c r="S72" s="971"/>
      <c r="T72" s="971"/>
      <c r="U72" s="971"/>
      <c r="V72" s="971">
        <v>206</v>
      </c>
      <c r="W72" s="971"/>
      <c r="X72" s="971"/>
      <c r="Y72" s="971"/>
      <c r="Z72" s="971"/>
      <c r="AA72" s="971">
        <v>5</v>
      </c>
      <c r="AB72" s="971"/>
      <c r="AC72" s="971"/>
      <c r="AD72" s="971"/>
      <c r="AE72" s="971"/>
      <c r="AF72" s="971">
        <v>5</v>
      </c>
      <c r="AG72" s="971"/>
      <c r="AH72" s="971"/>
      <c r="AI72" s="971"/>
      <c r="AJ72" s="971"/>
      <c r="AK72" s="971">
        <v>15</v>
      </c>
      <c r="AL72" s="971"/>
      <c r="AM72" s="971"/>
      <c r="AN72" s="971"/>
      <c r="AO72" s="971"/>
      <c r="AP72" s="971" t="s">
        <v>584</v>
      </c>
      <c r="AQ72" s="971"/>
      <c r="AR72" s="971"/>
      <c r="AS72" s="971"/>
      <c r="AT72" s="971"/>
      <c r="AU72" s="971" t="s">
        <v>586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569</v>
      </c>
      <c r="C73" s="975"/>
      <c r="D73" s="975"/>
      <c r="E73" s="975"/>
      <c r="F73" s="975"/>
      <c r="G73" s="975"/>
      <c r="H73" s="975"/>
      <c r="I73" s="975"/>
      <c r="J73" s="975"/>
      <c r="K73" s="975"/>
      <c r="L73" s="975"/>
      <c r="M73" s="975"/>
      <c r="N73" s="975"/>
      <c r="O73" s="975"/>
      <c r="P73" s="976"/>
      <c r="Q73" s="977">
        <v>70</v>
      </c>
      <c r="R73" s="971"/>
      <c r="S73" s="971"/>
      <c r="T73" s="971"/>
      <c r="U73" s="971"/>
      <c r="V73" s="971">
        <v>70</v>
      </c>
      <c r="W73" s="971"/>
      <c r="X73" s="971"/>
      <c r="Y73" s="971"/>
      <c r="Z73" s="971"/>
      <c r="AA73" s="971" t="s">
        <v>583</v>
      </c>
      <c r="AB73" s="971"/>
      <c r="AC73" s="971"/>
      <c r="AD73" s="971"/>
      <c r="AE73" s="971"/>
      <c r="AF73" s="971">
        <v>0</v>
      </c>
      <c r="AG73" s="971"/>
      <c r="AH73" s="971"/>
      <c r="AI73" s="971"/>
      <c r="AJ73" s="971"/>
      <c r="AK73" s="971">
        <v>0</v>
      </c>
      <c r="AL73" s="971"/>
      <c r="AM73" s="971"/>
      <c r="AN73" s="971"/>
      <c r="AO73" s="971"/>
      <c r="AP73" s="971" t="s">
        <v>584</v>
      </c>
      <c r="AQ73" s="971"/>
      <c r="AR73" s="971"/>
      <c r="AS73" s="971"/>
      <c r="AT73" s="971"/>
      <c r="AU73" s="971" t="s">
        <v>584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567</v>
      </c>
      <c r="C74" s="975"/>
      <c r="D74" s="975"/>
      <c r="E74" s="975"/>
      <c r="F74" s="975"/>
      <c r="G74" s="975"/>
      <c r="H74" s="975"/>
      <c r="I74" s="975"/>
      <c r="J74" s="975"/>
      <c r="K74" s="975"/>
      <c r="L74" s="975"/>
      <c r="M74" s="975"/>
      <c r="N74" s="975"/>
      <c r="O74" s="975"/>
      <c r="P74" s="976"/>
      <c r="Q74" s="977">
        <v>204</v>
      </c>
      <c r="R74" s="971"/>
      <c r="S74" s="971"/>
      <c r="T74" s="971"/>
      <c r="U74" s="971"/>
      <c r="V74" s="971">
        <v>176</v>
      </c>
      <c r="W74" s="971"/>
      <c r="X74" s="971"/>
      <c r="Y74" s="971"/>
      <c r="Z74" s="971"/>
      <c r="AA74" s="971">
        <v>28</v>
      </c>
      <c r="AB74" s="971"/>
      <c r="AC74" s="971"/>
      <c r="AD74" s="971"/>
      <c r="AE74" s="971"/>
      <c r="AF74" s="971">
        <v>28</v>
      </c>
      <c r="AG74" s="971"/>
      <c r="AH74" s="971"/>
      <c r="AI74" s="971"/>
      <c r="AJ74" s="971"/>
      <c r="AK74" s="971" t="s">
        <v>581</v>
      </c>
      <c r="AL74" s="971"/>
      <c r="AM74" s="971"/>
      <c r="AN74" s="971"/>
      <c r="AO74" s="971"/>
      <c r="AP74" s="971" t="s">
        <v>584</v>
      </c>
      <c r="AQ74" s="971"/>
      <c r="AR74" s="971"/>
      <c r="AS74" s="971"/>
      <c r="AT74" s="971"/>
      <c r="AU74" s="971" t="s">
        <v>587</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568</v>
      </c>
      <c r="C75" s="975"/>
      <c r="D75" s="975"/>
      <c r="E75" s="975"/>
      <c r="F75" s="975"/>
      <c r="G75" s="975"/>
      <c r="H75" s="975"/>
      <c r="I75" s="975"/>
      <c r="J75" s="975"/>
      <c r="K75" s="975"/>
      <c r="L75" s="975"/>
      <c r="M75" s="975"/>
      <c r="N75" s="975"/>
      <c r="O75" s="975"/>
      <c r="P75" s="976"/>
      <c r="Q75" s="978">
        <v>854731</v>
      </c>
      <c r="R75" s="979"/>
      <c r="S75" s="979"/>
      <c r="T75" s="979"/>
      <c r="U75" s="980"/>
      <c r="V75" s="981">
        <v>844450</v>
      </c>
      <c r="W75" s="979"/>
      <c r="X75" s="979"/>
      <c r="Y75" s="979"/>
      <c r="Z75" s="980"/>
      <c r="AA75" s="981">
        <v>10282</v>
      </c>
      <c r="AB75" s="979"/>
      <c r="AC75" s="979"/>
      <c r="AD75" s="979"/>
      <c r="AE75" s="980"/>
      <c r="AF75" s="981">
        <v>10056</v>
      </c>
      <c r="AG75" s="979"/>
      <c r="AH75" s="979"/>
      <c r="AI75" s="979"/>
      <c r="AJ75" s="980"/>
      <c r="AK75" s="981" t="s">
        <v>495</v>
      </c>
      <c r="AL75" s="979"/>
      <c r="AM75" s="979"/>
      <c r="AN75" s="979"/>
      <c r="AO75" s="980"/>
      <c r="AP75" s="981" t="s">
        <v>584</v>
      </c>
      <c r="AQ75" s="979"/>
      <c r="AR75" s="979"/>
      <c r="AS75" s="979"/>
      <c r="AT75" s="980"/>
      <c r="AU75" s="981" t="s">
        <v>584</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SUM(AF68:AJ75)</f>
        <v>10472</v>
      </c>
      <c r="AG88" s="959"/>
      <c r="AH88" s="959"/>
      <c r="AI88" s="959"/>
      <c r="AJ88" s="959"/>
      <c r="AK88" s="963"/>
      <c r="AL88" s="963"/>
      <c r="AM88" s="963"/>
      <c r="AN88" s="963"/>
      <c r="AO88" s="963"/>
      <c r="AP88" s="959">
        <f>SUM(AP68:AT75)</f>
        <v>2354</v>
      </c>
      <c r="AQ88" s="959"/>
      <c r="AR88" s="959"/>
      <c r="AS88" s="959"/>
      <c r="AT88" s="959"/>
      <c r="AU88" s="959">
        <f>SUM(AU68:AY75)</f>
        <v>71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SUM(CR7:CV9)</f>
        <v>250</v>
      </c>
      <c r="CS102" s="953"/>
      <c r="CT102" s="953"/>
      <c r="CU102" s="953"/>
      <c r="CV102" s="954"/>
      <c r="CW102" s="952">
        <f t="shared" ref="CW102" si="1">SUM(CW7:DA9)</f>
        <v>19</v>
      </c>
      <c r="CX102" s="953"/>
      <c r="CY102" s="953"/>
      <c r="CZ102" s="953"/>
      <c r="DA102" s="954"/>
      <c r="DB102" s="952" t="s">
        <v>573</v>
      </c>
      <c r="DC102" s="953"/>
      <c r="DD102" s="953"/>
      <c r="DE102" s="953"/>
      <c r="DF102" s="954"/>
      <c r="DG102" s="952" t="s">
        <v>574</v>
      </c>
      <c r="DH102" s="953"/>
      <c r="DI102" s="953"/>
      <c r="DJ102" s="953"/>
      <c r="DK102" s="954"/>
      <c r="DL102" s="952" t="s">
        <v>575</v>
      </c>
      <c r="DM102" s="953"/>
      <c r="DN102" s="953"/>
      <c r="DO102" s="953"/>
      <c r="DP102" s="954"/>
      <c r="DQ102" s="952" t="s">
        <v>574</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417</v>
      </c>
      <c r="AB109" s="896"/>
      <c r="AC109" s="896"/>
      <c r="AD109" s="896"/>
      <c r="AE109" s="897"/>
      <c r="AF109" s="898" t="s">
        <v>418</v>
      </c>
      <c r="AG109" s="896"/>
      <c r="AH109" s="896"/>
      <c r="AI109" s="896"/>
      <c r="AJ109" s="897"/>
      <c r="AK109" s="898" t="s">
        <v>294</v>
      </c>
      <c r="AL109" s="896"/>
      <c r="AM109" s="896"/>
      <c r="AN109" s="896"/>
      <c r="AO109" s="897"/>
      <c r="AP109" s="898" t="s">
        <v>419</v>
      </c>
      <c r="AQ109" s="896"/>
      <c r="AR109" s="896"/>
      <c r="AS109" s="896"/>
      <c r="AT109" s="929"/>
      <c r="AU109" s="895" t="s">
        <v>416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417</v>
      </c>
      <c r="BR109" s="896"/>
      <c r="BS109" s="896"/>
      <c r="BT109" s="896"/>
      <c r="BU109" s="897"/>
      <c r="BV109" s="898" t="s">
        <v>418</v>
      </c>
      <c r="BW109" s="896"/>
      <c r="BX109" s="896"/>
      <c r="BY109" s="896"/>
      <c r="BZ109" s="897"/>
      <c r="CA109" s="898" t="s">
        <v>294</v>
      </c>
      <c r="CB109" s="896"/>
      <c r="CC109" s="896"/>
      <c r="CD109" s="896"/>
      <c r="CE109" s="897"/>
      <c r="CF109" s="936" t="s">
        <v>419</v>
      </c>
      <c r="CG109" s="936"/>
      <c r="CH109" s="936"/>
      <c r="CI109" s="936"/>
      <c r="CJ109" s="936"/>
      <c r="CK109" s="898" t="s">
        <v>420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417</v>
      </c>
      <c r="DH109" s="896"/>
      <c r="DI109" s="896"/>
      <c r="DJ109" s="896"/>
      <c r="DK109" s="897"/>
      <c r="DL109" s="898" t="s">
        <v>418</v>
      </c>
      <c r="DM109" s="896"/>
      <c r="DN109" s="896"/>
      <c r="DO109" s="896"/>
      <c r="DP109" s="897"/>
      <c r="DQ109" s="898" t="s">
        <v>294</v>
      </c>
      <c r="DR109" s="896"/>
      <c r="DS109" s="896"/>
      <c r="DT109" s="896"/>
      <c r="DU109" s="897"/>
      <c r="DV109" s="898" t="s">
        <v>419</v>
      </c>
      <c r="DW109" s="896"/>
      <c r="DX109" s="896"/>
      <c r="DY109" s="896"/>
      <c r="DZ109" s="929"/>
    </row>
    <row r="110" spans="1:131" s="230" customFormat="1" ht="26.25" customHeight="1" x14ac:dyDescent="0.15">
      <c r="A110" s="846" t="s">
        <v>421</v>
      </c>
      <c r="B110" s="847"/>
      <c r="C110" s="847"/>
      <c r="D110" s="847"/>
      <c r="E110" s="847"/>
      <c r="F110" s="847"/>
      <c r="G110" s="847"/>
      <c r="H110" s="847"/>
      <c r="I110" s="847"/>
      <c r="J110" s="847"/>
      <c r="K110" s="847"/>
      <c r="L110" s="847"/>
      <c r="M110" s="847"/>
      <c r="N110" s="847"/>
      <c r="O110" s="847"/>
      <c r="P110" s="847"/>
      <c r="Q110" s="847"/>
      <c r="R110" s="847"/>
      <c r="S110" s="847"/>
      <c r="T110" s="847"/>
      <c r="U110" s="847"/>
      <c r="V110" s="847"/>
      <c r="W110" s="847"/>
      <c r="X110" s="847"/>
      <c r="Y110" s="847"/>
      <c r="Z110" s="848"/>
      <c r="AA110" s="888">
        <v>7004945</v>
      </c>
      <c r="AB110" s="889"/>
      <c r="AC110" s="889"/>
      <c r="AD110" s="889"/>
      <c r="AE110" s="890"/>
      <c r="AF110" s="891">
        <v>7130445</v>
      </c>
      <c r="AG110" s="889"/>
      <c r="AH110" s="889"/>
      <c r="AI110" s="889"/>
      <c r="AJ110" s="890"/>
      <c r="AK110" s="891">
        <v>6820858</v>
      </c>
      <c r="AL110" s="889"/>
      <c r="AM110" s="889"/>
      <c r="AN110" s="889"/>
      <c r="AO110" s="890"/>
      <c r="AP110" s="892">
        <v>23.3</v>
      </c>
      <c r="AQ110" s="893"/>
      <c r="AR110" s="893"/>
      <c r="AS110" s="893"/>
      <c r="AT110" s="894"/>
      <c r="AU110" s="930" t="s">
        <v>69</v>
      </c>
      <c r="AV110" s="931"/>
      <c r="AW110" s="931"/>
      <c r="AX110" s="931"/>
      <c r="AY110" s="931"/>
      <c r="AZ110" s="859" t="s">
        <v>422</v>
      </c>
      <c r="BA110" s="847"/>
      <c r="BB110" s="847"/>
      <c r="BC110" s="847"/>
      <c r="BD110" s="847"/>
      <c r="BE110" s="847"/>
      <c r="BF110" s="847"/>
      <c r="BG110" s="847"/>
      <c r="BH110" s="847"/>
      <c r="BI110" s="847"/>
      <c r="BJ110" s="847"/>
      <c r="BK110" s="847"/>
      <c r="BL110" s="847"/>
      <c r="BM110" s="847"/>
      <c r="BN110" s="847"/>
      <c r="BO110" s="847"/>
      <c r="BP110" s="848"/>
      <c r="BQ110" s="860">
        <v>72289881</v>
      </c>
      <c r="BR110" s="805"/>
      <c r="BS110" s="805"/>
      <c r="BT110" s="805"/>
      <c r="BU110" s="805"/>
      <c r="BV110" s="805">
        <v>70220160</v>
      </c>
      <c r="BW110" s="805"/>
      <c r="BX110" s="805"/>
      <c r="BY110" s="805"/>
      <c r="BZ110" s="805"/>
      <c r="CA110" s="805">
        <v>67068433</v>
      </c>
      <c r="CB110" s="805"/>
      <c r="CC110" s="805"/>
      <c r="CD110" s="805"/>
      <c r="CE110" s="805"/>
      <c r="CF110" s="866">
        <v>229</v>
      </c>
      <c r="CG110" s="867"/>
      <c r="CH110" s="867"/>
      <c r="CI110" s="867"/>
      <c r="CJ110" s="867"/>
      <c r="CK110" s="926" t="s">
        <v>423</v>
      </c>
      <c r="CL110" s="796"/>
      <c r="CM110" s="859" t="s">
        <v>424</v>
      </c>
      <c r="CN110" s="847"/>
      <c r="CO110" s="847"/>
      <c r="CP110" s="847"/>
      <c r="CQ110" s="847"/>
      <c r="CR110" s="847"/>
      <c r="CS110" s="847"/>
      <c r="CT110" s="847"/>
      <c r="CU110" s="847"/>
      <c r="CV110" s="847"/>
      <c r="CW110" s="847"/>
      <c r="CX110" s="847"/>
      <c r="CY110" s="847"/>
      <c r="CZ110" s="847"/>
      <c r="DA110" s="847"/>
      <c r="DB110" s="847"/>
      <c r="DC110" s="847"/>
      <c r="DD110" s="847"/>
      <c r="DE110" s="847"/>
      <c r="DF110" s="848"/>
      <c r="DG110" s="860" t="s">
        <v>122</v>
      </c>
      <c r="DH110" s="805"/>
      <c r="DI110" s="805"/>
      <c r="DJ110" s="805"/>
      <c r="DK110" s="805"/>
      <c r="DL110" s="805" t="s">
        <v>122</v>
      </c>
      <c r="DM110" s="805"/>
      <c r="DN110" s="805"/>
      <c r="DO110" s="805"/>
      <c r="DP110" s="805"/>
      <c r="DQ110" s="805" t="s">
        <v>122</v>
      </c>
      <c r="DR110" s="805"/>
      <c r="DS110" s="805"/>
      <c r="DT110" s="805"/>
      <c r="DU110" s="805"/>
      <c r="DV110" s="826" t="s">
        <v>122</v>
      </c>
      <c r="DW110" s="826"/>
      <c r="DX110" s="826"/>
      <c r="DY110" s="826"/>
      <c r="DZ110" s="827"/>
    </row>
    <row r="111" spans="1:131" s="230" customFormat="1" ht="26.25" customHeight="1" x14ac:dyDescent="0.15">
      <c r="A111" s="788" t="s">
        <v>425</v>
      </c>
      <c r="B111" s="789"/>
      <c r="C111" s="789"/>
      <c r="D111" s="789"/>
      <c r="E111" s="789"/>
      <c r="F111" s="789"/>
      <c r="G111" s="789"/>
      <c r="H111" s="789"/>
      <c r="I111" s="789"/>
      <c r="J111" s="789"/>
      <c r="K111" s="789"/>
      <c r="L111" s="789"/>
      <c r="M111" s="789"/>
      <c r="N111" s="789"/>
      <c r="O111" s="789"/>
      <c r="P111" s="789"/>
      <c r="Q111" s="789"/>
      <c r="R111" s="789"/>
      <c r="S111" s="789"/>
      <c r="T111" s="789"/>
      <c r="U111" s="789"/>
      <c r="V111" s="789"/>
      <c r="W111" s="789"/>
      <c r="X111" s="789"/>
      <c r="Y111" s="789"/>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738" t="s">
        <v>426</v>
      </c>
      <c r="BA111" s="739"/>
      <c r="BB111" s="739"/>
      <c r="BC111" s="739"/>
      <c r="BD111" s="739"/>
      <c r="BE111" s="739"/>
      <c r="BF111" s="739"/>
      <c r="BG111" s="739"/>
      <c r="BH111" s="739"/>
      <c r="BI111" s="739"/>
      <c r="BJ111" s="739"/>
      <c r="BK111" s="739"/>
      <c r="BL111" s="739"/>
      <c r="BM111" s="739"/>
      <c r="BN111" s="739"/>
      <c r="BO111" s="739"/>
      <c r="BP111" s="740"/>
      <c r="BQ111" s="793" t="s">
        <v>122</v>
      </c>
      <c r="BR111" s="794"/>
      <c r="BS111" s="794"/>
      <c r="BT111" s="794"/>
      <c r="BU111" s="794"/>
      <c r="BV111" s="794" t="s">
        <v>122</v>
      </c>
      <c r="BW111" s="794"/>
      <c r="BX111" s="794"/>
      <c r="BY111" s="794"/>
      <c r="BZ111" s="794"/>
      <c r="CA111" s="794" t="s">
        <v>122</v>
      </c>
      <c r="CB111" s="794"/>
      <c r="CC111" s="794"/>
      <c r="CD111" s="794"/>
      <c r="CE111" s="794"/>
      <c r="CF111" s="875" t="s">
        <v>122</v>
      </c>
      <c r="CG111" s="876"/>
      <c r="CH111" s="876"/>
      <c r="CI111" s="876"/>
      <c r="CJ111" s="876"/>
      <c r="CK111" s="927"/>
      <c r="CL111" s="798"/>
      <c r="CM111" s="738" t="s">
        <v>427</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793" t="s">
        <v>122</v>
      </c>
      <c r="DH111" s="794"/>
      <c r="DI111" s="794"/>
      <c r="DJ111" s="794"/>
      <c r="DK111" s="794"/>
      <c r="DL111" s="794" t="s">
        <v>122</v>
      </c>
      <c r="DM111" s="794"/>
      <c r="DN111" s="794"/>
      <c r="DO111" s="794"/>
      <c r="DP111" s="794"/>
      <c r="DQ111" s="794" t="s">
        <v>122</v>
      </c>
      <c r="DR111" s="794"/>
      <c r="DS111" s="794"/>
      <c r="DT111" s="794"/>
      <c r="DU111" s="794"/>
      <c r="DV111" s="833" t="s">
        <v>122</v>
      </c>
      <c r="DW111" s="833"/>
      <c r="DX111" s="833"/>
      <c r="DY111" s="833"/>
      <c r="DZ111" s="834"/>
    </row>
    <row r="112" spans="1:131" s="230" customFormat="1" ht="26.25" customHeight="1" x14ac:dyDescent="0.15">
      <c r="A112" s="912" t="s">
        <v>428</v>
      </c>
      <c r="B112" s="913"/>
      <c r="C112" s="739" t="s">
        <v>429</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30" t="s">
        <v>122</v>
      </c>
      <c r="AB112" s="722"/>
      <c r="AC112" s="722"/>
      <c r="AD112" s="722"/>
      <c r="AE112" s="723"/>
      <c r="AF112" s="721" t="s">
        <v>122</v>
      </c>
      <c r="AG112" s="722"/>
      <c r="AH112" s="722"/>
      <c r="AI112" s="722"/>
      <c r="AJ112" s="723"/>
      <c r="AK112" s="721" t="s">
        <v>122</v>
      </c>
      <c r="AL112" s="722"/>
      <c r="AM112" s="722"/>
      <c r="AN112" s="722"/>
      <c r="AO112" s="723"/>
      <c r="AP112" s="731" t="s">
        <v>122</v>
      </c>
      <c r="AQ112" s="732"/>
      <c r="AR112" s="732"/>
      <c r="AS112" s="732"/>
      <c r="AT112" s="733"/>
      <c r="AU112" s="932"/>
      <c r="AV112" s="933"/>
      <c r="AW112" s="933"/>
      <c r="AX112" s="933"/>
      <c r="AY112" s="933"/>
      <c r="AZ112" s="738" t="s">
        <v>430</v>
      </c>
      <c r="BA112" s="739"/>
      <c r="BB112" s="739"/>
      <c r="BC112" s="739"/>
      <c r="BD112" s="739"/>
      <c r="BE112" s="739"/>
      <c r="BF112" s="739"/>
      <c r="BG112" s="739"/>
      <c r="BH112" s="739"/>
      <c r="BI112" s="739"/>
      <c r="BJ112" s="739"/>
      <c r="BK112" s="739"/>
      <c r="BL112" s="739"/>
      <c r="BM112" s="739"/>
      <c r="BN112" s="739"/>
      <c r="BO112" s="739"/>
      <c r="BP112" s="740"/>
      <c r="BQ112" s="793">
        <v>8820997</v>
      </c>
      <c r="BR112" s="794"/>
      <c r="BS112" s="794"/>
      <c r="BT112" s="794"/>
      <c r="BU112" s="794"/>
      <c r="BV112" s="794">
        <v>8331282</v>
      </c>
      <c r="BW112" s="794"/>
      <c r="BX112" s="794"/>
      <c r="BY112" s="794"/>
      <c r="BZ112" s="794"/>
      <c r="CA112" s="794">
        <v>8608447</v>
      </c>
      <c r="CB112" s="794"/>
      <c r="CC112" s="794"/>
      <c r="CD112" s="794"/>
      <c r="CE112" s="794"/>
      <c r="CF112" s="875">
        <v>29.4</v>
      </c>
      <c r="CG112" s="876"/>
      <c r="CH112" s="876"/>
      <c r="CI112" s="876"/>
      <c r="CJ112" s="876"/>
      <c r="CK112" s="927"/>
      <c r="CL112" s="798"/>
      <c r="CM112" s="738" t="s">
        <v>431</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793" t="s">
        <v>122</v>
      </c>
      <c r="DH112" s="794"/>
      <c r="DI112" s="794"/>
      <c r="DJ112" s="794"/>
      <c r="DK112" s="794"/>
      <c r="DL112" s="794" t="s">
        <v>122</v>
      </c>
      <c r="DM112" s="794"/>
      <c r="DN112" s="794"/>
      <c r="DO112" s="794"/>
      <c r="DP112" s="794"/>
      <c r="DQ112" s="794" t="s">
        <v>122</v>
      </c>
      <c r="DR112" s="794"/>
      <c r="DS112" s="794"/>
      <c r="DT112" s="794"/>
      <c r="DU112" s="794"/>
      <c r="DV112" s="833" t="s">
        <v>122</v>
      </c>
      <c r="DW112" s="833"/>
      <c r="DX112" s="833"/>
      <c r="DY112" s="833"/>
      <c r="DZ112" s="834"/>
    </row>
    <row r="113" spans="1:130" s="230" customFormat="1" ht="26.25" customHeight="1" x14ac:dyDescent="0.15">
      <c r="A113" s="914"/>
      <c r="B113" s="915"/>
      <c r="C113" s="739" t="s">
        <v>432</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18">
        <v>518387</v>
      </c>
      <c r="AB113" s="919"/>
      <c r="AC113" s="919"/>
      <c r="AD113" s="919"/>
      <c r="AE113" s="920"/>
      <c r="AF113" s="921">
        <v>613809</v>
      </c>
      <c r="AG113" s="919"/>
      <c r="AH113" s="919"/>
      <c r="AI113" s="919"/>
      <c r="AJ113" s="920"/>
      <c r="AK113" s="921">
        <v>584673</v>
      </c>
      <c r="AL113" s="919"/>
      <c r="AM113" s="919"/>
      <c r="AN113" s="919"/>
      <c r="AO113" s="920"/>
      <c r="AP113" s="922">
        <v>2</v>
      </c>
      <c r="AQ113" s="923"/>
      <c r="AR113" s="923"/>
      <c r="AS113" s="923"/>
      <c r="AT113" s="924"/>
      <c r="AU113" s="932"/>
      <c r="AV113" s="933"/>
      <c r="AW113" s="933"/>
      <c r="AX113" s="933"/>
      <c r="AY113" s="933"/>
      <c r="AZ113" s="738" t="s">
        <v>433</v>
      </c>
      <c r="BA113" s="739"/>
      <c r="BB113" s="739"/>
      <c r="BC113" s="739"/>
      <c r="BD113" s="739"/>
      <c r="BE113" s="739"/>
      <c r="BF113" s="739"/>
      <c r="BG113" s="739"/>
      <c r="BH113" s="739"/>
      <c r="BI113" s="739"/>
      <c r="BJ113" s="739"/>
      <c r="BK113" s="739"/>
      <c r="BL113" s="739"/>
      <c r="BM113" s="739"/>
      <c r="BN113" s="739"/>
      <c r="BO113" s="739"/>
      <c r="BP113" s="740"/>
      <c r="BQ113" s="793" t="s">
        <v>122</v>
      </c>
      <c r="BR113" s="794"/>
      <c r="BS113" s="794"/>
      <c r="BT113" s="794"/>
      <c r="BU113" s="794"/>
      <c r="BV113" s="794">
        <v>71350</v>
      </c>
      <c r="BW113" s="794"/>
      <c r="BX113" s="794"/>
      <c r="BY113" s="794"/>
      <c r="BZ113" s="794"/>
      <c r="CA113" s="794">
        <v>71063</v>
      </c>
      <c r="CB113" s="794"/>
      <c r="CC113" s="794"/>
      <c r="CD113" s="794"/>
      <c r="CE113" s="794"/>
      <c r="CF113" s="875">
        <v>0.2</v>
      </c>
      <c r="CG113" s="876"/>
      <c r="CH113" s="876"/>
      <c r="CI113" s="876"/>
      <c r="CJ113" s="876"/>
      <c r="CK113" s="927"/>
      <c r="CL113" s="798"/>
      <c r="CM113" s="738" t="s">
        <v>434</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30" t="s">
        <v>122</v>
      </c>
      <c r="DH113" s="722"/>
      <c r="DI113" s="722"/>
      <c r="DJ113" s="722"/>
      <c r="DK113" s="723"/>
      <c r="DL113" s="721" t="s">
        <v>122</v>
      </c>
      <c r="DM113" s="722"/>
      <c r="DN113" s="722"/>
      <c r="DO113" s="722"/>
      <c r="DP113" s="723"/>
      <c r="DQ113" s="721" t="s">
        <v>122</v>
      </c>
      <c r="DR113" s="722"/>
      <c r="DS113" s="722"/>
      <c r="DT113" s="722"/>
      <c r="DU113" s="723"/>
      <c r="DV113" s="731" t="s">
        <v>122</v>
      </c>
      <c r="DW113" s="732"/>
      <c r="DX113" s="732"/>
      <c r="DY113" s="732"/>
      <c r="DZ113" s="733"/>
    </row>
    <row r="114" spans="1:130" s="230" customFormat="1" ht="26.25" customHeight="1" x14ac:dyDescent="0.15">
      <c r="A114" s="914"/>
      <c r="B114" s="915"/>
      <c r="C114" s="739" t="s">
        <v>435</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30">
        <v>88478</v>
      </c>
      <c r="AB114" s="722"/>
      <c r="AC114" s="722"/>
      <c r="AD114" s="722"/>
      <c r="AE114" s="723"/>
      <c r="AF114" s="721">
        <v>114005</v>
      </c>
      <c r="AG114" s="722"/>
      <c r="AH114" s="722"/>
      <c r="AI114" s="722"/>
      <c r="AJ114" s="723"/>
      <c r="AK114" s="721">
        <v>115906</v>
      </c>
      <c r="AL114" s="722"/>
      <c r="AM114" s="722"/>
      <c r="AN114" s="722"/>
      <c r="AO114" s="723"/>
      <c r="AP114" s="731">
        <v>0.4</v>
      </c>
      <c r="AQ114" s="732"/>
      <c r="AR114" s="732"/>
      <c r="AS114" s="732"/>
      <c r="AT114" s="733"/>
      <c r="AU114" s="932"/>
      <c r="AV114" s="933"/>
      <c r="AW114" s="933"/>
      <c r="AX114" s="933"/>
      <c r="AY114" s="933"/>
      <c r="AZ114" s="738" t="s">
        <v>436</v>
      </c>
      <c r="BA114" s="739"/>
      <c r="BB114" s="739"/>
      <c r="BC114" s="739"/>
      <c r="BD114" s="739"/>
      <c r="BE114" s="739"/>
      <c r="BF114" s="739"/>
      <c r="BG114" s="739"/>
      <c r="BH114" s="739"/>
      <c r="BI114" s="739"/>
      <c r="BJ114" s="739"/>
      <c r="BK114" s="739"/>
      <c r="BL114" s="739"/>
      <c r="BM114" s="739"/>
      <c r="BN114" s="739"/>
      <c r="BO114" s="739"/>
      <c r="BP114" s="740"/>
      <c r="BQ114" s="793">
        <v>6409969</v>
      </c>
      <c r="BR114" s="794"/>
      <c r="BS114" s="794"/>
      <c r="BT114" s="794"/>
      <c r="BU114" s="794"/>
      <c r="BV114" s="794">
        <v>6097262</v>
      </c>
      <c r="BW114" s="794"/>
      <c r="BX114" s="794"/>
      <c r="BY114" s="794"/>
      <c r="BZ114" s="794"/>
      <c r="CA114" s="794">
        <v>5744453</v>
      </c>
      <c r="CB114" s="794"/>
      <c r="CC114" s="794"/>
      <c r="CD114" s="794"/>
      <c r="CE114" s="794"/>
      <c r="CF114" s="875">
        <v>19.600000000000001</v>
      </c>
      <c r="CG114" s="876"/>
      <c r="CH114" s="876"/>
      <c r="CI114" s="876"/>
      <c r="CJ114" s="876"/>
      <c r="CK114" s="927"/>
      <c r="CL114" s="798"/>
      <c r="CM114" s="738" t="s">
        <v>437</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30" t="s">
        <v>122</v>
      </c>
      <c r="DH114" s="722"/>
      <c r="DI114" s="722"/>
      <c r="DJ114" s="722"/>
      <c r="DK114" s="723"/>
      <c r="DL114" s="721" t="s">
        <v>122</v>
      </c>
      <c r="DM114" s="722"/>
      <c r="DN114" s="722"/>
      <c r="DO114" s="722"/>
      <c r="DP114" s="723"/>
      <c r="DQ114" s="721" t="s">
        <v>122</v>
      </c>
      <c r="DR114" s="722"/>
      <c r="DS114" s="722"/>
      <c r="DT114" s="722"/>
      <c r="DU114" s="723"/>
      <c r="DV114" s="731" t="s">
        <v>122</v>
      </c>
      <c r="DW114" s="732"/>
      <c r="DX114" s="732"/>
      <c r="DY114" s="732"/>
      <c r="DZ114" s="733"/>
    </row>
    <row r="115" spans="1:130" s="230" customFormat="1" ht="26.25" customHeight="1" x14ac:dyDescent="0.15">
      <c r="A115" s="914"/>
      <c r="B115" s="915"/>
      <c r="C115" s="739" t="s">
        <v>438</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18">
        <v>2086</v>
      </c>
      <c r="AB115" s="919"/>
      <c r="AC115" s="919"/>
      <c r="AD115" s="919"/>
      <c r="AE115" s="920"/>
      <c r="AF115" s="921">
        <v>1491</v>
      </c>
      <c r="AG115" s="919"/>
      <c r="AH115" s="919"/>
      <c r="AI115" s="919"/>
      <c r="AJ115" s="920"/>
      <c r="AK115" s="921">
        <v>1156</v>
      </c>
      <c r="AL115" s="919"/>
      <c r="AM115" s="919"/>
      <c r="AN115" s="919"/>
      <c r="AO115" s="920"/>
      <c r="AP115" s="922">
        <v>0</v>
      </c>
      <c r="AQ115" s="923"/>
      <c r="AR115" s="923"/>
      <c r="AS115" s="923"/>
      <c r="AT115" s="924"/>
      <c r="AU115" s="932"/>
      <c r="AV115" s="933"/>
      <c r="AW115" s="933"/>
      <c r="AX115" s="933"/>
      <c r="AY115" s="933"/>
      <c r="AZ115" s="738" t="s">
        <v>439</v>
      </c>
      <c r="BA115" s="739"/>
      <c r="BB115" s="739"/>
      <c r="BC115" s="739"/>
      <c r="BD115" s="739"/>
      <c r="BE115" s="739"/>
      <c r="BF115" s="739"/>
      <c r="BG115" s="739"/>
      <c r="BH115" s="739"/>
      <c r="BI115" s="739"/>
      <c r="BJ115" s="739"/>
      <c r="BK115" s="739"/>
      <c r="BL115" s="739"/>
      <c r="BM115" s="739"/>
      <c r="BN115" s="739"/>
      <c r="BO115" s="739"/>
      <c r="BP115" s="740"/>
      <c r="BQ115" s="793" t="s">
        <v>122</v>
      </c>
      <c r="BR115" s="794"/>
      <c r="BS115" s="794"/>
      <c r="BT115" s="794"/>
      <c r="BU115" s="794"/>
      <c r="BV115" s="794" t="s">
        <v>122</v>
      </c>
      <c r="BW115" s="794"/>
      <c r="BX115" s="794"/>
      <c r="BY115" s="794"/>
      <c r="BZ115" s="794"/>
      <c r="CA115" s="794" t="s">
        <v>122</v>
      </c>
      <c r="CB115" s="794"/>
      <c r="CC115" s="794"/>
      <c r="CD115" s="794"/>
      <c r="CE115" s="794"/>
      <c r="CF115" s="875" t="s">
        <v>122</v>
      </c>
      <c r="CG115" s="876"/>
      <c r="CH115" s="876"/>
      <c r="CI115" s="876"/>
      <c r="CJ115" s="876"/>
      <c r="CK115" s="927"/>
      <c r="CL115" s="798"/>
      <c r="CM115" s="738" t="s">
        <v>440</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30" t="s">
        <v>122</v>
      </c>
      <c r="DH115" s="722"/>
      <c r="DI115" s="722"/>
      <c r="DJ115" s="722"/>
      <c r="DK115" s="723"/>
      <c r="DL115" s="721" t="s">
        <v>122</v>
      </c>
      <c r="DM115" s="722"/>
      <c r="DN115" s="722"/>
      <c r="DO115" s="722"/>
      <c r="DP115" s="723"/>
      <c r="DQ115" s="721" t="s">
        <v>122</v>
      </c>
      <c r="DR115" s="722"/>
      <c r="DS115" s="722"/>
      <c r="DT115" s="722"/>
      <c r="DU115" s="723"/>
      <c r="DV115" s="731" t="s">
        <v>122</v>
      </c>
      <c r="DW115" s="732"/>
      <c r="DX115" s="732"/>
      <c r="DY115" s="732"/>
      <c r="DZ115" s="733"/>
    </row>
    <row r="116" spans="1:130" s="230" customFormat="1" ht="26.25" customHeight="1" x14ac:dyDescent="0.15">
      <c r="A116" s="916"/>
      <c r="B116" s="917"/>
      <c r="C116" s="820" t="s">
        <v>441</v>
      </c>
      <c r="D116" s="820"/>
      <c r="E116" s="820"/>
      <c r="F116" s="820"/>
      <c r="G116" s="820"/>
      <c r="H116" s="820"/>
      <c r="I116" s="820"/>
      <c r="J116" s="820"/>
      <c r="K116" s="820"/>
      <c r="L116" s="820"/>
      <c r="M116" s="820"/>
      <c r="N116" s="820"/>
      <c r="O116" s="820"/>
      <c r="P116" s="820"/>
      <c r="Q116" s="820"/>
      <c r="R116" s="820"/>
      <c r="S116" s="820"/>
      <c r="T116" s="820"/>
      <c r="U116" s="820"/>
      <c r="V116" s="820"/>
      <c r="W116" s="820"/>
      <c r="X116" s="820"/>
      <c r="Y116" s="820"/>
      <c r="Z116" s="821"/>
      <c r="AA116" s="730" t="s">
        <v>122</v>
      </c>
      <c r="AB116" s="722"/>
      <c r="AC116" s="722"/>
      <c r="AD116" s="722"/>
      <c r="AE116" s="723"/>
      <c r="AF116" s="721" t="s">
        <v>122</v>
      </c>
      <c r="AG116" s="722"/>
      <c r="AH116" s="722"/>
      <c r="AI116" s="722"/>
      <c r="AJ116" s="723"/>
      <c r="AK116" s="721" t="s">
        <v>122</v>
      </c>
      <c r="AL116" s="722"/>
      <c r="AM116" s="722"/>
      <c r="AN116" s="722"/>
      <c r="AO116" s="723"/>
      <c r="AP116" s="731" t="s">
        <v>122</v>
      </c>
      <c r="AQ116" s="732"/>
      <c r="AR116" s="732"/>
      <c r="AS116" s="732"/>
      <c r="AT116" s="733"/>
      <c r="AU116" s="932"/>
      <c r="AV116" s="933"/>
      <c r="AW116" s="933"/>
      <c r="AX116" s="933"/>
      <c r="AY116" s="933"/>
      <c r="AZ116" s="909" t="s">
        <v>442</v>
      </c>
      <c r="BA116" s="910"/>
      <c r="BB116" s="910"/>
      <c r="BC116" s="910"/>
      <c r="BD116" s="910"/>
      <c r="BE116" s="910"/>
      <c r="BF116" s="910"/>
      <c r="BG116" s="910"/>
      <c r="BH116" s="910"/>
      <c r="BI116" s="910"/>
      <c r="BJ116" s="910"/>
      <c r="BK116" s="910"/>
      <c r="BL116" s="910"/>
      <c r="BM116" s="910"/>
      <c r="BN116" s="910"/>
      <c r="BO116" s="910"/>
      <c r="BP116" s="911"/>
      <c r="BQ116" s="793" t="s">
        <v>122</v>
      </c>
      <c r="BR116" s="794"/>
      <c r="BS116" s="794"/>
      <c r="BT116" s="794"/>
      <c r="BU116" s="794"/>
      <c r="BV116" s="794" t="s">
        <v>122</v>
      </c>
      <c r="BW116" s="794"/>
      <c r="BX116" s="794"/>
      <c r="BY116" s="794"/>
      <c r="BZ116" s="794"/>
      <c r="CA116" s="794" t="s">
        <v>122</v>
      </c>
      <c r="CB116" s="794"/>
      <c r="CC116" s="794"/>
      <c r="CD116" s="794"/>
      <c r="CE116" s="794"/>
      <c r="CF116" s="875" t="s">
        <v>122</v>
      </c>
      <c r="CG116" s="876"/>
      <c r="CH116" s="876"/>
      <c r="CI116" s="876"/>
      <c r="CJ116" s="876"/>
      <c r="CK116" s="927"/>
      <c r="CL116" s="798"/>
      <c r="CM116" s="738" t="s">
        <v>443</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30" t="s">
        <v>122</v>
      </c>
      <c r="DH116" s="722"/>
      <c r="DI116" s="722"/>
      <c r="DJ116" s="722"/>
      <c r="DK116" s="723"/>
      <c r="DL116" s="721" t="s">
        <v>122</v>
      </c>
      <c r="DM116" s="722"/>
      <c r="DN116" s="722"/>
      <c r="DO116" s="722"/>
      <c r="DP116" s="723"/>
      <c r="DQ116" s="721" t="s">
        <v>122</v>
      </c>
      <c r="DR116" s="722"/>
      <c r="DS116" s="722"/>
      <c r="DT116" s="722"/>
      <c r="DU116" s="723"/>
      <c r="DV116" s="731" t="s">
        <v>122</v>
      </c>
      <c r="DW116" s="732"/>
      <c r="DX116" s="732"/>
      <c r="DY116" s="732"/>
      <c r="DZ116" s="733"/>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17" t="s">
        <v>444</v>
      </c>
      <c r="Z117" s="897"/>
      <c r="AA117" s="902">
        <v>7613896</v>
      </c>
      <c r="AB117" s="903"/>
      <c r="AC117" s="903"/>
      <c r="AD117" s="903"/>
      <c r="AE117" s="904"/>
      <c r="AF117" s="905">
        <v>7859750</v>
      </c>
      <c r="AG117" s="903"/>
      <c r="AH117" s="903"/>
      <c r="AI117" s="903"/>
      <c r="AJ117" s="904"/>
      <c r="AK117" s="905">
        <v>7522593</v>
      </c>
      <c r="AL117" s="903"/>
      <c r="AM117" s="903"/>
      <c r="AN117" s="903"/>
      <c r="AO117" s="904"/>
      <c r="AP117" s="906"/>
      <c r="AQ117" s="907"/>
      <c r="AR117" s="907"/>
      <c r="AS117" s="907"/>
      <c r="AT117" s="908"/>
      <c r="AU117" s="932"/>
      <c r="AV117" s="933"/>
      <c r="AW117" s="933"/>
      <c r="AX117" s="933"/>
      <c r="AY117" s="933"/>
      <c r="AZ117" s="863" t="s">
        <v>445</v>
      </c>
      <c r="BA117" s="864"/>
      <c r="BB117" s="864"/>
      <c r="BC117" s="864"/>
      <c r="BD117" s="864"/>
      <c r="BE117" s="864"/>
      <c r="BF117" s="864"/>
      <c r="BG117" s="864"/>
      <c r="BH117" s="864"/>
      <c r="BI117" s="864"/>
      <c r="BJ117" s="864"/>
      <c r="BK117" s="864"/>
      <c r="BL117" s="864"/>
      <c r="BM117" s="864"/>
      <c r="BN117" s="864"/>
      <c r="BO117" s="864"/>
      <c r="BP117" s="865"/>
      <c r="BQ117" s="793" t="s">
        <v>122</v>
      </c>
      <c r="BR117" s="794"/>
      <c r="BS117" s="794"/>
      <c r="BT117" s="794"/>
      <c r="BU117" s="794"/>
      <c r="BV117" s="794" t="s">
        <v>122</v>
      </c>
      <c r="BW117" s="794"/>
      <c r="BX117" s="794"/>
      <c r="BY117" s="794"/>
      <c r="BZ117" s="794"/>
      <c r="CA117" s="794" t="s">
        <v>122</v>
      </c>
      <c r="CB117" s="794"/>
      <c r="CC117" s="794"/>
      <c r="CD117" s="794"/>
      <c r="CE117" s="794"/>
      <c r="CF117" s="875" t="s">
        <v>122</v>
      </c>
      <c r="CG117" s="876"/>
      <c r="CH117" s="876"/>
      <c r="CI117" s="876"/>
      <c r="CJ117" s="876"/>
      <c r="CK117" s="927"/>
      <c r="CL117" s="798"/>
      <c r="CM117" s="738" t="s">
        <v>446</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30" t="s">
        <v>122</v>
      </c>
      <c r="DH117" s="722"/>
      <c r="DI117" s="722"/>
      <c r="DJ117" s="722"/>
      <c r="DK117" s="723"/>
      <c r="DL117" s="721" t="s">
        <v>122</v>
      </c>
      <c r="DM117" s="722"/>
      <c r="DN117" s="722"/>
      <c r="DO117" s="722"/>
      <c r="DP117" s="723"/>
      <c r="DQ117" s="721" t="s">
        <v>122</v>
      </c>
      <c r="DR117" s="722"/>
      <c r="DS117" s="722"/>
      <c r="DT117" s="722"/>
      <c r="DU117" s="723"/>
      <c r="DV117" s="731" t="s">
        <v>122</v>
      </c>
      <c r="DW117" s="732"/>
      <c r="DX117" s="732"/>
      <c r="DY117" s="732"/>
      <c r="DZ117" s="733"/>
    </row>
    <row r="118" spans="1:130" s="230" customFormat="1" ht="26.25" customHeight="1" x14ac:dyDescent="0.15">
      <c r="A118" s="895" t="s">
        <v>420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417</v>
      </c>
      <c r="AB118" s="896"/>
      <c r="AC118" s="896"/>
      <c r="AD118" s="896"/>
      <c r="AE118" s="897"/>
      <c r="AF118" s="898" t="s">
        <v>418</v>
      </c>
      <c r="AG118" s="896"/>
      <c r="AH118" s="896"/>
      <c r="AI118" s="896"/>
      <c r="AJ118" s="897"/>
      <c r="AK118" s="898" t="s">
        <v>294</v>
      </c>
      <c r="AL118" s="896"/>
      <c r="AM118" s="896"/>
      <c r="AN118" s="896"/>
      <c r="AO118" s="897"/>
      <c r="AP118" s="899" t="s">
        <v>419</v>
      </c>
      <c r="AQ118" s="900"/>
      <c r="AR118" s="900"/>
      <c r="AS118" s="900"/>
      <c r="AT118" s="901"/>
      <c r="AU118" s="932"/>
      <c r="AV118" s="933"/>
      <c r="AW118" s="933"/>
      <c r="AX118" s="933"/>
      <c r="AY118" s="933"/>
      <c r="AZ118" s="819" t="s">
        <v>447</v>
      </c>
      <c r="BA118" s="820"/>
      <c r="BB118" s="820"/>
      <c r="BC118" s="820"/>
      <c r="BD118" s="820"/>
      <c r="BE118" s="820"/>
      <c r="BF118" s="820"/>
      <c r="BG118" s="820"/>
      <c r="BH118" s="820"/>
      <c r="BI118" s="820"/>
      <c r="BJ118" s="820"/>
      <c r="BK118" s="820"/>
      <c r="BL118" s="820"/>
      <c r="BM118" s="820"/>
      <c r="BN118" s="820"/>
      <c r="BO118" s="820"/>
      <c r="BP118" s="821"/>
      <c r="BQ118" s="822" t="s">
        <v>122</v>
      </c>
      <c r="BR118" s="823"/>
      <c r="BS118" s="823"/>
      <c r="BT118" s="823"/>
      <c r="BU118" s="823"/>
      <c r="BV118" s="823" t="s">
        <v>122</v>
      </c>
      <c r="BW118" s="823"/>
      <c r="BX118" s="823"/>
      <c r="BY118" s="823"/>
      <c r="BZ118" s="823"/>
      <c r="CA118" s="823" t="s">
        <v>122</v>
      </c>
      <c r="CB118" s="823"/>
      <c r="CC118" s="823"/>
      <c r="CD118" s="823"/>
      <c r="CE118" s="823"/>
      <c r="CF118" s="875" t="s">
        <v>122</v>
      </c>
      <c r="CG118" s="876"/>
      <c r="CH118" s="876"/>
      <c r="CI118" s="876"/>
      <c r="CJ118" s="876"/>
      <c r="CK118" s="927"/>
      <c r="CL118" s="798"/>
      <c r="CM118" s="738" t="s">
        <v>448</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30" t="s">
        <v>122</v>
      </c>
      <c r="DH118" s="722"/>
      <c r="DI118" s="722"/>
      <c r="DJ118" s="722"/>
      <c r="DK118" s="723"/>
      <c r="DL118" s="721" t="s">
        <v>122</v>
      </c>
      <c r="DM118" s="722"/>
      <c r="DN118" s="722"/>
      <c r="DO118" s="722"/>
      <c r="DP118" s="723"/>
      <c r="DQ118" s="721" t="s">
        <v>122</v>
      </c>
      <c r="DR118" s="722"/>
      <c r="DS118" s="722"/>
      <c r="DT118" s="722"/>
      <c r="DU118" s="723"/>
      <c r="DV118" s="731" t="s">
        <v>122</v>
      </c>
      <c r="DW118" s="732"/>
      <c r="DX118" s="732"/>
      <c r="DY118" s="732"/>
      <c r="DZ118" s="733"/>
    </row>
    <row r="119" spans="1:130" s="230" customFormat="1" ht="26.25" customHeight="1" x14ac:dyDescent="0.15">
      <c r="A119" s="795" t="s">
        <v>423</v>
      </c>
      <c r="B119" s="796"/>
      <c r="C119" s="859" t="s">
        <v>424</v>
      </c>
      <c r="D119" s="847"/>
      <c r="E119" s="847"/>
      <c r="F119" s="847"/>
      <c r="G119" s="847"/>
      <c r="H119" s="847"/>
      <c r="I119" s="847"/>
      <c r="J119" s="847"/>
      <c r="K119" s="847"/>
      <c r="L119" s="847"/>
      <c r="M119" s="847"/>
      <c r="N119" s="847"/>
      <c r="O119" s="847"/>
      <c r="P119" s="847"/>
      <c r="Q119" s="847"/>
      <c r="R119" s="847"/>
      <c r="S119" s="847"/>
      <c r="T119" s="847"/>
      <c r="U119" s="847"/>
      <c r="V119" s="847"/>
      <c r="W119" s="847"/>
      <c r="X119" s="847"/>
      <c r="Y119" s="847"/>
      <c r="Z119" s="848"/>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17" t="s">
        <v>449</v>
      </c>
      <c r="BP119" s="818"/>
      <c r="BQ119" s="822">
        <v>87520847</v>
      </c>
      <c r="BR119" s="823"/>
      <c r="BS119" s="823"/>
      <c r="BT119" s="823"/>
      <c r="BU119" s="823"/>
      <c r="BV119" s="823">
        <v>84720054</v>
      </c>
      <c r="BW119" s="823"/>
      <c r="BX119" s="823"/>
      <c r="BY119" s="823"/>
      <c r="BZ119" s="823"/>
      <c r="CA119" s="823">
        <v>81492396</v>
      </c>
      <c r="CB119" s="823"/>
      <c r="CC119" s="823"/>
      <c r="CD119" s="823"/>
      <c r="CE119" s="823"/>
      <c r="CF119" s="768"/>
      <c r="CG119" s="769"/>
      <c r="CH119" s="769"/>
      <c r="CI119" s="769"/>
      <c r="CJ119" s="813"/>
      <c r="CK119" s="928"/>
      <c r="CL119" s="800"/>
      <c r="CM119" s="819" t="s">
        <v>450</v>
      </c>
      <c r="CN119" s="820"/>
      <c r="CO119" s="820"/>
      <c r="CP119" s="820"/>
      <c r="CQ119" s="820"/>
      <c r="CR119" s="820"/>
      <c r="CS119" s="820"/>
      <c r="CT119" s="820"/>
      <c r="CU119" s="820"/>
      <c r="CV119" s="820"/>
      <c r="CW119" s="820"/>
      <c r="CX119" s="820"/>
      <c r="CY119" s="820"/>
      <c r="CZ119" s="820"/>
      <c r="DA119" s="820"/>
      <c r="DB119" s="820"/>
      <c r="DC119" s="820"/>
      <c r="DD119" s="820"/>
      <c r="DE119" s="820"/>
      <c r="DF119" s="821"/>
      <c r="DG119" s="781" t="s">
        <v>122</v>
      </c>
      <c r="DH119" s="782"/>
      <c r="DI119" s="782"/>
      <c r="DJ119" s="782"/>
      <c r="DK119" s="783"/>
      <c r="DL119" s="784" t="s">
        <v>122</v>
      </c>
      <c r="DM119" s="782"/>
      <c r="DN119" s="782"/>
      <c r="DO119" s="782"/>
      <c r="DP119" s="783"/>
      <c r="DQ119" s="784" t="s">
        <v>122</v>
      </c>
      <c r="DR119" s="782"/>
      <c r="DS119" s="782"/>
      <c r="DT119" s="782"/>
      <c r="DU119" s="783"/>
      <c r="DV119" s="877" t="s">
        <v>122</v>
      </c>
      <c r="DW119" s="878"/>
      <c r="DX119" s="878"/>
      <c r="DY119" s="878"/>
      <c r="DZ119" s="879"/>
    </row>
    <row r="120" spans="1:130" s="230" customFormat="1" ht="26.25" customHeight="1" x14ac:dyDescent="0.15">
      <c r="A120" s="797"/>
      <c r="B120" s="798"/>
      <c r="C120" s="738" t="s">
        <v>427</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30" t="s">
        <v>122</v>
      </c>
      <c r="AB120" s="722"/>
      <c r="AC120" s="722"/>
      <c r="AD120" s="722"/>
      <c r="AE120" s="723"/>
      <c r="AF120" s="721" t="s">
        <v>122</v>
      </c>
      <c r="AG120" s="722"/>
      <c r="AH120" s="722"/>
      <c r="AI120" s="722"/>
      <c r="AJ120" s="723"/>
      <c r="AK120" s="721" t="s">
        <v>122</v>
      </c>
      <c r="AL120" s="722"/>
      <c r="AM120" s="722"/>
      <c r="AN120" s="722"/>
      <c r="AO120" s="723"/>
      <c r="AP120" s="731" t="s">
        <v>122</v>
      </c>
      <c r="AQ120" s="732"/>
      <c r="AR120" s="732"/>
      <c r="AS120" s="732"/>
      <c r="AT120" s="733"/>
      <c r="AU120" s="880" t="s">
        <v>451</v>
      </c>
      <c r="AV120" s="881"/>
      <c r="AW120" s="881"/>
      <c r="AX120" s="881"/>
      <c r="AY120" s="882"/>
      <c r="AZ120" s="859" t="s">
        <v>452</v>
      </c>
      <c r="BA120" s="847"/>
      <c r="BB120" s="847"/>
      <c r="BC120" s="847"/>
      <c r="BD120" s="847"/>
      <c r="BE120" s="847"/>
      <c r="BF120" s="847"/>
      <c r="BG120" s="847"/>
      <c r="BH120" s="847"/>
      <c r="BI120" s="847"/>
      <c r="BJ120" s="847"/>
      <c r="BK120" s="847"/>
      <c r="BL120" s="847"/>
      <c r="BM120" s="847"/>
      <c r="BN120" s="847"/>
      <c r="BO120" s="847"/>
      <c r="BP120" s="848"/>
      <c r="BQ120" s="860">
        <v>25985325</v>
      </c>
      <c r="BR120" s="805"/>
      <c r="BS120" s="805"/>
      <c r="BT120" s="805"/>
      <c r="BU120" s="805"/>
      <c r="BV120" s="805">
        <v>29115383</v>
      </c>
      <c r="BW120" s="805"/>
      <c r="BX120" s="805"/>
      <c r="BY120" s="805"/>
      <c r="BZ120" s="805"/>
      <c r="CA120" s="805">
        <v>28927317</v>
      </c>
      <c r="CB120" s="805"/>
      <c r="CC120" s="805"/>
      <c r="CD120" s="805"/>
      <c r="CE120" s="805"/>
      <c r="CF120" s="866">
        <v>98.8</v>
      </c>
      <c r="CG120" s="867"/>
      <c r="CH120" s="867"/>
      <c r="CI120" s="867"/>
      <c r="CJ120" s="867"/>
      <c r="CK120" s="868" t="s">
        <v>453</v>
      </c>
      <c r="CL120" s="851"/>
      <c r="CM120" s="851"/>
      <c r="CN120" s="851"/>
      <c r="CO120" s="852"/>
      <c r="CP120" s="872" t="s">
        <v>398</v>
      </c>
      <c r="CQ120" s="873"/>
      <c r="CR120" s="873"/>
      <c r="CS120" s="873"/>
      <c r="CT120" s="873"/>
      <c r="CU120" s="873"/>
      <c r="CV120" s="873"/>
      <c r="CW120" s="873"/>
      <c r="CX120" s="873"/>
      <c r="CY120" s="873"/>
      <c r="CZ120" s="873"/>
      <c r="DA120" s="873"/>
      <c r="DB120" s="873"/>
      <c r="DC120" s="873"/>
      <c r="DD120" s="873"/>
      <c r="DE120" s="873"/>
      <c r="DF120" s="874"/>
      <c r="DG120" s="860">
        <v>5480398</v>
      </c>
      <c r="DH120" s="805"/>
      <c r="DI120" s="805"/>
      <c r="DJ120" s="805"/>
      <c r="DK120" s="805"/>
      <c r="DL120" s="805">
        <v>5564370</v>
      </c>
      <c r="DM120" s="805"/>
      <c r="DN120" s="805"/>
      <c r="DO120" s="805"/>
      <c r="DP120" s="805"/>
      <c r="DQ120" s="805">
        <v>5498330</v>
      </c>
      <c r="DR120" s="805"/>
      <c r="DS120" s="805"/>
      <c r="DT120" s="805"/>
      <c r="DU120" s="805"/>
      <c r="DV120" s="826">
        <v>18.8</v>
      </c>
      <c r="DW120" s="826"/>
      <c r="DX120" s="826"/>
      <c r="DY120" s="826"/>
      <c r="DZ120" s="827"/>
    </row>
    <row r="121" spans="1:130" s="230" customFormat="1" ht="26.25" customHeight="1" x14ac:dyDescent="0.15">
      <c r="A121" s="797"/>
      <c r="B121" s="798"/>
      <c r="C121" s="863" t="s">
        <v>454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30" t="s">
        <v>122</v>
      </c>
      <c r="AB121" s="722"/>
      <c r="AC121" s="722"/>
      <c r="AD121" s="722"/>
      <c r="AE121" s="723"/>
      <c r="AF121" s="721" t="s">
        <v>122</v>
      </c>
      <c r="AG121" s="722"/>
      <c r="AH121" s="722"/>
      <c r="AI121" s="722"/>
      <c r="AJ121" s="723"/>
      <c r="AK121" s="721" t="s">
        <v>122</v>
      </c>
      <c r="AL121" s="722"/>
      <c r="AM121" s="722"/>
      <c r="AN121" s="722"/>
      <c r="AO121" s="723"/>
      <c r="AP121" s="731" t="s">
        <v>122</v>
      </c>
      <c r="AQ121" s="732"/>
      <c r="AR121" s="732"/>
      <c r="AS121" s="732"/>
      <c r="AT121" s="733"/>
      <c r="AU121" s="883"/>
      <c r="AV121" s="884"/>
      <c r="AW121" s="884"/>
      <c r="AX121" s="884"/>
      <c r="AY121" s="885"/>
      <c r="AZ121" s="738" t="s">
        <v>455</v>
      </c>
      <c r="BA121" s="739"/>
      <c r="BB121" s="739"/>
      <c r="BC121" s="739"/>
      <c r="BD121" s="739"/>
      <c r="BE121" s="739"/>
      <c r="BF121" s="739"/>
      <c r="BG121" s="739"/>
      <c r="BH121" s="739"/>
      <c r="BI121" s="739"/>
      <c r="BJ121" s="739"/>
      <c r="BK121" s="739"/>
      <c r="BL121" s="739"/>
      <c r="BM121" s="739"/>
      <c r="BN121" s="739"/>
      <c r="BO121" s="739"/>
      <c r="BP121" s="740"/>
      <c r="BQ121" s="793">
        <v>2946092</v>
      </c>
      <c r="BR121" s="794"/>
      <c r="BS121" s="794"/>
      <c r="BT121" s="794"/>
      <c r="BU121" s="794"/>
      <c r="BV121" s="794">
        <v>2632203</v>
      </c>
      <c r="BW121" s="794"/>
      <c r="BX121" s="794"/>
      <c r="BY121" s="794"/>
      <c r="BZ121" s="794"/>
      <c r="CA121" s="794">
        <v>2367015</v>
      </c>
      <c r="CB121" s="794"/>
      <c r="CC121" s="794"/>
      <c r="CD121" s="794"/>
      <c r="CE121" s="794"/>
      <c r="CF121" s="875">
        <v>8.1</v>
      </c>
      <c r="CG121" s="876"/>
      <c r="CH121" s="876"/>
      <c r="CI121" s="876"/>
      <c r="CJ121" s="876"/>
      <c r="CK121" s="869"/>
      <c r="CL121" s="854"/>
      <c r="CM121" s="854"/>
      <c r="CN121" s="854"/>
      <c r="CO121" s="855"/>
      <c r="CP121" s="814" t="s">
        <v>399</v>
      </c>
      <c r="CQ121" s="815"/>
      <c r="CR121" s="815"/>
      <c r="CS121" s="815"/>
      <c r="CT121" s="815"/>
      <c r="CU121" s="815"/>
      <c r="CV121" s="815"/>
      <c r="CW121" s="815"/>
      <c r="CX121" s="815"/>
      <c r="CY121" s="815"/>
      <c r="CZ121" s="815"/>
      <c r="DA121" s="815"/>
      <c r="DB121" s="815"/>
      <c r="DC121" s="815"/>
      <c r="DD121" s="815"/>
      <c r="DE121" s="815"/>
      <c r="DF121" s="816"/>
      <c r="DG121" s="793">
        <v>1368262</v>
      </c>
      <c r="DH121" s="794"/>
      <c r="DI121" s="794"/>
      <c r="DJ121" s="794"/>
      <c r="DK121" s="794"/>
      <c r="DL121" s="794">
        <v>1048763</v>
      </c>
      <c r="DM121" s="794"/>
      <c r="DN121" s="794"/>
      <c r="DO121" s="794"/>
      <c r="DP121" s="794"/>
      <c r="DQ121" s="794">
        <v>1505912</v>
      </c>
      <c r="DR121" s="794"/>
      <c r="DS121" s="794"/>
      <c r="DT121" s="794"/>
      <c r="DU121" s="794"/>
      <c r="DV121" s="833">
        <v>5.0999999999999996</v>
      </c>
      <c r="DW121" s="833"/>
      <c r="DX121" s="833"/>
      <c r="DY121" s="833"/>
      <c r="DZ121" s="834"/>
    </row>
    <row r="122" spans="1:130" s="230" customFormat="1" ht="26.25" customHeight="1" x14ac:dyDescent="0.15">
      <c r="A122" s="797"/>
      <c r="B122" s="798"/>
      <c r="C122" s="738" t="s">
        <v>437</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30" t="s">
        <v>122</v>
      </c>
      <c r="AB122" s="722"/>
      <c r="AC122" s="722"/>
      <c r="AD122" s="722"/>
      <c r="AE122" s="723"/>
      <c r="AF122" s="721" t="s">
        <v>122</v>
      </c>
      <c r="AG122" s="722"/>
      <c r="AH122" s="722"/>
      <c r="AI122" s="722"/>
      <c r="AJ122" s="723"/>
      <c r="AK122" s="721" t="s">
        <v>122</v>
      </c>
      <c r="AL122" s="722"/>
      <c r="AM122" s="722"/>
      <c r="AN122" s="722"/>
      <c r="AO122" s="723"/>
      <c r="AP122" s="731" t="s">
        <v>122</v>
      </c>
      <c r="AQ122" s="732"/>
      <c r="AR122" s="732"/>
      <c r="AS122" s="732"/>
      <c r="AT122" s="733"/>
      <c r="AU122" s="883"/>
      <c r="AV122" s="884"/>
      <c r="AW122" s="884"/>
      <c r="AX122" s="884"/>
      <c r="AY122" s="885"/>
      <c r="AZ122" s="819" t="s">
        <v>456</v>
      </c>
      <c r="BA122" s="820"/>
      <c r="BB122" s="820"/>
      <c r="BC122" s="820"/>
      <c r="BD122" s="820"/>
      <c r="BE122" s="820"/>
      <c r="BF122" s="820"/>
      <c r="BG122" s="820"/>
      <c r="BH122" s="820"/>
      <c r="BI122" s="820"/>
      <c r="BJ122" s="820"/>
      <c r="BK122" s="820"/>
      <c r="BL122" s="820"/>
      <c r="BM122" s="820"/>
      <c r="BN122" s="820"/>
      <c r="BO122" s="820"/>
      <c r="BP122" s="821"/>
      <c r="BQ122" s="822">
        <v>58110389</v>
      </c>
      <c r="BR122" s="823"/>
      <c r="BS122" s="823"/>
      <c r="BT122" s="823"/>
      <c r="BU122" s="823"/>
      <c r="BV122" s="823">
        <v>55505591</v>
      </c>
      <c r="BW122" s="823"/>
      <c r="BX122" s="823"/>
      <c r="BY122" s="823"/>
      <c r="BZ122" s="823"/>
      <c r="CA122" s="823">
        <v>52533014</v>
      </c>
      <c r="CB122" s="823"/>
      <c r="CC122" s="823"/>
      <c r="CD122" s="823"/>
      <c r="CE122" s="823"/>
      <c r="CF122" s="824">
        <v>179.3</v>
      </c>
      <c r="CG122" s="825"/>
      <c r="CH122" s="825"/>
      <c r="CI122" s="825"/>
      <c r="CJ122" s="825"/>
      <c r="CK122" s="869"/>
      <c r="CL122" s="854"/>
      <c r="CM122" s="854"/>
      <c r="CN122" s="854"/>
      <c r="CO122" s="855"/>
      <c r="CP122" s="814" t="s">
        <v>397</v>
      </c>
      <c r="CQ122" s="815"/>
      <c r="CR122" s="815"/>
      <c r="CS122" s="815"/>
      <c r="CT122" s="815"/>
      <c r="CU122" s="815"/>
      <c r="CV122" s="815"/>
      <c r="CW122" s="815"/>
      <c r="CX122" s="815"/>
      <c r="CY122" s="815"/>
      <c r="CZ122" s="815"/>
      <c r="DA122" s="815"/>
      <c r="DB122" s="815"/>
      <c r="DC122" s="815"/>
      <c r="DD122" s="815"/>
      <c r="DE122" s="815"/>
      <c r="DF122" s="816"/>
      <c r="DG122" s="793">
        <v>1542693</v>
      </c>
      <c r="DH122" s="794"/>
      <c r="DI122" s="794"/>
      <c r="DJ122" s="794"/>
      <c r="DK122" s="794"/>
      <c r="DL122" s="794">
        <v>1296730</v>
      </c>
      <c r="DM122" s="794"/>
      <c r="DN122" s="794"/>
      <c r="DO122" s="794"/>
      <c r="DP122" s="794"/>
      <c r="DQ122" s="794">
        <v>1211738</v>
      </c>
      <c r="DR122" s="794"/>
      <c r="DS122" s="794"/>
      <c r="DT122" s="794"/>
      <c r="DU122" s="794"/>
      <c r="DV122" s="833">
        <v>4.0999999999999996</v>
      </c>
      <c r="DW122" s="833"/>
      <c r="DX122" s="833"/>
      <c r="DY122" s="833"/>
      <c r="DZ122" s="834"/>
    </row>
    <row r="123" spans="1:130" s="230" customFormat="1" ht="26.25" customHeight="1" x14ac:dyDescent="0.15">
      <c r="A123" s="797"/>
      <c r="B123" s="798"/>
      <c r="C123" s="738" t="s">
        <v>443</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30" t="s">
        <v>122</v>
      </c>
      <c r="AB123" s="722"/>
      <c r="AC123" s="722"/>
      <c r="AD123" s="722"/>
      <c r="AE123" s="723"/>
      <c r="AF123" s="721" t="s">
        <v>122</v>
      </c>
      <c r="AG123" s="722"/>
      <c r="AH123" s="722"/>
      <c r="AI123" s="722"/>
      <c r="AJ123" s="723"/>
      <c r="AK123" s="721" t="s">
        <v>122</v>
      </c>
      <c r="AL123" s="722"/>
      <c r="AM123" s="722"/>
      <c r="AN123" s="722"/>
      <c r="AO123" s="723"/>
      <c r="AP123" s="731" t="s">
        <v>122</v>
      </c>
      <c r="AQ123" s="732"/>
      <c r="AR123" s="732"/>
      <c r="AS123" s="732"/>
      <c r="AT123" s="733"/>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17" t="s">
        <v>457</v>
      </c>
      <c r="BP123" s="818"/>
      <c r="BQ123" s="811">
        <v>87041806</v>
      </c>
      <c r="BR123" s="812"/>
      <c r="BS123" s="812"/>
      <c r="BT123" s="812"/>
      <c r="BU123" s="812"/>
      <c r="BV123" s="812">
        <v>87253177</v>
      </c>
      <c r="BW123" s="812"/>
      <c r="BX123" s="812"/>
      <c r="BY123" s="812"/>
      <c r="BZ123" s="812"/>
      <c r="CA123" s="812">
        <v>83827346</v>
      </c>
      <c r="CB123" s="812"/>
      <c r="CC123" s="812"/>
      <c r="CD123" s="812"/>
      <c r="CE123" s="812"/>
      <c r="CF123" s="768"/>
      <c r="CG123" s="769"/>
      <c r="CH123" s="769"/>
      <c r="CI123" s="769"/>
      <c r="CJ123" s="813"/>
      <c r="CK123" s="869"/>
      <c r="CL123" s="854"/>
      <c r="CM123" s="854"/>
      <c r="CN123" s="854"/>
      <c r="CO123" s="855"/>
      <c r="CP123" s="814" t="s">
        <v>394</v>
      </c>
      <c r="CQ123" s="815"/>
      <c r="CR123" s="815"/>
      <c r="CS123" s="815"/>
      <c r="CT123" s="815"/>
      <c r="CU123" s="815"/>
      <c r="CV123" s="815"/>
      <c r="CW123" s="815"/>
      <c r="CX123" s="815"/>
      <c r="CY123" s="815"/>
      <c r="CZ123" s="815"/>
      <c r="DA123" s="815"/>
      <c r="DB123" s="815"/>
      <c r="DC123" s="815"/>
      <c r="DD123" s="815"/>
      <c r="DE123" s="815"/>
      <c r="DF123" s="816"/>
      <c r="DG123" s="730">
        <v>298870</v>
      </c>
      <c r="DH123" s="722"/>
      <c r="DI123" s="722"/>
      <c r="DJ123" s="722"/>
      <c r="DK123" s="723"/>
      <c r="DL123" s="721">
        <v>291037</v>
      </c>
      <c r="DM123" s="722"/>
      <c r="DN123" s="722"/>
      <c r="DO123" s="722"/>
      <c r="DP123" s="723"/>
      <c r="DQ123" s="721">
        <v>284229</v>
      </c>
      <c r="DR123" s="722"/>
      <c r="DS123" s="722"/>
      <c r="DT123" s="722"/>
      <c r="DU123" s="723"/>
      <c r="DV123" s="731">
        <v>1</v>
      </c>
      <c r="DW123" s="732"/>
      <c r="DX123" s="732"/>
      <c r="DY123" s="732"/>
      <c r="DZ123" s="733"/>
    </row>
    <row r="124" spans="1:130" s="230" customFormat="1" ht="26.25" customHeight="1" thickBot="1" x14ac:dyDescent="0.2">
      <c r="A124" s="797"/>
      <c r="B124" s="798"/>
      <c r="C124" s="738" t="s">
        <v>446</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30" t="s">
        <v>122</v>
      </c>
      <c r="AB124" s="722"/>
      <c r="AC124" s="722"/>
      <c r="AD124" s="722"/>
      <c r="AE124" s="723"/>
      <c r="AF124" s="721" t="s">
        <v>122</v>
      </c>
      <c r="AG124" s="722"/>
      <c r="AH124" s="722"/>
      <c r="AI124" s="722"/>
      <c r="AJ124" s="723"/>
      <c r="AK124" s="721" t="s">
        <v>122</v>
      </c>
      <c r="AL124" s="722"/>
      <c r="AM124" s="722"/>
      <c r="AN124" s="722"/>
      <c r="AO124" s="723"/>
      <c r="AP124" s="731" t="s">
        <v>122</v>
      </c>
      <c r="AQ124" s="732"/>
      <c r="AR124" s="732"/>
      <c r="AS124" s="732"/>
      <c r="AT124" s="733"/>
      <c r="AU124" s="807" t="s">
        <v>458</v>
      </c>
      <c r="AV124" s="808"/>
      <c r="AW124" s="808"/>
      <c r="AX124" s="808"/>
      <c r="AY124" s="808"/>
      <c r="AZ124" s="808"/>
      <c r="BA124" s="808"/>
      <c r="BB124" s="808"/>
      <c r="BC124" s="808"/>
      <c r="BD124" s="808"/>
      <c r="BE124" s="808"/>
      <c r="BF124" s="808"/>
      <c r="BG124" s="808"/>
      <c r="BH124" s="808"/>
      <c r="BI124" s="808"/>
      <c r="BJ124" s="808"/>
      <c r="BK124" s="808"/>
      <c r="BL124" s="808"/>
      <c r="BM124" s="808"/>
      <c r="BN124" s="808"/>
      <c r="BO124" s="808"/>
      <c r="BP124" s="809"/>
      <c r="BQ124" s="810">
        <v>1.6</v>
      </c>
      <c r="BR124" s="806"/>
      <c r="BS124" s="806"/>
      <c r="BT124" s="806"/>
      <c r="BU124" s="806"/>
      <c r="BV124" s="806" t="s">
        <v>122</v>
      </c>
      <c r="BW124" s="806"/>
      <c r="BX124" s="806"/>
      <c r="BY124" s="806"/>
      <c r="BZ124" s="806"/>
      <c r="CA124" s="806" t="s">
        <v>122</v>
      </c>
      <c r="CB124" s="806"/>
      <c r="CC124" s="806"/>
      <c r="CD124" s="806"/>
      <c r="CE124" s="806"/>
      <c r="CF124" s="746"/>
      <c r="CG124" s="747"/>
      <c r="CH124" s="747"/>
      <c r="CI124" s="747"/>
      <c r="CJ124" s="862"/>
      <c r="CK124" s="870"/>
      <c r="CL124" s="870"/>
      <c r="CM124" s="870"/>
      <c r="CN124" s="870"/>
      <c r="CO124" s="871"/>
      <c r="CP124" s="814" t="s">
        <v>459</v>
      </c>
      <c r="CQ124" s="815"/>
      <c r="CR124" s="815"/>
      <c r="CS124" s="815"/>
      <c r="CT124" s="815"/>
      <c r="CU124" s="815"/>
      <c r="CV124" s="815"/>
      <c r="CW124" s="815"/>
      <c r="CX124" s="815"/>
      <c r="CY124" s="815"/>
      <c r="CZ124" s="815"/>
      <c r="DA124" s="815"/>
      <c r="DB124" s="815"/>
      <c r="DC124" s="815"/>
      <c r="DD124" s="815"/>
      <c r="DE124" s="815"/>
      <c r="DF124" s="816"/>
      <c r="DG124" s="781">
        <v>130774</v>
      </c>
      <c r="DH124" s="782"/>
      <c r="DI124" s="782"/>
      <c r="DJ124" s="782"/>
      <c r="DK124" s="783"/>
      <c r="DL124" s="784">
        <v>130382</v>
      </c>
      <c r="DM124" s="782"/>
      <c r="DN124" s="782"/>
      <c r="DO124" s="782"/>
      <c r="DP124" s="783"/>
      <c r="DQ124" s="784">
        <v>108238</v>
      </c>
      <c r="DR124" s="782"/>
      <c r="DS124" s="782"/>
      <c r="DT124" s="782"/>
      <c r="DU124" s="783"/>
      <c r="DV124" s="877">
        <v>0.4</v>
      </c>
      <c r="DW124" s="878"/>
      <c r="DX124" s="878"/>
      <c r="DY124" s="878"/>
      <c r="DZ124" s="879"/>
    </row>
    <row r="125" spans="1:130" s="230" customFormat="1" ht="26.25" customHeight="1" x14ac:dyDescent="0.15">
      <c r="A125" s="797"/>
      <c r="B125" s="798"/>
      <c r="C125" s="738" t="s">
        <v>448</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30" t="s">
        <v>122</v>
      </c>
      <c r="AB125" s="722"/>
      <c r="AC125" s="722"/>
      <c r="AD125" s="722"/>
      <c r="AE125" s="723"/>
      <c r="AF125" s="721" t="s">
        <v>122</v>
      </c>
      <c r="AG125" s="722"/>
      <c r="AH125" s="722"/>
      <c r="AI125" s="722"/>
      <c r="AJ125" s="723"/>
      <c r="AK125" s="721" t="s">
        <v>122</v>
      </c>
      <c r="AL125" s="722"/>
      <c r="AM125" s="722"/>
      <c r="AN125" s="722"/>
      <c r="AO125" s="723"/>
      <c r="AP125" s="731" t="s">
        <v>122</v>
      </c>
      <c r="AQ125" s="732"/>
      <c r="AR125" s="732"/>
      <c r="AS125" s="732"/>
      <c r="AT125" s="73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0" t="s">
        <v>460</v>
      </c>
      <c r="CL125" s="851"/>
      <c r="CM125" s="851"/>
      <c r="CN125" s="851"/>
      <c r="CO125" s="852"/>
      <c r="CP125" s="859" t="s">
        <v>461</v>
      </c>
      <c r="CQ125" s="847"/>
      <c r="CR125" s="847"/>
      <c r="CS125" s="847"/>
      <c r="CT125" s="847"/>
      <c r="CU125" s="847"/>
      <c r="CV125" s="847"/>
      <c r="CW125" s="847"/>
      <c r="CX125" s="847"/>
      <c r="CY125" s="847"/>
      <c r="CZ125" s="847"/>
      <c r="DA125" s="847"/>
      <c r="DB125" s="847"/>
      <c r="DC125" s="847"/>
      <c r="DD125" s="847"/>
      <c r="DE125" s="847"/>
      <c r="DF125" s="848"/>
      <c r="DG125" s="860" t="s">
        <v>122</v>
      </c>
      <c r="DH125" s="805"/>
      <c r="DI125" s="805"/>
      <c r="DJ125" s="805"/>
      <c r="DK125" s="805"/>
      <c r="DL125" s="805" t="s">
        <v>122</v>
      </c>
      <c r="DM125" s="805"/>
      <c r="DN125" s="805"/>
      <c r="DO125" s="805"/>
      <c r="DP125" s="805"/>
      <c r="DQ125" s="805" t="s">
        <v>122</v>
      </c>
      <c r="DR125" s="805"/>
      <c r="DS125" s="805"/>
      <c r="DT125" s="805"/>
      <c r="DU125" s="805"/>
      <c r="DV125" s="826" t="s">
        <v>122</v>
      </c>
      <c r="DW125" s="826"/>
      <c r="DX125" s="826"/>
      <c r="DY125" s="826"/>
      <c r="DZ125" s="827"/>
    </row>
    <row r="126" spans="1:130" s="230" customFormat="1" ht="26.25" customHeight="1" thickBot="1" x14ac:dyDescent="0.2">
      <c r="A126" s="797"/>
      <c r="B126" s="798"/>
      <c r="C126" s="738" t="s">
        <v>450</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30" t="s">
        <v>122</v>
      </c>
      <c r="AB126" s="722"/>
      <c r="AC126" s="722"/>
      <c r="AD126" s="722"/>
      <c r="AE126" s="723"/>
      <c r="AF126" s="721" t="s">
        <v>122</v>
      </c>
      <c r="AG126" s="722"/>
      <c r="AH126" s="722"/>
      <c r="AI126" s="722"/>
      <c r="AJ126" s="723"/>
      <c r="AK126" s="721" t="s">
        <v>122</v>
      </c>
      <c r="AL126" s="722"/>
      <c r="AM126" s="722"/>
      <c r="AN126" s="722"/>
      <c r="AO126" s="723"/>
      <c r="AP126" s="731" t="s">
        <v>122</v>
      </c>
      <c r="AQ126" s="732"/>
      <c r="AR126" s="732"/>
      <c r="AS126" s="732"/>
      <c r="AT126" s="73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3"/>
      <c r="CL126" s="854"/>
      <c r="CM126" s="854"/>
      <c r="CN126" s="854"/>
      <c r="CO126" s="855"/>
      <c r="CP126" s="738" t="s">
        <v>462</v>
      </c>
      <c r="CQ126" s="739"/>
      <c r="CR126" s="739"/>
      <c r="CS126" s="739"/>
      <c r="CT126" s="739"/>
      <c r="CU126" s="739"/>
      <c r="CV126" s="739"/>
      <c r="CW126" s="739"/>
      <c r="CX126" s="739"/>
      <c r="CY126" s="739"/>
      <c r="CZ126" s="739"/>
      <c r="DA126" s="739"/>
      <c r="DB126" s="739"/>
      <c r="DC126" s="739"/>
      <c r="DD126" s="739"/>
      <c r="DE126" s="739"/>
      <c r="DF126" s="740"/>
      <c r="DG126" s="793" t="s">
        <v>122</v>
      </c>
      <c r="DH126" s="794"/>
      <c r="DI126" s="794"/>
      <c r="DJ126" s="794"/>
      <c r="DK126" s="794"/>
      <c r="DL126" s="794" t="s">
        <v>122</v>
      </c>
      <c r="DM126" s="794"/>
      <c r="DN126" s="794"/>
      <c r="DO126" s="794"/>
      <c r="DP126" s="794"/>
      <c r="DQ126" s="794" t="s">
        <v>122</v>
      </c>
      <c r="DR126" s="794"/>
      <c r="DS126" s="794"/>
      <c r="DT126" s="794"/>
      <c r="DU126" s="794"/>
      <c r="DV126" s="833" t="s">
        <v>122</v>
      </c>
      <c r="DW126" s="833"/>
      <c r="DX126" s="833"/>
      <c r="DY126" s="833"/>
      <c r="DZ126" s="834"/>
    </row>
    <row r="127" spans="1:130" s="230" customFormat="1" ht="26.25" customHeight="1" x14ac:dyDescent="0.15">
      <c r="A127" s="799"/>
      <c r="B127" s="800"/>
      <c r="C127" s="819" t="s">
        <v>463</v>
      </c>
      <c r="D127" s="820"/>
      <c r="E127" s="820"/>
      <c r="F127" s="820"/>
      <c r="G127" s="820"/>
      <c r="H127" s="820"/>
      <c r="I127" s="820"/>
      <c r="J127" s="820"/>
      <c r="K127" s="820"/>
      <c r="L127" s="820"/>
      <c r="M127" s="820"/>
      <c r="N127" s="820"/>
      <c r="O127" s="820"/>
      <c r="P127" s="820"/>
      <c r="Q127" s="820"/>
      <c r="R127" s="820"/>
      <c r="S127" s="820"/>
      <c r="T127" s="820"/>
      <c r="U127" s="820"/>
      <c r="V127" s="820"/>
      <c r="W127" s="820"/>
      <c r="X127" s="820"/>
      <c r="Y127" s="820"/>
      <c r="Z127" s="821"/>
      <c r="AA127" s="730">
        <v>2086</v>
      </c>
      <c r="AB127" s="722"/>
      <c r="AC127" s="722"/>
      <c r="AD127" s="722"/>
      <c r="AE127" s="723"/>
      <c r="AF127" s="721">
        <v>1491</v>
      </c>
      <c r="AG127" s="722"/>
      <c r="AH127" s="722"/>
      <c r="AI127" s="722"/>
      <c r="AJ127" s="723"/>
      <c r="AK127" s="721">
        <v>1156</v>
      </c>
      <c r="AL127" s="722"/>
      <c r="AM127" s="722"/>
      <c r="AN127" s="722"/>
      <c r="AO127" s="723"/>
      <c r="AP127" s="731">
        <v>0</v>
      </c>
      <c r="AQ127" s="732"/>
      <c r="AR127" s="732"/>
      <c r="AS127" s="732"/>
      <c r="AT127" s="733"/>
      <c r="AU127" s="232"/>
      <c r="AV127" s="232"/>
      <c r="AW127" s="232"/>
      <c r="AX127" s="734" t="s">
        <v>464</v>
      </c>
      <c r="AY127" s="735"/>
      <c r="AZ127" s="735"/>
      <c r="BA127" s="735"/>
      <c r="BB127" s="735"/>
      <c r="BC127" s="735"/>
      <c r="BD127" s="735"/>
      <c r="BE127" s="736"/>
      <c r="BF127" s="737" t="s">
        <v>465</v>
      </c>
      <c r="BG127" s="735"/>
      <c r="BH127" s="735"/>
      <c r="BI127" s="735"/>
      <c r="BJ127" s="735"/>
      <c r="BK127" s="735"/>
      <c r="BL127" s="736"/>
      <c r="BM127" s="737" t="s">
        <v>466</v>
      </c>
      <c r="BN127" s="735"/>
      <c r="BO127" s="735"/>
      <c r="BP127" s="735"/>
      <c r="BQ127" s="735"/>
      <c r="BR127" s="735"/>
      <c r="BS127" s="736"/>
      <c r="BT127" s="737" t="s">
        <v>467</v>
      </c>
      <c r="BU127" s="735"/>
      <c r="BV127" s="735"/>
      <c r="BW127" s="735"/>
      <c r="BX127" s="735"/>
      <c r="BY127" s="735"/>
      <c r="BZ127" s="861"/>
      <c r="CA127" s="232"/>
      <c r="CB127" s="232"/>
      <c r="CC127" s="232"/>
      <c r="CD127" s="255"/>
      <c r="CE127" s="255"/>
      <c r="CF127" s="255"/>
      <c r="CG127" s="232"/>
      <c r="CH127" s="232"/>
      <c r="CI127" s="232"/>
      <c r="CJ127" s="254"/>
      <c r="CK127" s="853"/>
      <c r="CL127" s="854"/>
      <c r="CM127" s="854"/>
      <c r="CN127" s="854"/>
      <c r="CO127" s="855"/>
      <c r="CP127" s="738" t="s">
        <v>468</v>
      </c>
      <c r="CQ127" s="739"/>
      <c r="CR127" s="739"/>
      <c r="CS127" s="739"/>
      <c r="CT127" s="739"/>
      <c r="CU127" s="739"/>
      <c r="CV127" s="739"/>
      <c r="CW127" s="739"/>
      <c r="CX127" s="739"/>
      <c r="CY127" s="739"/>
      <c r="CZ127" s="739"/>
      <c r="DA127" s="739"/>
      <c r="DB127" s="739"/>
      <c r="DC127" s="739"/>
      <c r="DD127" s="739"/>
      <c r="DE127" s="739"/>
      <c r="DF127" s="740"/>
      <c r="DG127" s="793" t="s">
        <v>122</v>
      </c>
      <c r="DH127" s="794"/>
      <c r="DI127" s="794"/>
      <c r="DJ127" s="794"/>
      <c r="DK127" s="794"/>
      <c r="DL127" s="794" t="s">
        <v>122</v>
      </c>
      <c r="DM127" s="794"/>
      <c r="DN127" s="794"/>
      <c r="DO127" s="794"/>
      <c r="DP127" s="794"/>
      <c r="DQ127" s="794" t="s">
        <v>122</v>
      </c>
      <c r="DR127" s="794"/>
      <c r="DS127" s="794"/>
      <c r="DT127" s="794"/>
      <c r="DU127" s="794"/>
      <c r="DV127" s="833" t="s">
        <v>122</v>
      </c>
      <c r="DW127" s="833"/>
      <c r="DX127" s="833"/>
      <c r="DY127" s="833"/>
      <c r="DZ127" s="834"/>
    </row>
    <row r="128" spans="1:130" s="230" customFormat="1" ht="26.25" customHeight="1" thickBot="1" x14ac:dyDescent="0.2">
      <c r="A128" s="835" t="s">
        <v>469</v>
      </c>
      <c r="B128" s="836"/>
      <c r="C128" s="836"/>
      <c r="D128" s="836"/>
      <c r="E128" s="836"/>
      <c r="F128" s="836"/>
      <c r="G128" s="836"/>
      <c r="H128" s="836"/>
      <c r="I128" s="836"/>
      <c r="J128" s="836"/>
      <c r="K128" s="836"/>
      <c r="L128" s="836"/>
      <c r="M128" s="836"/>
      <c r="N128" s="836"/>
      <c r="O128" s="836"/>
      <c r="P128" s="836"/>
      <c r="Q128" s="836"/>
      <c r="R128" s="836"/>
      <c r="S128" s="836"/>
      <c r="T128" s="836"/>
      <c r="U128" s="836"/>
      <c r="V128" s="836"/>
      <c r="W128" s="837" t="s">
        <v>470</v>
      </c>
      <c r="X128" s="837"/>
      <c r="Y128" s="837"/>
      <c r="Z128" s="838"/>
      <c r="AA128" s="839">
        <v>407931</v>
      </c>
      <c r="AB128" s="840"/>
      <c r="AC128" s="840"/>
      <c r="AD128" s="840"/>
      <c r="AE128" s="841"/>
      <c r="AF128" s="842">
        <v>381445</v>
      </c>
      <c r="AG128" s="840"/>
      <c r="AH128" s="840"/>
      <c r="AI128" s="840"/>
      <c r="AJ128" s="841"/>
      <c r="AK128" s="842">
        <v>387084</v>
      </c>
      <c r="AL128" s="840"/>
      <c r="AM128" s="840"/>
      <c r="AN128" s="840"/>
      <c r="AO128" s="841"/>
      <c r="AP128" s="843"/>
      <c r="AQ128" s="844"/>
      <c r="AR128" s="844"/>
      <c r="AS128" s="844"/>
      <c r="AT128" s="845"/>
      <c r="AU128" s="232"/>
      <c r="AV128" s="232"/>
      <c r="AW128" s="232"/>
      <c r="AX128" s="846" t="s">
        <v>471</v>
      </c>
      <c r="AY128" s="847"/>
      <c r="AZ128" s="847"/>
      <c r="BA128" s="847"/>
      <c r="BB128" s="847"/>
      <c r="BC128" s="847"/>
      <c r="BD128" s="847"/>
      <c r="BE128" s="848"/>
      <c r="BF128" s="727" t="s">
        <v>122</v>
      </c>
      <c r="BG128" s="728"/>
      <c r="BH128" s="728"/>
      <c r="BI128" s="728"/>
      <c r="BJ128" s="728"/>
      <c r="BK128" s="728"/>
      <c r="BL128" s="849"/>
      <c r="BM128" s="727">
        <v>11.63</v>
      </c>
      <c r="BN128" s="728"/>
      <c r="BO128" s="728"/>
      <c r="BP128" s="728"/>
      <c r="BQ128" s="728"/>
      <c r="BR128" s="728"/>
      <c r="BS128" s="849"/>
      <c r="BT128" s="727">
        <v>20</v>
      </c>
      <c r="BU128" s="728"/>
      <c r="BV128" s="728"/>
      <c r="BW128" s="728"/>
      <c r="BX128" s="728"/>
      <c r="BY128" s="728"/>
      <c r="BZ128" s="729"/>
      <c r="CA128" s="255"/>
      <c r="CB128" s="255"/>
      <c r="CC128" s="255"/>
      <c r="CD128" s="255"/>
      <c r="CE128" s="255"/>
      <c r="CF128" s="255"/>
      <c r="CG128" s="232"/>
      <c r="CH128" s="232"/>
      <c r="CI128" s="232"/>
      <c r="CJ128" s="254"/>
      <c r="CK128" s="856"/>
      <c r="CL128" s="857"/>
      <c r="CM128" s="857"/>
      <c r="CN128" s="857"/>
      <c r="CO128" s="858"/>
      <c r="CP128" s="828" t="s">
        <v>472</v>
      </c>
      <c r="CQ128" s="750"/>
      <c r="CR128" s="750"/>
      <c r="CS128" s="750"/>
      <c r="CT128" s="750"/>
      <c r="CU128" s="750"/>
      <c r="CV128" s="750"/>
      <c r="CW128" s="750"/>
      <c r="CX128" s="750"/>
      <c r="CY128" s="750"/>
      <c r="CZ128" s="750"/>
      <c r="DA128" s="750"/>
      <c r="DB128" s="750"/>
      <c r="DC128" s="750"/>
      <c r="DD128" s="750"/>
      <c r="DE128" s="750"/>
      <c r="DF128" s="751"/>
      <c r="DG128" s="829" t="s">
        <v>122</v>
      </c>
      <c r="DH128" s="830"/>
      <c r="DI128" s="830"/>
      <c r="DJ128" s="830"/>
      <c r="DK128" s="830"/>
      <c r="DL128" s="830" t="s">
        <v>122</v>
      </c>
      <c r="DM128" s="830"/>
      <c r="DN128" s="830"/>
      <c r="DO128" s="830"/>
      <c r="DP128" s="830"/>
      <c r="DQ128" s="830" t="s">
        <v>122</v>
      </c>
      <c r="DR128" s="830"/>
      <c r="DS128" s="830"/>
      <c r="DT128" s="830"/>
      <c r="DU128" s="830"/>
      <c r="DV128" s="831" t="s">
        <v>122</v>
      </c>
      <c r="DW128" s="831"/>
      <c r="DX128" s="831"/>
      <c r="DY128" s="831"/>
      <c r="DZ128" s="832"/>
    </row>
    <row r="129" spans="1:131" s="230" customFormat="1" ht="26.25" customHeight="1" x14ac:dyDescent="0.15">
      <c r="A129" s="788" t="s">
        <v>102</v>
      </c>
      <c r="B129" s="789"/>
      <c r="C129" s="789"/>
      <c r="D129" s="789"/>
      <c r="E129" s="789"/>
      <c r="F129" s="789"/>
      <c r="G129" s="789"/>
      <c r="H129" s="789"/>
      <c r="I129" s="789"/>
      <c r="J129" s="789"/>
      <c r="K129" s="789"/>
      <c r="L129" s="789"/>
      <c r="M129" s="789"/>
      <c r="N129" s="789"/>
      <c r="O129" s="789"/>
      <c r="P129" s="789"/>
      <c r="Q129" s="789"/>
      <c r="R129" s="789"/>
      <c r="S129" s="789"/>
      <c r="T129" s="789"/>
      <c r="U129" s="789"/>
      <c r="V129" s="789"/>
      <c r="W129" s="790" t="s">
        <v>473</v>
      </c>
      <c r="X129" s="791"/>
      <c r="Y129" s="791"/>
      <c r="Z129" s="792"/>
      <c r="AA129" s="730">
        <v>34429173</v>
      </c>
      <c r="AB129" s="722"/>
      <c r="AC129" s="722"/>
      <c r="AD129" s="722"/>
      <c r="AE129" s="723"/>
      <c r="AF129" s="721">
        <v>34272890</v>
      </c>
      <c r="AG129" s="722"/>
      <c r="AH129" s="722"/>
      <c r="AI129" s="722"/>
      <c r="AJ129" s="723"/>
      <c r="AK129" s="721">
        <v>34315420</v>
      </c>
      <c r="AL129" s="722"/>
      <c r="AM129" s="722"/>
      <c r="AN129" s="722"/>
      <c r="AO129" s="723"/>
      <c r="AP129" s="724"/>
      <c r="AQ129" s="725"/>
      <c r="AR129" s="725"/>
      <c r="AS129" s="725"/>
      <c r="AT129" s="726"/>
      <c r="AU129" s="233"/>
      <c r="AV129" s="233"/>
      <c r="AW129" s="233"/>
      <c r="AX129" s="771" t="s">
        <v>474</v>
      </c>
      <c r="AY129" s="739"/>
      <c r="AZ129" s="739"/>
      <c r="BA129" s="739"/>
      <c r="BB129" s="739"/>
      <c r="BC129" s="739"/>
      <c r="BD129" s="739"/>
      <c r="BE129" s="740"/>
      <c r="BF129" s="801" t="s">
        <v>122</v>
      </c>
      <c r="BG129" s="802"/>
      <c r="BH129" s="802"/>
      <c r="BI129" s="802"/>
      <c r="BJ129" s="802"/>
      <c r="BK129" s="802"/>
      <c r="BL129" s="803"/>
      <c r="BM129" s="801">
        <v>16.63</v>
      </c>
      <c r="BN129" s="802"/>
      <c r="BO129" s="802"/>
      <c r="BP129" s="802"/>
      <c r="BQ129" s="802"/>
      <c r="BR129" s="802"/>
      <c r="BS129" s="803"/>
      <c r="BT129" s="801">
        <v>30</v>
      </c>
      <c r="BU129" s="802"/>
      <c r="BV129" s="802"/>
      <c r="BW129" s="802"/>
      <c r="BX129" s="802"/>
      <c r="BY129" s="802"/>
      <c r="BZ129" s="80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88" t="s">
        <v>475</v>
      </c>
      <c r="B130" s="789"/>
      <c r="C130" s="789"/>
      <c r="D130" s="789"/>
      <c r="E130" s="789"/>
      <c r="F130" s="789"/>
      <c r="G130" s="789"/>
      <c r="H130" s="789"/>
      <c r="I130" s="789"/>
      <c r="J130" s="789"/>
      <c r="K130" s="789"/>
      <c r="L130" s="789"/>
      <c r="M130" s="789"/>
      <c r="N130" s="789"/>
      <c r="O130" s="789"/>
      <c r="P130" s="789"/>
      <c r="Q130" s="789"/>
      <c r="R130" s="789"/>
      <c r="S130" s="789"/>
      <c r="T130" s="789"/>
      <c r="U130" s="789"/>
      <c r="V130" s="789"/>
      <c r="W130" s="790" t="s">
        <v>476</v>
      </c>
      <c r="X130" s="791"/>
      <c r="Y130" s="791"/>
      <c r="Z130" s="792"/>
      <c r="AA130" s="730">
        <v>5294958</v>
      </c>
      <c r="AB130" s="722"/>
      <c r="AC130" s="722"/>
      <c r="AD130" s="722"/>
      <c r="AE130" s="723"/>
      <c r="AF130" s="721">
        <v>5208640</v>
      </c>
      <c r="AG130" s="722"/>
      <c r="AH130" s="722"/>
      <c r="AI130" s="722"/>
      <c r="AJ130" s="723"/>
      <c r="AK130" s="721">
        <v>5023008</v>
      </c>
      <c r="AL130" s="722"/>
      <c r="AM130" s="722"/>
      <c r="AN130" s="722"/>
      <c r="AO130" s="723"/>
      <c r="AP130" s="724"/>
      <c r="AQ130" s="725"/>
      <c r="AR130" s="725"/>
      <c r="AS130" s="725"/>
      <c r="AT130" s="726"/>
      <c r="AU130" s="233"/>
      <c r="AV130" s="233"/>
      <c r="AW130" s="233"/>
      <c r="AX130" s="771" t="s">
        <v>477</v>
      </c>
      <c r="AY130" s="739"/>
      <c r="AZ130" s="739"/>
      <c r="BA130" s="739"/>
      <c r="BB130" s="739"/>
      <c r="BC130" s="739"/>
      <c r="BD130" s="739"/>
      <c r="BE130" s="740"/>
      <c r="BF130" s="772">
        <v>7.1</v>
      </c>
      <c r="BG130" s="773"/>
      <c r="BH130" s="773"/>
      <c r="BI130" s="773"/>
      <c r="BJ130" s="773"/>
      <c r="BK130" s="773"/>
      <c r="BL130" s="774"/>
      <c r="BM130" s="772">
        <v>25</v>
      </c>
      <c r="BN130" s="773"/>
      <c r="BO130" s="773"/>
      <c r="BP130" s="773"/>
      <c r="BQ130" s="773"/>
      <c r="BR130" s="773"/>
      <c r="BS130" s="774"/>
      <c r="BT130" s="772">
        <v>35</v>
      </c>
      <c r="BU130" s="773"/>
      <c r="BV130" s="773"/>
      <c r="BW130" s="773"/>
      <c r="BX130" s="773"/>
      <c r="BY130" s="773"/>
      <c r="BZ130" s="77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76"/>
      <c r="B131" s="777"/>
      <c r="C131" s="777"/>
      <c r="D131" s="777"/>
      <c r="E131" s="777"/>
      <c r="F131" s="777"/>
      <c r="G131" s="777"/>
      <c r="H131" s="777"/>
      <c r="I131" s="777"/>
      <c r="J131" s="777"/>
      <c r="K131" s="777"/>
      <c r="L131" s="777"/>
      <c r="M131" s="777"/>
      <c r="N131" s="777"/>
      <c r="O131" s="777"/>
      <c r="P131" s="777"/>
      <c r="Q131" s="777"/>
      <c r="R131" s="777"/>
      <c r="S131" s="777"/>
      <c r="T131" s="777"/>
      <c r="U131" s="777"/>
      <c r="V131" s="777"/>
      <c r="W131" s="778" t="s">
        <v>478</v>
      </c>
      <c r="X131" s="779"/>
      <c r="Y131" s="779"/>
      <c r="Z131" s="780"/>
      <c r="AA131" s="781">
        <v>29134215</v>
      </c>
      <c r="AB131" s="782"/>
      <c r="AC131" s="782"/>
      <c r="AD131" s="782"/>
      <c r="AE131" s="783"/>
      <c r="AF131" s="784">
        <v>29064250</v>
      </c>
      <c r="AG131" s="782"/>
      <c r="AH131" s="782"/>
      <c r="AI131" s="782"/>
      <c r="AJ131" s="783"/>
      <c r="AK131" s="784">
        <v>29292412</v>
      </c>
      <c r="AL131" s="782"/>
      <c r="AM131" s="782"/>
      <c r="AN131" s="782"/>
      <c r="AO131" s="783"/>
      <c r="AP131" s="785"/>
      <c r="AQ131" s="786"/>
      <c r="AR131" s="786"/>
      <c r="AS131" s="786"/>
      <c r="AT131" s="787"/>
      <c r="AU131" s="233"/>
      <c r="AV131" s="233"/>
      <c r="AW131" s="233"/>
      <c r="AX131" s="749" t="s">
        <v>479</v>
      </c>
      <c r="AY131" s="750"/>
      <c r="AZ131" s="750"/>
      <c r="BA131" s="750"/>
      <c r="BB131" s="750"/>
      <c r="BC131" s="750"/>
      <c r="BD131" s="750"/>
      <c r="BE131" s="751"/>
      <c r="BF131" s="752" t="s">
        <v>122</v>
      </c>
      <c r="BG131" s="753"/>
      <c r="BH131" s="753"/>
      <c r="BI131" s="753"/>
      <c r="BJ131" s="753"/>
      <c r="BK131" s="753"/>
      <c r="BL131" s="754"/>
      <c r="BM131" s="752">
        <v>350</v>
      </c>
      <c r="BN131" s="753"/>
      <c r="BO131" s="753"/>
      <c r="BP131" s="753"/>
      <c r="BQ131" s="753"/>
      <c r="BR131" s="753"/>
      <c r="BS131" s="754"/>
      <c r="BT131" s="755"/>
      <c r="BU131" s="756"/>
      <c r="BV131" s="756"/>
      <c r="BW131" s="756"/>
      <c r="BX131" s="756"/>
      <c r="BY131" s="756"/>
      <c r="BZ131" s="75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58" t="s">
        <v>480</v>
      </c>
      <c r="B132" s="759"/>
      <c r="C132" s="759"/>
      <c r="D132" s="759"/>
      <c r="E132" s="759"/>
      <c r="F132" s="759"/>
      <c r="G132" s="759"/>
      <c r="H132" s="759"/>
      <c r="I132" s="759"/>
      <c r="J132" s="759"/>
      <c r="K132" s="759"/>
      <c r="L132" s="759"/>
      <c r="M132" s="759"/>
      <c r="N132" s="759"/>
      <c r="O132" s="759"/>
      <c r="P132" s="759"/>
      <c r="Q132" s="759"/>
      <c r="R132" s="759"/>
      <c r="S132" s="759"/>
      <c r="T132" s="759"/>
      <c r="U132" s="759"/>
      <c r="V132" s="762" t="s">
        <v>481</v>
      </c>
      <c r="W132" s="762"/>
      <c r="X132" s="762"/>
      <c r="Y132" s="762"/>
      <c r="Z132" s="763"/>
      <c r="AA132" s="764">
        <v>6.5593220890000001</v>
      </c>
      <c r="AB132" s="765"/>
      <c r="AC132" s="765"/>
      <c r="AD132" s="765"/>
      <c r="AE132" s="766"/>
      <c r="AF132" s="767">
        <v>7.8091297730000004</v>
      </c>
      <c r="AG132" s="765"/>
      <c r="AH132" s="765"/>
      <c r="AI132" s="765"/>
      <c r="AJ132" s="766"/>
      <c r="AK132" s="767">
        <v>7.2117687000000004</v>
      </c>
      <c r="AL132" s="765"/>
      <c r="AM132" s="765"/>
      <c r="AN132" s="765"/>
      <c r="AO132" s="766"/>
      <c r="AP132" s="768"/>
      <c r="AQ132" s="769"/>
      <c r="AR132" s="769"/>
      <c r="AS132" s="769"/>
      <c r="AT132" s="77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60"/>
      <c r="B133" s="761"/>
      <c r="C133" s="761"/>
      <c r="D133" s="761"/>
      <c r="E133" s="761"/>
      <c r="F133" s="761"/>
      <c r="G133" s="761"/>
      <c r="H133" s="761"/>
      <c r="I133" s="761"/>
      <c r="J133" s="761"/>
      <c r="K133" s="761"/>
      <c r="L133" s="761"/>
      <c r="M133" s="761"/>
      <c r="N133" s="761"/>
      <c r="O133" s="761"/>
      <c r="P133" s="761"/>
      <c r="Q133" s="761"/>
      <c r="R133" s="761"/>
      <c r="S133" s="761"/>
      <c r="T133" s="761"/>
      <c r="U133" s="761"/>
      <c r="V133" s="741" t="s">
        <v>482</v>
      </c>
      <c r="W133" s="741"/>
      <c r="X133" s="741"/>
      <c r="Y133" s="741"/>
      <c r="Z133" s="742"/>
      <c r="AA133" s="743">
        <v>6.4</v>
      </c>
      <c r="AB133" s="744"/>
      <c r="AC133" s="744"/>
      <c r="AD133" s="744"/>
      <c r="AE133" s="745"/>
      <c r="AF133" s="743">
        <v>6.8</v>
      </c>
      <c r="AG133" s="744"/>
      <c r="AH133" s="744"/>
      <c r="AI133" s="744"/>
      <c r="AJ133" s="745"/>
      <c r="AK133" s="743">
        <v>7.1</v>
      </c>
      <c r="AL133" s="744"/>
      <c r="AM133" s="744"/>
      <c r="AN133" s="744"/>
      <c r="AO133" s="745"/>
      <c r="AP133" s="746"/>
      <c r="AQ133" s="747"/>
      <c r="AR133" s="747"/>
      <c r="AS133" s="747"/>
      <c r="AT133" s="74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mmgRfKWFWFCrScUNh+ur6QIuIQza36hXelPD2PpGASz+1KurIEIig+l5d7KeAS8VUhqj5ziNUW49fVkH6xmsQ==" saltValue="tPqez5thrrbbL3gYoeoKs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P123:AT123"/>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AP124:AT124"/>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4:DK124"/>
    <mergeCell ref="DL124:DP124"/>
    <mergeCell ref="DQ124:DU124"/>
    <mergeCell ref="DV124:DZ124"/>
    <mergeCell ref="DG122:DK122"/>
    <mergeCell ref="DL122:DP122"/>
    <mergeCell ref="DQ122:DU122"/>
    <mergeCell ref="DV122:DZ122"/>
    <mergeCell ref="C123:Z123"/>
    <mergeCell ref="AA123:AE123"/>
    <mergeCell ref="AF123:AJ123"/>
    <mergeCell ref="AK123:AO123"/>
    <mergeCell ref="AP128:AT128"/>
    <mergeCell ref="AX128:BE128"/>
    <mergeCell ref="BF128:BL128"/>
    <mergeCell ref="BM128:BS128"/>
    <mergeCell ref="BM127:BS127"/>
    <mergeCell ref="DL126:DP126"/>
    <mergeCell ref="DQ126:DU126"/>
    <mergeCell ref="DV126:DZ126"/>
    <mergeCell ref="C127:Z127"/>
    <mergeCell ref="CK125:CO128"/>
    <mergeCell ref="CP125:DF125"/>
    <mergeCell ref="DG125:DK125"/>
    <mergeCell ref="BT127:BZ127"/>
    <mergeCell ref="DG121:DK121"/>
    <mergeCell ref="DL121:DP121"/>
    <mergeCell ref="DQ121:DU121"/>
    <mergeCell ref="DV121:DZ121"/>
    <mergeCell ref="C122:Z122"/>
    <mergeCell ref="AA122:AE122"/>
    <mergeCell ref="AF122:AJ122"/>
    <mergeCell ref="AK122:AO122"/>
    <mergeCell ref="AP122:AT122"/>
    <mergeCell ref="CA124:CE124"/>
    <mergeCell ref="CF124:CJ124"/>
    <mergeCell ref="CP124:DF124"/>
    <mergeCell ref="DL123:DP123"/>
    <mergeCell ref="DQ123:DU123"/>
    <mergeCell ref="DV123:DZ123"/>
    <mergeCell ref="C124:Z124"/>
    <mergeCell ref="AA124:AE124"/>
    <mergeCell ref="AF124:AJ124"/>
    <mergeCell ref="AK124:AO124"/>
    <mergeCell ref="DG123:DK123"/>
    <mergeCell ref="BO123:BP123"/>
    <mergeCell ref="AZ122:BP122"/>
    <mergeCell ref="BQ122:BU122"/>
    <mergeCell ref="BV122:BZ122"/>
    <mergeCell ref="CA122:CE122"/>
    <mergeCell ref="CF122:CJ122"/>
    <mergeCell ref="CP122:DF122"/>
    <mergeCell ref="CP121:DF121"/>
    <mergeCell ref="A129:V129"/>
    <mergeCell ref="W129:Z129"/>
    <mergeCell ref="AA129:AE129"/>
    <mergeCell ref="AF129:AJ129"/>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BT130:BZ130"/>
    <mergeCell ref="A131:V131"/>
    <mergeCell ref="W131:Z131"/>
    <mergeCell ref="AA131:AE131"/>
    <mergeCell ref="AF131:AJ131"/>
    <mergeCell ref="AK131:AO131"/>
    <mergeCell ref="AP131:AT131"/>
    <mergeCell ref="A130:V130"/>
    <mergeCell ref="W130:Z130"/>
    <mergeCell ref="AA130:AE130"/>
    <mergeCell ref="AF130:AJ130"/>
    <mergeCell ref="AK130:AO130"/>
    <mergeCell ref="AP130:AT130"/>
    <mergeCell ref="CP127:DF127"/>
    <mergeCell ref="DG127:DK127"/>
    <mergeCell ref="DL127:DP127"/>
    <mergeCell ref="DQ127:DU127"/>
    <mergeCell ref="A119:B127"/>
    <mergeCell ref="AX129:BE129"/>
    <mergeCell ref="BF129:BL129"/>
    <mergeCell ref="BM129:BS129"/>
    <mergeCell ref="BT129:BZ129"/>
    <mergeCell ref="DL125:DP125"/>
    <mergeCell ref="DQ125:DU125"/>
    <mergeCell ref="BV124:BZ124"/>
    <mergeCell ref="AU124:BP124"/>
    <mergeCell ref="BQ124:BU124"/>
    <mergeCell ref="BQ123:BU123"/>
    <mergeCell ref="BV123:BZ123"/>
    <mergeCell ref="CA123:CE123"/>
    <mergeCell ref="CF123:CJ123"/>
    <mergeCell ref="CP123:DF123"/>
    <mergeCell ref="AK129:AO129"/>
    <mergeCell ref="AP129:AT129"/>
    <mergeCell ref="BT128:BZ128"/>
    <mergeCell ref="AA127:AE127"/>
    <mergeCell ref="AF127:AJ127"/>
    <mergeCell ref="AK127:AO127"/>
    <mergeCell ref="AP127:AT127"/>
    <mergeCell ref="AX127:BE127"/>
    <mergeCell ref="BF127:BL127"/>
    <mergeCell ref="C125:Z125"/>
    <mergeCell ref="AA125:AE125"/>
    <mergeCell ref="AF125:AJ125"/>
    <mergeCell ref="AK125:AO125"/>
    <mergeCell ref="AP125:AT12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Mx2+cH8hEKeJ7GzBtiPmMGYbn6c1iBEjtf2Pnybtmv1X8egx3zXSPZCskZoDEn5Y9FpsjRsHuDyKFkvgmM/Ag==" saltValue="2JCd3cMJnAEz+dhr03mR1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TtizpVaz3s1cRt3O5j545kbpL79/AggIN6O6ZRiTdQsnhnuIeY5nksppbIJknLRha2/RxvyG62ktY6EPRAQxA==" saltValue="hyEGuQAARfohVTHImojkk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486</v>
      </c>
      <c r="AP7" s="272"/>
      <c r="AQ7" s="273" t="s">
        <v>487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488</v>
      </c>
      <c r="AQ8" s="279" t="s">
        <v>489</v>
      </c>
      <c r="AR8" s="280" t="s">
        <v>490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491</v>
      </c>
      <c r="AL9" s="1131"/>
      <c r="AM9" s="1131"/>
      <c r="AN9" s="1132"/>
      <c r="AO9" s="281">
        <v>8126510</v>
      </c>
      <c r="AP9" s="281">
        <v>65032</v>
      </c>
      <c r="AQ9" s="282">
        <v>63160</v>
      </c>
      <c r="AR9" s="283">
        <v>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492</v>
      </c>
      <c r="AL10" s="1131"/>
      <c r="AM10" s="1131"/>
      <c r="AN10" s="1132"/>
      <c r="AO10" s="284">
        <v>1309118</v>
      </c>
      <c r="AP10" s="284">
        <v>10476</v>
      </c>
      <c r="AQ10" s="285">
        <v>4257</v>
      </c>
      <c r="AR10" s="286">
        <v>146.1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493</v>
      </c>
      <c r="AL11" s="1131"/>
      <c r="AM11" s="1131"/>
      <c r="AN11" s="1132"/>
      <c r="AO11" s="284">
        <v>38094</v>
      </c>
      <c r="AP11" s="284">
        <v>305</v>
      </c>
      <c r="AQ11" s="285">
        <v>595</v>
      </c>
      <c r="AR11" s="286">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494</v>
      </c>
      <c r="AL12" s="1131"/>
      <c r="AM12" s="1131"/>
      <c r="AN12" s="1132"/>
      <c r="AO12" s="284" t="s">
        <v>495</v>
      </c>
      <c r="AP12" s="284" t="s">
        <v>495</v>
      </c>
      <c r="AQ12" s="285">
        <v>9</v>
      </c>
      <c r="AR12" s="286" t="s">
        <v>495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496</v>
      </c>
      <c r="AL13" s="1131"/>
      <c r="AM13" s="1131"/>
      <c r="AN13" s="1132"/>
      <c r="AO13" s="284">
        <v>489777</v>
      </c>
      <c r="AP13" s="284">
        <v>3919</v>
      </c>
      <c r="AQ13" s="285">
        <v>2608</v>
      </c>
      <c r="AR13" s="286">
        <v>50.3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497</v>
      </c>
      <c r="AL14" s="1131"/>
      <c r="AM14" s="1131"/>
      <c r="AN14" s="1132"/>
      <c r="AO14" s="284">
        <v>174131</v>
      </c>
      <c r="AP14" s="284">
        <v>1393</v>
      </c>
      <c r="AQ14" s="285">
        <v>1202</v>
      </c>
      <c r="AR14" s="286">
        <v>15.9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498</v>
      </c>
      <c r="AL15" s="1134"/>
      <c r="AM15" s="1134"/>
      <c r="AN15" s="1135"/>
      <c r="AO15" s="284">
        <v>-714748</v>
      </c>
      <c r="AP15" s="284">
        <v>-5720</v>
      </c>
      <c r="AQ15" s="285">
        <v>-3084</v>
      </c>
      <c r="AR15" s="286">
        <v>85.5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9422882</v>
      </c>
      <c r="AP16" s="284">
        <v>75406</v>
      </c>
      <c r="AQ16" s="285">
        <v>68747</v>
      </c>
      <c r="AR16" s="286">
        <v>9.6999999999999993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500</v>
      </c>
      <c r="AP20" s="293" t="s">
        <v>501</v>
      </c>
      <c r="AQ20" s="294" t="s">
        <v>502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503</v>
      </c>
      <c r="AL21" s="1137"/>
      <c r="AM21" s="1137"/>
      <c r="AN21" s="1138"/>
      <c r="AO21" s="297">
        <v>6.31</v>
      </c>
      <c r="AP21" s="298">
        <v>6.22</v>
      </c>
      <c r="AQ21" s="299">
        <v>0.09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504</v>
      </c>
      <c r="AL22" s="1137"/>
      <c r="AM22" s="1137"/>
      <c r="AN22" s="1138"/>
      <c r="AO22" s="302">
        <v>99</v>
      </c>
      <c r="AP22" s="303">
        <v>98.7</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486</v>
      </c>
      <c r="AP30" s="272"/>
      <c r="AQ30" s="273" t="s">
        <v>487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488</v>
      </c>
      <c r="AQ31" s="279" t="s">
        <v>489</v>
      </c>
      <c r="AR31" s="280" t="s">
        <v>490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508</v>
      </c>
      <c r="AL32" s="1121"/>
      <c r="AM32" s="1121"/>
      <c r="AN32" s="1122"/>
      <c r="AO32" s="312">
        <v>6820858</v>
      </c>
      <c r="AP32" s="312">
        <v>54583</v>
      </c>
      <c r="AQ32" s="313">
        <v>33476</v>
      </c>
      <c r="AR32" s="314">
        <v>63.1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509</v>
      </c>
      <c r="AL33" s="1121"/>
      <c r="AM33" s="1121"/>
      <c r="AN33" s="1122"/>
      <c r="AO33" s="312" t="s">
        <v>495</v>
      </c>
      <c r="AP33" s="312" t="s">
        <v>495</v>
      </c>
      <c r="AQ33" s="313" t="s">
        <v>495</v>
      </c>
      <c r="AR33" s="314" t="s">
        <v>495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510</v>
      </c>
      <c r="AL34" s="1121"/>
      <c r="AM34" s="1121"/>
      <c r="AN34" s="1122"/>
      <c r="AO34" s="312" t="s">
        <v>495</v>
      </c>
      <c r="AP34" s="312" t="s">
        <v>495</v>
      </c>
      <c r="AQ34" s="313">
        <v>23</v>
      </c>
      <c r="AR34" s="314" t="s">
        <v>495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511</v>
      </c>
      <c r="AL35" s="1121"/>
      <c r="AM35" s="1121"/>
      <c r="AN35" s="1122"/>
      <c r="AO35" s="312">
        <v>584673</v>
      </c>
      <c r="AP35" s="312">
        <v>4679</v>
      </c>
      <c r="AQ35" s="313">
        <v>5696</v>
      </c>
      <c r="AR35" s="314">
        <v>-17.899999999999999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512</v>
      </c>
      <c r="AL36" s="1121"/>
      <c r="AM36" s="1121"/>
      <c r="AN36" s="1122"/>
      <c r="AO36" s="312">
        <v>115906</v>
      </c>
      <c r="AP36" s="312">
        <v>928</v>
      </c>
      <c r="AQ36" s="313">
        <v>1273</v>
      </c>
      <c r="AR36" s="314">
        <v>-27.1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513</v>
      </c>
      <c r="AL37" s="1121"/>
      <c r="AM37" s="1121"/>
      <c r="AN37" s="1122"/>
      <c r="AO37" s="312">
        <v>1156</v>
      </c>
      <c r="AP37" s="312">
        <v>9</v>
      </c>
      <c r="AQ37" s="313">
        <v>486</v>
      </c>
      <c r="AR37" s="314">
        <v>-98.1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514</v>
      </c>
      <c r="AL38" s="1124"/>
      <c r="AM38" s="1124"/>
      <c r="AN38" s="1125"/>
      <c r="AO38" s="315" t="s">
        <v>495</v>
      </c>
      <c r="AP38" s="315" t="s">
        <v>495</v>
      </c>
      <c r="AQ38" s="316">
        <v>0</v>
      </c>
      <c r="AR38" s="304" t="s">
        <v>495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515</v>
      </c>
      <c r="AL39" s="1124"/>
      <c r="AM39" s="1124"/>
      <c r="AN39" s="1125"/>
      <c r="AO39" s="312">
        <v>-387084</v>
      </c>
      <c r="AP39" s="312">
        <v>-3098</v>
      </c>
      <c r="AQ39" s="313">
        <v>-6136</v>
      </c>
      <c r="AR39" s="314">
        <v>-49.5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516</v>
      </c>
      <c r="AL40" s="1121"/>
      <c r="AM40" s="1121"/>
      <c r="AN40" s="1122"/>
      <c r="AO40" s="312">
        <v>-5023008</v>
      </c>
      <c r="AP40" s="312">
        <v>-40196</v>
      </c>
      <c r="AQ40" s="313">
        <v>-25079</v>
      </c>
      <c r="AR40" s="314">
        <v>60.3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2112501</v>
      </c>
      <c r="AP41" s="312">
        <v>16905</v>
      </c>
      <c r="AQ41" s="313">
        <v>9740</v>
      </c>
      <c r="AR41" s="314">
        <v>73.599999999999994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486</v>
      </c>
      <c r="AN49" s="1115" t="s">
        <v>519</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520</v>
      </c>
      <c r="AO50" s="329" t="s">
        <v>521</v>
      </c>
      <c r="AP50" s="330" t="s">
        <v>522</v>
      </c>
      <c r="AQ50" s="331" t="s">
        <v>523</v>
      </c>
      <c r="AR50" s="332" t="s">
        <v>524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525</v>
      </c>
      <c r="AL51" s="325"/>
      <c r="AM51" s="333">
        <v>7423549</v>
      </c>
      <c r="AN51" s="334">
        <v>57913</v>
      </c>
      <c r="AO51" s="335">
        <v>40.4</v>
      </c>
      <c r="AP51" s="336">
        <v>42836</v>
      </c>
      <c r="AQ51" s="337">
        <v>-0.9</v>
      </c>
      <c r="AR51" s="338">
        <v>41.3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526</v>
      </c>
      <c r="AM52" s="341">
        <v>4762965</v>
      </c>
      <c r="AN52" s="342">
        <v>37157</v>
      </c>
      <c r="AO52" s="343">
        <v>23.5</v>
      </c>
      <c r="AP52" s="344">
        <v>22936</v>
      </c>
      <c r="AQ52" s="345">
        <v>1.4</v>
      </c>
      <c r="AR52" s="346">
        <v>22.1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527</v>
      </c>
      <c r="AL53" s="325"/>
      <c r="AM53" s="333">
        <v>6122592</v>
      </c>
      <c r="AN53" s="334">
        <v>48001</v>
      </c>
      <c r="AO53" s="335">
        <v>-17.100000000000001</v>
      </c>
      <c r="AP53" s="336">
        <v>44161</v>
      </c>
      <c r="AQ53" s="337">
        <v>3.1</v>
      </c>
      <c r="AR53" s="338">
        <v>-20.2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526</v>
      </c>
      <c r="AM54" s="341">
        <v>3687874</v>
      </c>
      <c r="AN54" s="342">
        <v>28913</v>
      </c>
      <c r="AO54" s="343">
        <v>-22.2</v>
      </c>
      <c r="AP54" s="344">
        <v>23644</v>
      </c>
      <c r="AQ54" s="345">
        <v>3.1</v>
      </c>
      <c r="AR54" s="346">
        <v>-25.3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528</v>
      </c>
      <c r="AL55" s="325"/>
      <c r="AM55" s="333">
        <v>6003731</v>
      </c>
      <c r="AN55" s="334">
        <v>47440</v>
      </c>
      <c r="AO55" s="335">
        <v>-1.2</v>
      </c>
      <c r="AP55" s="336">
        <v>43955</v>
      </c>
      <c r="AQ55" s="337">
        <v>-0.5</v>
      </c>
      <c r="AR55" s="338">
        <v>-0.7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526</v>
      </c>
      <c r="AM56" s="341">
        <v>4254728</v>
      </c>
      <c r="AN56" s="342">
        <v>33620</v>
      </c>
      <c r="AO56" s="343">
        <v>16.3</v>
      </c>
      <c r="AP56" s="344">
        <v>21318</v>
      </c>
      <c r="AQ56" s="345">
        <v>-9.8000000000000007</v>
      </c>
      <c r="AR56" s="346">
        <v>26.1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529</v>
      </c>
      <c r="AL57" s="325"/>
      <c r="AM57" s="333">
        <v>9084902</v>
      </c>
      <c r="AN57" s="334">
        <v>72244</v>
      </c>
      <c r="AO57" s="335">
        <v>52.3</v>
      </c>
      <c r="AP57" s="336">
        <v>41921</v>
      </c>
      <c r="AQ57" s="337">
        <v>-4.5999999999999996</v>
      </c>
      <c r="AR57" s="338">
        <v>56.9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526</v>
      </c>
      <c r="AM58" s="341">
        <v>5823739</v>
      </c>
      <c r="AN58" s="342">
        <v>46311</v>
      </c>
      <c r="AO58" s="343">
        <v>37.700000000000003</v>
      </c>
      <c r="AP58" s="344">
        <v>21655</v>
      </c>
      <c r="AQ58" s="345">
        <v>1.6</v>
      </c>
      <c r="AR58" s="346">
        <v>36.1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530</v>
      </c>
      <c r="AL59" s="325"/>
      <c r="AM59" s="333">
        <v>6326868</v>
      </c>
      <c r="AN59" s="334">
        <v>50630</v>
      </c>
      <c r="AO59" s="335">
        <v>-29.9</v>
      </c>
      <c r="AP59" s="336">
        <v>44585</v>
      </c>
      <c r="AQ59" s="337">
        <v>6.4</v>
      </c>
      <c r="AR59" s="338">
        <v>-36.299999999999997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526</v>
      </c>
      <c r="AM60" s="341">
        <v>5056449</v>
      </c>
      <c r="AN60" s="342">
        <v>40464</v>
      </c>
      <c r="AO60" s="343">
        <v>-12.6</v>
      </c>
      <c r="AP60" s="344">
        <v>23077</v>
      </c>
      <c r="AQ60" s="345">
        <v>6.6</v>
      </c>
      <c r="AR60" s="346">
        <v>-19.2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531</v>
      </c>
      <c r="AL61" s="347"/>
      <c r="AM61" s="348">
        <v>6992328</v>
      </c>
      <c r="AN61" s="349">
        <v>55246</v>
      </c>
      <c r="AO61" s="350">
        <v>8.9</v>
      </c>
      <c r="AP61" s="351">
        <v>43492</v>
      </c>
      <c r="AQ61" s="352">
        <v>0.7</v>
      </c>
      <c r="AR61" s="338">
        <v>8.1999999999999993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526</v>
      </c>
      <c r="AM62" s="341">
        <v>4717151</v>
      </c>
      <c r="AN62" s="342">
        <v>37293</v>
      </c>
      <c r="AO62" s="343">
        <v>8.5</v>
      </c>
      <c r="AP62" s="344">
        <v>22526</v>
      </c>
      <c r="AQ62" s="345">
        <v>0.6</v>
      </c>
      <c r="AR62" s="346">
        <v>7.9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iOXNwWXf/tA7wca3MZZ5zY9sDox2SDwuAMNUPcUFUvoVYi6/A/ISOI+wnwqyjxIcJk543bfBLYhI1p5Zl3bZbw==" saltValue="NvoM3xhEtT6WUx6rtpOU8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483</v>
      </c>
    </row>
    <row r="121" spans="125:125" ht="13.5" hidden="1" customHeight="1" x14ac:dyDescent="0.15">
      <c r="DU121" s="259"/>
    </row>
  </sheetData>
  <sheetProtection algorithmName="SHA-512" hashValue="44L5op1Eicfe3mjZLA5v8d99zn3q2tVTmlR/JF7uhJIKd9AFb7yGrdvwnOUYLTwH4i+w+sujIPEr4Spcafi91A==" saltValue="pFAo5MwfWCc6D/LLaAkX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483</v>
      </c>
    </row>
  </sheetData>
  <sheetProtection algorithmName="SHA-512" hashValue="pNjwhdjKAKUkXXXaLw6FY08L1rtEVlCUQBUV0nKlAiPXFvEWXpgdGn7w6oxzwupJLg8c8FN4/3E9a8jBGqpyzg==" saltValue="pUUorMVc80AZSOUq6EqH2w=="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533</v>
      </c>
      <c r="G46" s="8" t="s">
        <v>534</v>
      </c>
      <c r="H46" s="8" t="s">
        <v>535</v>
      </c>
      <c r="I46" s="8" t="s">
        <v>536</v>
      </c>
      <c r="J46" s="9" t="s">
        <v>537</v>
      </c>
    </row>
    <row r="47" spans="2:10" ht="57.75" customHeight="1" x14ac:dyDescent="0.15">
      <c r="B47" s="10"/>
      <c r="C47" s="1139" t="s">
        <v>3</v>
      </c>
      <c r="D47" s="1139"/>
      <c r="E47" s="1140"/>
      <c r="F47" s="11">
        <v>26.51</v>
      </c>
      <c r="G47" s="12">
        <v>25.67</v>
      </c>
      <c r="H47" s="12">
        <v>26.42</v>
      </c>
      <c r="I47" s="12">
        <v>26.26</v>
      </c>
      <c r="J47" s="13">
        <v>21.08</v>
      </c>
    </row>
    <row r="48" spans="2:10" ht="57.75" customHeight="1" x14ac:dyDescent="0.15">
      <c r="B48" s="14"/>
      <c r="C48" s="1141" t="s">
        <v>4</v>
      </c>
      <c r="D48" s="1141"/>
      <c r="E48" s="1142"/>
      <c r="F48" s="15">
        <v>3.05</v>
      </c>
      <c r="G48" s="16">
        <v>3.41</v>
      </c>
      <c r="H48" s="16">
        <v>9.81</v>
      </c>
      <c r="I48" s="16">
        <v>4.0999999999999996</v>
      </c>
      <c r="J48" s="17">
        <v>5.99</v>
      </c>
    </row>
    <row r="49" spans="2:10" ht="57.75" customHeight="1" thickBot="1" x14ac:dyDescent="0.2">
      <c r="B49" s="18"/>
      <c r="C49" s="1143" t="s">
        <v>5</v>
      </c>
      <c r="D49" s="1143"/>
      <c r="E49" s="1144"/>
      <c r="F49" s="19" t="s">
        <v>538</v>
      </c>
      <c r="G49" s="20" t="s">
        <v>539</v>
      </c>
      <c r="H49" s="20">
        <v>6.72</v>
      </c>
      <c r="I49" s="20" t="s">
        <v>540</v>
      </c>
      <c r="J49" s="21" t="s">
        <v>541</v>
      </c>
    </row>
    <row r="50" spans="2:10" x14ac:dyDescent="0.15"/>
  </sheetData>
  <sheetProtection algorithmName="SHA-512" hashValue="N/ooL3UPf0XFKEFZ8hdBwllYCzN0s+nw3qpwwXMEEhRo5mzfZr1R3lhV3Os9kCmManTREkFov6sbqy99ikYwGw==" saltValue="Zt9EUzkizxx4Fe8g2lzU2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x14ac:dyDescent="0.15">
      <c r="A34" s="22"/>
      <c r="B34" s="31"/>
      <c r="C34" s="1151" t="s">
        <v>542</v>
      </c>
      <c r="D34" s="1151"/>
      <c r="E34" s="1152"/>
      <c r="F34" s="32" t="s">
        <v>543</v>
      </c>
      <c r="G34" s="33" t="s">
        <v>544</v>
      </c>
      <c r="H34" s="33" t="s">
        <v>545</v>
      </c>
      <c r="I34" s="33" t="s">
        <v>546</v>
      </c>
      <c r="J34" s="34" t="s">
        <v>547</v>
      </c>
      <c r="K34" s="22"/>
      <c r="L34" s="22"/>
      <c r="M34" s="22"/>
      <c r="N34" s="22"/>
      <c r="O34" s="22"/>
      <c r="P34" s="22"/>
    </row>
    <row r="35" spans="1:16" ht="39" customHeight="1" x14ac:dyDescent="0.15">
      <c r="A35" s="22"/>
      <c r="B35" s="35"/>
      <c r="C35" s="1145" t="s">
        <v>548</v>
      </c>
      <c r="D35" s="1146"/>
      <c r="E35" s="1147"/>
      <c r="F35" s="36">
        <v>4.22</v>
      </c>
      <c r="G35" s="37">
        <v>4.33</v>
      </c>
      <c r="H35" s="37">
        <v>3.88</v>
      </c>
      <c r="I35" s="37">
        <v>4.92</v>
      </c>
      <c r="J35" s="38">
        <v>7.13</v>
      </c>
      <c r="K35" s="22"/>
      <c r="L35" s="22"/>
      <c r="M35" s="22"/>
      <c r="N35" s="22"/>
      <c r="O35" s="22"/>
      <c r="P35" s="22"/>
    </row>
    <row r="36" spans="1:16" ht="39" customHeight="1" x14ac:dyDescent="0.15">
      <c r="A36" s="22"/>
      <c r="B36" s="35"/>
      <c r="C36" s="1145" t="s">
        <v>549</v>
      </c>
      <c r="D36" s="1146"/>
      <c r="E36" s="1147"/>
      <c r="F36" s="36">
        <v>3.03</v>
      </c>
      <c r="G36" s="37">
        <v>3.29</v>
      </c>
      <c r="H36" s="37">
        <v>9.8000000000000007</v>
      </c>
      <c r="I36" s="37">
        <v>4.0999999999999996</v>
      </c>
      <c r="J36" s="38">
        <v>5.99</v>
      </c>
      <c r="K36" s="22"/>
      <c r="L36" s="22"/>
      <c r="M36" s="22"/>
      <c r="N36" s="22"/>
      <c r="O36" s="22"/>
      <c r="P36" s="22"/>
    </row>
    <row r="37" spans="1:16" ht="39" customHeight="1" x14ac:dyDescent="0.15">
      <c r="A37" s="22"/>
      <c r="B37" s="35"/>
      <c r="C37" s="1145" t="s">
        <v>550</v>
      </c>
      <c r="D37" s="1146"/>
      <c r="E37" s="1147"/>
      <c r="F37" s="36">
        <v>2.79</v>
      </c>
      <c r="G37" s="37">
        <v>3.09</v>
      </c>
      <c r="H37" s="37">
        <v>3.16</v>
      </c>
      <c r="I37" s="37">
        <v>3.14</v>
      </c>
      <c r="J37" s="38">
        <v>3.67</v>
      </c>
      <c r="K37" s="22"/>
      <c r="L37" s="22"/>
      <c r="M37" s="22"/>
      <c r="N37" s="22"/>
      <c r="O37" s="22"/>
      <c r="P37" s="22"/>
    </row>
    <row r="38" spans="1:16" ht="39" customHeight="1" x14ac:dyDescent="0.15">
      <c r="A38" s="22"/>
      <c r="B38" s="35"/>
      <c r="C38" s="1145" t="s">
        <v>551</v>
      </c>
      <c r="D38" s="1146"/>
      <c r="E38" s="1147"/>
      <c r="F38" s="36">
        <v>0.15</v>
      </c>
      <c r="G38" s="37">
        <v>0.16</v>
      </c>
      <c r="H38" s="37">
        <v>1.02</v>
      </c>
      <c r="I38" s="37">
        <v>1.28</v>
      </c>
      <c r="J38" s="38">
        <v>1.25</v>
      </c>
      <c r="K38" s="22"/>
      <c r="L38" s="22"/>
      <c r="M38" s="22"/>
      <c r="N38" s="22"/>
      <c r="O38" s="22"/>
      <c r="P38" s="22"/>
    </row>
    <row r="39" spans="1:16" ht="39" customHeight="1" x14ac:dyDescent="0.15">
      <c r="A39" s="22"/>
      <c r="B39" s="35"/>
      <c r="C39" s="1145" t="s">
        <v>552</v>
      </c>
      <c r="D39" s="1146"/>
      <c r="E39" s="1147"/>
      <c r="F39" s="36">
        <v>0.28000000000000003</v>
      </c>
      <c r="G39" s="37">
        <v>0.38</v>
      </c>
      <c r="H39" s="37">
        <v>0.64</v>
      </c>
      <c r="I39" s="37">
        <v>0.62</v>
      </c>
      <c r="J39" s="38">
        <v>0.45</v>
      </c>
      <c r="K39" s="22"/>
      <c r="L39" s="22"/>
      <c r="M39" s="22"/>
      <c r="N39" s="22"/>
      <c r="O39" s="22"/>
      <c r="P39" s="22"/>
    </row>
    <row r="40" spans="1:16" ht="39" customHeight="1" x14ac:dyDescent="0.15">
      <c r="A40" s="22"/>
      <c r="B40" s="35"/>
      <c r="C40" s="1145" t="s">
        <v>553</v>
      </c>
      <c r="D40" s="1146"/>
      <c r="E40" s="1147"/>
      <c r="F40" s="36">
        <v>0.09</v>
      </c>
      <c r="G40" s="37">
        <v>7.0000000000000007E-2</v>
      </c>
      <c r="H40" s="37">
        <v>0.1</v>
      </c>
      <c r="I40" s="37">
        <v>0.14000000000000001</v>
      </c>
      <c r="J40" s="38">
        <v>0.2</v>
      </c>
      <c r="K40" s="22"/>
      <c r="L40" s="22"/>
      <c r="M40" s="22"/>
      <c r="N40" s="22"/>
      <c r="O40" s="22"/>
      <c r="P40" s="22"/>
    </row>
    <row r="41" spans="1:16" ht="39" customHeight="1" x14ac:dyDescent="0.15">
      <c r="A41" s="22"/>
      <c r="B41" s="35"/>
      <c r="C41" s="1145" t="s">
        <v>554</v>
      </c>
      <c r="D41" s="1146"/>
      <c r="E41" s="1147"/>
      <c r="F41" s="36">
        <v>0.14000000000000001</v>
      </c>
      <c r="G41" s="37">
        <v>0.13</v>
      </c>
      <c r="H41" s="37">
        <v>0.14000000000000001</v>
      </c>
      <c r="I41" s="37">
        <v>0.15</v>
      </c>
      <c r="J41" s="38">
        <v>0.17</v>
      </c>
      <c r="K41" s="22"/>
      <c r="L41" s="22"/>
      <c r="M41" s="22"/>
      <c r="N41" s="22"/>
      <c r="O41" s="22"/>
      <c r="P41" s="22"/>
    </row>
    <row r="42" spans="1:16" ht="39" customHeight="1" x14ac:dyDescent="0.15">
      <c r="A42" s="22"/>
      <c r="B42" s="39"/>
      <c r="C42" s="1145" t="s">
        <v>555</v>
      </c>
      <c r="D42" s="1146"/>
      <c r="E42" s="1147"/>
      <c r="F42" s="36" t="s">
        <v>495</v>
      </c>
      <c r="G42" s="37" t="s">
        <v>495</v>
      </c>
      <c r="H42" s="37" t="s">
        <v>495</v>
      </c>
      <c r="I42" s="37" t="s">
        <v>495</v>
      </c>
      <c r="J42" s="38" t="s">
        <v>495</v>
      </c>
      <c r="K42" s="22"/>
      <c r="L42" s="22"/>
      <c r="M42" s="22"/>
      <c r="N42" s="22"/>
      <c r="O42" s="22"/>
      <c r="P42" s="22"/>
    </row>
    <row r="43" spans="1:16" ht="39" customHeight="1" thickBot="1" x14ac:dyDescent="0.2">
      <c r="A43" s="22"/>
      <c r="B43" s="40"/>
      <c r="C43" s="1148" t="s">
        <v>556</v>
      </c>
      <c r="D43" s="1149"/>
      <c r="E43" s="1150"/>
      <c r="F43" s="41">
        <v>0.46</v>
      </c>
      <c r="G43" s="42">
        <v>0.77</v>
      </c>
      <c r="H43" s="42">
        <v>0.86</v>
      </c>
      <c r="I43" s="42">
        <v>0.09</v>
      </c>
      <c r="J43" s="43">
        <v>0.14000000000000001</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TUarbl06eCyef5g1gTWoZdvz1VqAGmuL97qgg6XLGxQdwzt7cMo8P3ejg2cfw9fG4N6Wq50gPIAmzRLefAIpQ==" saltValue="PxG/civjgw2UJPKa99M3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6869</v>
      </c>
      <c r="L45" s="60">
        <v>6901</v>
      </c>
      <c r="M45" s="60">
        <v>7005</v>
      </c>
      <c r="N45" s="60">
        <v>7130</v>
      </c>
      <c r="O45" s="61">
        <v>6821</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495</v>
      </c>
      <c r="L46" s="64" t="s">
        <v>495</v>
      </c>
      <c r="M46" s="64" t="s">
        <v>495</v>
      </c>
      <c r="N46" s="64" t="s">
        <v>495</v>
      </c>
      <c r="O46" s="65" t="s">
        <v>495</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495</v>
      </c>
      <c r="L47" s="64" t="s">
        <v>495</v>
      </c>
      <c r="M47" s="64" t="s">
        <v>495</v>
      </c>
      <c r="N47" s="64" t="s">
        <v>495</v>
      </c>
      <c r="O47" s="65" t="s">
        <v>495</v>
      </c>
      <c r="P47" s="48"/>
      <c r="Q47" s="48"/>
      <c r="R47" s="48"/>
      <c r="S47" s="48"/>
      <c r="T47" s="48"/>
      <c r="U47" s="48"/>
    </row>
    <row r="48" spans="1:21" ht="30.75" customHeight="1" x14ac:dyDescent="0.15">
      <c r="A48" s="48"/>
      <c r="B48" s="1178"/>
      <c r="C48" s="1179"/>
      <c r="D48" s="62"/>
      <c r="E48" s="1155" t="s">
        <v>13</v>
      </c>
      <c r="F48" s="1155"/>
      <c r="G48" s="1155"/>
      <c r="H48" s="1155"/>
      <c r="I48" s="1155"/>
      <c r="J48" s="1156"/>
      <c r="K48" s="63">
        <v>510</v>
      </c>
      <c r="L48" s="64">
        <v>478</v>
      </c>
      <c r="M48" s="64">
        <v>518</v>
      </c>
      <c r="N48" s="64">
        <v>614</v>
      </c>
      <c r="O48" s="65">
        <v>585</v>
      </c>
      <c r="P48" s="48"/>
      <c r="Q48" s="48"/>
      <c r="R48" s="48"/>
      <c r="S48" s="48"/>
      <c r="T48" s="48"/>
      <c r="U48" s="48"/>
    </row>
    <row r="49" spans="1:21" ht="30.75" customHeight="1" x14ac:dyDescent="0.15">
      <c r="A49" s="48"/>
      <c r="B49" s="1178"/>
      <c r="C49" s="1179"/>
      <c r="D49" s="62"/>
      <c r="E49" s="1155" t="s">
        <v>14</v>
      </c>
      <c r="F49" s="1155"/>
      <c r="G49" s="1155"/>
      <c r="H49" s="1155"/>
      <c r="I49" s="1155"/>
      <c r="J49" s="1156"/>
      <c r="K49" s="63">
        <v>17</v>
      </c>
      <c r="L49" s="64">
        <v>40</v>
      </c>
      <c r="M49" s="64">
        <v>88</v>
      </c>
      <c r="N49" s="64">
        <v>114</v>
      </c>
      <c r="O49" s="65">
        <v>116</v>
      </c>
      <c r="P49" s="48"/>
      <c r="Q49" s="48"/>
      <c r="R49" s="48"/>
      <c r="S49" s="48"/>
      <c r="T49" s="48"/>
      <c r="U49" s="48"/>
    </row>
    <row r="50" spans="1:21" ht="30.75" customHeight="1" x14ac:dyDescent="0.15">
      <c r="A50" s="48"/>
      <c r="B50" s="1178"/>
      <c r="C50" s="1179"/>
      <c r="D50" s="62"/>
      <c r="E50" s="1155" t="s">
        <v>15</v>
      </c>
      <c r="F50" s="1155"/>
      <c r="G50" s="1155"/>
      <c r="H50" s="1155"/>
      <c r="I50" s="1155"/>
      <c r="J50" s="1156"/>
      <c r="K50" s="63">
        <v>60</v>
      </c>
      <c r="L50" s="64">
        <v>35</v>
      </c>
      <c r="M50" s="64">
        <v>2</v>
      </c>
      <c r="N50" s="64">
        <v>1</v>
      </c>
      <c r="O50" s="65">
        <v>1</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t="s">
        <v>495</v>
      </c>
      <c r="N51" s="64" t="s">
        <v>495</v>
      </c>
      <c r="O51" s="65" t="s">
        <v>495</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5660</v>
      </c>
      <c r="L52" s="64">
        <v>5721</v>
      </c>
      <c r="M52" s="64">
        <v>5702</v>
      </c>
      <c r="N52" s="64">
        <v>5589</v>
      </c>
      <c r="O52" s="65">
        <v>5409</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1796</v>
      </c>
      <c r="L53" s="69">
        <v>1733</v>
      </c>
      <c r="M53" s="69">
        <v>1911</v>
      </c>
      <c r="N53" s="69">
        <v>2270</v>
      </c>
      <c r="O53" s="70">
        <v>2114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557</v>
      </c>
      <c r="L57" s="81" t="s">
        <v>558</v>
      </c>
      <c r="M57" s="81" t="s">
        <v>559</v>
      </c>
      <c r="N57" s="81" t="s">
        <v>560</v>
      </c>
      <c r="O57" s="82" t="s">
        <v>561</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Kt6gDQliahdtK+VIo4EPYSp9yIBcteoCiOymlfY00qgRQotICUpzjHOvkIjaZQaRvMaXqwFbUQzVDHKYZKDQw==" saltValue="1M4B8BjKLzBIadPoh6uII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533</v>
      </c>
      <c r="J40" s="103" t="s">
        <v>534</v>
      </c>
      <c r="K40" s="103" t="s">
        <v>535</v>
      </c>
      <c r="L40" s="103" t="s">
        <v>536</v>
      </c>
      <c r="M40" s="104" t="s">
        <v>537</v>
      </c>
    </row>
    <row r="41" spans="2:13" ht="27.75" customHeight="1" x14ac:dyDescent="0.15">
      <c r="B41" s="1196" t="s">
        <v>30</v>
      </c>
      <c r="C41" s="1197"/>
      <c r="D41" s="105"/>
      <c r="E41" s="1198" t="s">
        <v>31</v>
      </c>
      <c r="F41" s="1198"/>
      <c r="G41" s="1198"/>
      <c r="H41" s="1199"/>
      <c r="I41" s="355">
        <v>75475</v>
      </c>
      <c r="J41" s="356">
        <v>73620</v>
      </c>
      <c r="K41" s="356">
        <v>72290</v>
      </c>
      <c r="L41" s="356">
        <v>70220</v>
      </c>
      <c r="M41" s="357">
        <v>67068</v>
      </c>
    </row>
    <row r="42" spans="2:13" ht="27.75" customHeight="1" x14ac:dyDescent="0.15">
      <c r="B42" s="1186"/>
      <c r="C42" s="1187"/>
      <c r="D42" s="106"/>
      <c r="E42" s="1190" t="s">
        <v>32</v>
      </c>
      <c r="F42" s="1190"/>
      <c r="G42" s="1190"/>
      <c r="H42" s="1191"/>
      <c r="I42" s="358" t="s">
        <v>495</v>
      </c>
      <c r="J42" s="359" t="s">
        <v>495</v>
      </c>
      <c r="K42" s="359" t="s">
        <v>495</v>
      </c>
      <c r="L42" s="359" t="s">
        <v>495</v>
      </c>
      <c r="M42" s="360" t="s">
        <v>495</v>
      </c>
    </row>
    <row r="43" spans="2:13" ht="27.75" customHeight="1" x14ac:dyDescent="0.15">
      <c r="B43" s="1186"/>
      <c r="C43" s="1187"/>
      <c r="D43" s="106"/>
      <c r="E43" s="1190" t="s">
        <v>33</v>
      </c>
      <c r="F43" s="1190"/>
      <c r="G43" s="1190"/>
      <c r="H43" s="1191"/>
      <c r="I43" s="358">
        <v>8157</v>
      </c>
      <c r="J43" s="359">
        <v>8137</v>
      </c>
      <c r="K43" s="359">
        <v>8821</v>
      </c>
      <c r="L43" s="359">
        <v>8331</v>
      </c>
      <c r="M43" s="360">
        <v>8608</v>
      </c>
    </row>
    <row r="44" spans="2:13" ht="27.75" customHeight="1" x14ac:dyDescent="0.15">
      <c r="B44" s="1186"/>
      <c r="C44" s="1187"/>
      <c r="D44" s="106"/>
      <c r="E44" s="1190" t="s">
        <v>34</v>
      </c>
      <c r="F44" s="1190"/>
      <c r="G44" s="1190"/>
      <c r="H44" s="1191"/>
      <c r="I44" s="358">
        <v>32</v>
      </c>
      <c r="J44" s="359" t="s">
        <v>495</v>
      </c>
      <c r="K44" s="359" t="s">
        <v>495</v>
      </c>
      <c r="L44" s="359">
        <v>71</v>
      </c>
      <c r="M44" s="360">
        <v>71</v>
      </c>
    </row>
    <row r="45" spans="2:13" ht="27.75" customHeight="1" x14ac:dyDescent="0.15">
      <c r="B45" s="1186"/>
      <c r="C45" s="1187"/>
      <c r="D45" s="106"/>
      <c r="E45" s="1190" t="s">
        <v>35</v>
      </c>
      <c r="F45" s="1190"/>
      <c r="G45" s="1190"/>
      <c r="H45" s="1191"/>
      <c r="I45" s="358">
        <v>7854</v>
      </c>
      <c r="J45" s="359">
        <v>6911</v>
      </c>
      <c r="K45" s="359">
        <v>6410</v>
      </c>
      <c r="L45" s="359">
        <v>6097</v>
      </c>
      <c r="M45" s="360">
        <v>5744</v>
      </c>
    </row>
    <row r="46" spans="2:13" ht="27.75" customHeight="1" x14ac:dyDescent="0.15">
      <c r="B46" s="1186"/>
      <c r="C46" s="1187"/>
      <c r="D46" s="107"/>
      <c r="E46" s="1190" t="s">
        <v>36</v>
      </c>
      <c r="F46" s="1190"/>
      <c r="G46" s="1190"/>
      <c r="H46" s="1191"/>
      <c r="I46" s="358" t="s">
        <v>495</v>
      </c>
      <c r="J46" s="359" t="s">
        <v>495</v>
      </c>
      <c r="K46" s="359" t="s">
        <v>495</v>
      </c>
      <c r="L46" s="359" t="s">
        <v>495</v>
      </c>
      <c r="M46" s="360" t="s">
        <v>495</v>
      </c>
    </row>
    <row r="47" spans="2:13" ht="27.75" customHeight="1" x14ac:dyDescent="0.15">
      <c r="B47" s="1186"/>
      <c r="C47" s="1187"/>
      <c r="D47" s="108"/>
      <c r="E47" s="1200" t="s">
        <v>37</v>
      </c>
      <c r="F47" s="1201"/>
      <c r="G47" s="1201"/>
      <c r="H47" s="1202"/>
      <c r="I47" s="358" t="s">
        <v>495</v>
      </c>
      <c r="J47" s="359" t="s">
        <v>495</v>
      </c>
      <c r="K47" s="359" t="s">
        <v>495</v>
      </c>
      <c r="L47" s="359" t="s">
        <v>495</v>
      </c>
      <c r="M47" s="360" t="s">
        <v>495</v>
      </c>
    </row>
    <row r="48" spans="2:13" ht="27.75" customHeight="1" x14ac:dyDescent="0.15">
      <c r="B48" s="1186"/>
      <c r="C48" s="1187"/>
      <c r="D48" s="106"/>
      <c r="E48" s="1190" t="s">
        <v>38</v>
      </c>
      <c r="F48" s="1190"/>
      <c r="G48" s="1190"/>
      <c r="H48" s="1191"/>
      <c r="I48" s="358" t="s">
        <v>495</v>
      </c>
      <c r="J48" s="359" t="s">
        <v>495</v>
      </c>
      <c r="K48" s="359" t="s">
        <v>495</v>
      </c>
      <c r="L48" s="359" t="s">
        <v>495</v>
      </c>
      <c r="M48" s="360" t="s">
        <v>495</v>
      </c>
    </row>
    <row r="49" spans="2:13" ht="27.75" customHeight="1" x14ac:dyDescent="0.15">
      <c r="B49" s="1188"/>
      <c r="C49" s="1189"/>
      <c r="D49" s="106"/>
      <c r="E49" s="1190" t="s">
        <v>39</v>
      </c>
      <c r="F49" s="1190"/>
      <c r="G49" s="1190"/>
      <c r="H49" s="1191"/>
      <c r="I49" s="358" t="s">
        <v>495</v>
      </c>
      <c r="J49" s="359" t="s">
        <v>495</v>
      </c>
      <c r="K49" s="359" t="s">
        <v>495</v>
      </c>
      <c r="L49" s="359" t="s">
        <v>495</v>
      </c>
      <c r="M49" s="360" t="s">
        <v>495</v>
      </c>
    </row>
    <row r="50" spans="2:13" ht="27.75" customHeight="1" x14ac:dyDescent="0.15">
      <c r="B50" s="1184" t="s">
        <v>40</v>
      </c>
      <c r="C50" s="1185"/>
      <c r="D50" s="109"/>
      <c r="E50" s="1190" t="s">
        <v>41</v>
      </c>
      <c r="F50" s="1190"/>
      <c r="G50" s="1190"/>
      <c r="H50" s="1191"/>
      <c r="I50" s="358">
        <v>23549</v>
      </c>
      <c r="J50" s="359">
        <v>23436</v>
      </c>
      <c r="K50" s="359">
        <v>25985</v>
      </c>
      <c r="L50" s="359">
        <v>29115</v>
      </c>
      <c r="M50" s="360">
        <v>28927</v>
      </c>
    </row>
    <row r="51" spans="2:13" ht="27.75" customHeight="1" x14ac:dyDescent="0.15">
      <c r="B51" s="1186"/>
      <c r="C51" s="1187"/>
      <c r="D51" s="106"/>
      <c r="E51" s="1190" t="s">
        <v>42</v>
      </c>
      <c r="F51" s="1190"/>
      <c r="G51" s="1190"/>
      <c r="H51" s="1191"/>
      <c r="I51" s="358">
        <v>3523</v>
      </c>
      <c r="J51" s="359">
        <v>3218</v>
      </c>
      <c r="K51" s="359">
        <v>2946</v>
      </c>
      <c r="L51" s="359">
        <v>2632</v>
      </c>
      <c r="M51" s="360">
        <v>2367</v>
      </c>
    </row>
    <row r="52" spans="2:13" ht="27.75" customHeight="1" x14ac:dyDescent="0.15">
      <c r="B52" s="1188"/>
      <c r="C52" s="1189"/>
      <c r="D52" s="106"/>
      <c r="E52" s="1190" t="s">
        <v>43</v>
      </c>
      <c r="F52" s="1190"/>
      <c r="G52" s="1190"/>
      <c r="H52" s="1191"/>
      <c r="I52" s="358">
        <v>59711</v>
      </c>
      <c r="J52" s="359">
        <v>58619</v>
      </c>
      <c r="K52" s="359">
        <v>58110</v>
      </c>
      <c r="L52" s="359">
        <v>55506</v>
      </c>
      <c r="M52" s="360">
        <v>52533</v>
      </c>
    </row>
    <row r="53" spans="2:13" ht="27.75" customHeight="1" thickBot="1" x14ac:dyDescent="0.2">
      <c r="B53" s="1192" t="s">
        <v>19</v>
      </c>
      <c r="C53" s="1193"/>
      <c r="D53" s="110"/>
      <c r="E53" s="1194" t="s">
        <v>44</v>
      </c>
      <c r="F53" s="1194"/>
      <c r="G53" s="1194"/>
      <c r="H53" s="1195"/>
      <c r="I53" s="361">
        <v>4735</v>
      </c>
      <c r="J53" s="362">
        <v>3394</v>
      </c>
      <c r="K53" s="362">
        <v>479</v>
      </c>
      <c r="L53" s="362">
        <v>-2533</v>
      </c>
      <c r="M53" s="363">
        <v>-2335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82NsNAcyaU9ovBn5ncANeQlSKGC1IcoUXqsqkkGP8A5877B9nYnDghAms7Q2GhuSIQ6oGb39s4Wgh5mnnb7EWw==" saltValue="u4HJc9X9ACBikIrRsmmd5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535</v>
      </c>
      <c r="G54" s="119" t="s">
        <v>536</v>
      </c>
      <c r="H54" s="120" t="s">
        <v>537</v>
      </c>
    </row>
    <row r="55" spans="2:8" ht="52.5" customHeight="1" x14ac:dyDescent="0.15">
      <c r="B55" s="121"/>
      <c r="C55" s="1211" t="s">
        <v>46</v>
      </c>
      <c r="D55" s="1211"/>
      <c r="E55" s="1212"/>
      <c r="F55" s="122">
        <v>9095</v>
      </c>
      <c r="G55" s="122">
        <v>8998</v>
      </c>
      <c r="H55" s="123">
        <v>7233</v>
      </c>
    </row>
    <row r="56" spans="2:8" ht="52.5" customHeight="1" x14ac:dyDescent="0.15">
      <c r="B56" s="124"/>
      <c r="C56" s="1213" t="s">
        <v>47</v>
      </c>
      <c r="D56" s="1213"/>
      <c r="E56" s="1214"/>
      <c r="F56" s="125">
        <v>7361</v>
      </c>
      <c r="G56" s="125">
        <v>8255</v>
      </c>
      <c r="H56" s="126">
        <v>7716</v>
      </c>
    </row>
    <row r="57" spans="2:8" ht="53.25" customHeight="1" x14ac:dyDescent="0.15">
      <c r="B57" s="124"/>
      <c r="C57" s="1215" t="s">
        <v>48</v>
      </c>
      <c r="D57" s="1215"/>
      <c r="E57" s="1216"/>
      <c r="F57" s="127">
        <v>9933</v>
      </c>
      <c r="G57" s="127">
        <v>11567</v>
      </c>
      <c r="H57" s="128">
        <v>13274</v>
      </c>
    </row>
    <row r="58" spans="2:8" ht="45.75" customHeight="1" x14ac:dyDescent="0.15">
      <c r="B58" s="129"/>
      <c r="C58" s="1203" t="s">
        <v>576</v>
      </c>
      <c r="D58" s="1204"/>
      <c r="E58" s="1205"/>
      <c r="F58" s="130">
        <v>2687</v>
      </c>
      <c r="G58" s="130">
        <v>3335</v>
      </c>
      <c r="H58" s="131">
        <v>4715</v>
      </c>
    </row>
    <row r="59" spans="2:8" ht="45.75" customHeight="1" x14ac:dyDescent="0.15">
      <c r="B59" s="129"/>
      <c r="C59" s="1203" t="s">
        <v>577</v>
      </c>
      <c r="D59" s="1204"/>
      <c r="E59" s="1205"/>
      <c r="F59" s="130">
        <v>4000</v>
      </c>
      <c r="G59" s="130">
        <v>4000</v>
      </c>
      <c r="H59" s="131">
        <v>4000</v>
      </c>
    </row>
    <row r="60" spans="2:8" ht="45.75" customHeight="1" x14ac:dyDescent="0.15">
      <c r="B60" s="129"/>
      <c r="C60" s="1203" t="s">
        <v>578</v>
      </c>
      <c r="D60" s="1204"/>
      <c r="E60" s="1205"/>
      <c r="F60" s="130">
        <v>2624</v>
      </c>
      <c r="G60" s="130">
        <v>2600</v>
      </c>
      <c r="H60" s="131">
        <v>2569</v>
      </c>
    </row>
    <row r="61" spans="2:8" ht="45.75" customHeight="1" x14ac:dyDescent="0.15">
      <c r="B61" s="129"/>
      <c r="C61" s="1203" t="s">
        <v>579</v>
      </c>
      <c r="D61" s="1204"/>
      <c r="E61" s="1205"/>
      <c r="F61" s="130" t="s">
        <v>495</v>
      </c>
      <c r="G61" s="130">
        <v>1002</v>
      </c>
      <c r="H61" s="131">
        <v>1362</v>
      </c>
    </row>
    <row r="62" spans="2:8" ht="45.75" customHeight="1" thickBot="1" x14ac:dyDescent="0.2">
      <c r="B62" s="132"/>
      <c r="C62" s="1206" t="s">
        <v>580</v>
      </c>
      <c r="D62" s="1207"/>
      <c r="E62" s="1208"/>
      <c r="F62" s="133">
        <v>275</v>
      </c>
      <c r="G62" s="133">
        <v>276</v>
      </c>
      <c r="H62" s="134">
        <v>270</v>
      </c>
    </row>
    <row r="63" spans="2:8" ht="52.5" customHeight="1" thickBot="1" x14ac:dyDescent="0.2">
      <c r="B63" s="135"/>
      <c r="C63" s="1209" t="s">
        <v>49</v>
      </c>
      <c r="D63" s="1209"/>
      <c r="E63" s="1210"/>
      <c r="F63" s="136">
        <v>26389</v>
      </c>
      <c r="G63" s="136">
        <v>28821</v>
      </c>
      <c r="H63" s="137">
        <v>28223</v>
      </c>
    </row>
    <row r="64" spans="2:8" x14ac:dyDescent="0.15"/>
  </sheetData>
  <sheetProtection algorithmName="SHA-512" hashValue="r1CWT3of5bzXtuEiJZ0lmKNQMDQ5jo2x656/52jZ3G+H6embpGItcorJ6lgDE7+lihb3NfyBOBz7iV63jNG2rg==" saltValue="KEQ9Q0ZdEH2cDRIeRwDj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532</v>
      </c>
      <c r="G2" s="151"/>
      <c r="H2" s="152"/>
    </row>
    <row r="3" spans="1:8" x14ac:dyDescent="0.15">
      <c r="A3" s="148" t="s">
        <v>525</v>
      </c>
      <c r="B3" s="153"/>
      <c r="C3" s="154"/>
      <c r="D3" s="155">
        <v>57913</v>
      </c>
      <c r="E3" s="156"/>
      <c r="F3" s="157">
        <v>42836</v>
      </c>
      <c r="G3" s="158"/>
      <c r="H3" s="159"/>
    </row>
    <row r="4" spans="1:8" x14ac:dyDescent="0.15">
      <c r="A4" s="160"/>
      <c r="B4" s="161"/>
      <c r="C4" s="162"/>
      <c r="D4" s="163">
        <v>37157</v>
      </c>
      <c r="E4" s="164"/>
      <c r="F4" s="165">
        <v>22936</v>
      </c>
      <c r="G4" s="166"/>
      <c r="H4" s="167"/>
    </row>
    <row r="5" spans="1:8" x14ac:dyDescent="0.15">
      <c r="A5" s="148" t="s">
        <v>527</v>
      </c>
      <c r="B5" s="153"/>
      <c r="C5" s="154"/>
      <c r="D5" s="155">
        <v>48001</v>
      </c>
      <c r="E5" s="156"/>
      <c r="F5" s="157">
        <v>44161</v>
      </c>
      <c r="G5" s="158"/>
      <c r="H5" s="159"/>
    </row>
    <row r="6" spans="1:8" x14ac:dyDescent="0.15">
      <c r="A6" s="160"/>
      <c r="B6" s="161"/>
      <c r="C6" s="162"/>
      <c r="D6" s="163">
        <v>28913</v>
      </c>
      <c r="E6" s="164"/>
      <c r="F6" s="165">
        <v>23644</v>
      </c>
      <c r="G6" s="166"/>
      <c r="H6" s="167"/>
    </row>
    <row r="7" spans="1:8" x14ac:dyDescent="0.15">
      <c r="A7" s="148" t="s">
        <v>528</v>
      </c>
      <c r="B7" s="153"/>
      <c r="C7" s="154"/>
      <c r="D7" s="155">
        <v>47440</v>
      </c>
      <c r="E7" s="156"/>
      <c r="F7" s="157">
        <v>43955</v>
      </c>
      <c r="G7" s="158"/>
      <c r="H7" s="159"/>
    </row>
    <row r="8" spans="1:8" x14ac:dyDescent="0.15">
      <c r="A8" s="160"/>
      <c r="B8" s="161"/>
      <c r="C8" s="162"/>
      <c r="D8" s="163">
        <v>33620</v>
      </c>
      <c r="E8" s="164"/>
      <c r="F8" s="165">
        <v>21318</v>
      </c>
      <c r="G8" s="166"/>
      <c r="H8" s="167"/>
    </row>
    <row r="9" spans="1:8" x14ac:dyDescent="0.15">
      <c r="A9" s="148" t="s">
        <v>529</v>
      </c>
      <c r="B9" s="153"/>
      <c r="C9" s="154"/>
      <c r="D9" s="155">
        <v>72244</v>
      </c>
      <c r="E9" s="156"/>
      <c r="F9" s="157">
        <v>41921</v>
      </c>
      <c r="G9" s="158"/>
      <c r="H9" s="159"/>
    </row>
    <row r="10" spans="1:8" x14ac:dyDescent="0.15">
      <c r="A10" s="160"/>
      <c r="B10" s="161"/>
      <c r="C10" s="162"/>
      <c r="D10" s="163">
        <v>46311</v>
      </c>
      <c r="E10" s="164"/>
      <c r="F10" s="165">
        <v>21655</v>
      </c>
      <c r="G10" s="166"/>
      <c r="H10" s="167"/>
    </row>
    <row r="11" spans="1:8" x14ac:dyDescent="0.15">
      <c r="A11" s="148" t="s">
        <v>530</v>
      </c>
      <c r="B11" s="153"/>
      <c r="C11" s="154"/>
      <c r="D11" s="155">
        <v>50630</v>
      </c>
      <c r="E11" s="156"/>
      <c r="F11" s="157">
        <v>44585</v>
      </c>
      <c r="G11" s="158"/>
      <c r="H11" s="159"/>
    </row>
    <row r="12" spans="1:8" x14ac:dyDescent="0.15">
      <c r="A12" s="160"/>
      <c r="B12" s="161"/>
      <c r="C12" s="168"/>
      <c r="D12" s="163">
        <v>40464</v>
      </c>
      <c r="E12" s="164"/>
      <c r="F12" s="165">
        <v>23077</v>
      </c>
      <c r="G12" s="166"/>
      <c r="H12" s="167"/>
    </row>
    <row r="13" spans="1:8" x14ac:dyDescent="0.15">
      <c r="A13" s="148"/>
      <c r="B13" s="153"/>
      <c r="C13" s="169"/>
      <c r="D13" s="170">
        <v>55246</v>
      </c>
      <c r="E13" s="171"/>
      <c r="F13" s="172">
        <v>43492</v>
      </c>
      <c r="G13" s="173"/>
      <c r="H13" s="159"/>
    </row>
    <row r="14" spans="1:8" x14ac:dyDescent="0.15">
      <c r="A14" s="160"/>
      <c r="B14" s="161"/>
      <c r="C14" s="162"/>
      <c r="D14" s="163">
        <v>37293</v>
      </c>
      <c r="E14" s="164"/>
      <c r="F14" s="165">
        <v>22526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3.05</v>
      </c>
      <c r="C19" s="174">
        <f>ROUND(VALUE(SUBSTITUTE(実質収支比率等に係る経年分析!G$48,"▲","-")),2)</f>
        <v>3.41</v>
      </c>
      <c r="D19" s="174">
        <f>ROUND(VALUE(SUBSTITUTE(実質収支比率等に係る経年分析!H$48,"▲","-")),2)</f>
        <v>9.81</v>
      </c>
      <c r="E19" s="174">
        <f>ROUND(VALUE(SUBSTITUTE(実質収支比率等に係る経年分析!I$48,"▲","-")),2)</f>
        <v>4.0999999999999996</v>
      </c>
      <c r="F19" s="174">
        <f>ROUND(VALUE(SUBSTITUTE(実質収支比率等に係る経年分析!J$48,"▲","-")),2)</f>
        <v>5.99</v>
      </c>
    </row>
    <row r="20" spans="1:11" x14ac:dyDescent="0.15">
      <c r="A20" s="174" t="s">
        <v>53</v>
      </c>
      <c r="B20" s="174">
        <f>ROUND(VALUE(SUBSTITUTE(実質収支比率等に係る経年分析!F$47,"▲","-")),2)</f>
        <v>26.51</v>
      </c>
      <c r="C20" s="174">
        <f>ROUND(VALUE(SUBSTITUTE(実質収支比率等に係る経年分析!G$47,"▲","-")),2)</f>
        <v>25.67</v>
      </c>
      <c r="D20" s="174">
        <f>ROUND(VALUE(SUBSTITUTE(実質収支比率等に係る経年分析!H$47,"▲","-")),2)</f>
        <v>26.42</v>
      </c>
      <c r="E20" s="174">
        <f>ROUND(VALUE(SUBSTITUTE(実質収支比率等に係る経年分析!I$47,"▲","-")),2)</f>
        <v>26.26</v>
      </c>
      <c r="F20" s="174">
        <f>ROUND(VALUE(SUBSTITUTE(実質収支比率等に係る経年分析!J$47,"▲","-")),2)</f>
        <v>21.08</v>
      </c>
    </row>
    <row r="21" spans="1:11" x14ac:dyDescent="0.15">
      <c r="A21" s="174" t="s">
        <v>54</v>
      </c>
      <c r="B21" s="174">
        <f>IF(ISNUMBER(VALUE(SUBSTITUTE(実質収支比率等に係る経年分析!F$49,"▲","-"))),ROUND(VALUE(SUBSTITUTE(実質収支比率等に係る経年分析!F$49,"▲","-")),2),NA())</f>
        <v>-1.03</v>
      </c>
      <c r="C21" s="174">
        <f>IF(ISNUMBER(VALUE(SUBSTITUTE(実質収支比率等に係る経年分析!G$49,"▲","-"))),ROUND(VALUE(SUBSTITUTE(実質収支比率等に係る経年分析!G$49,"▲","-")),2),NA())</f>
        <v>-1.51</v>
      </c>
      <c r="D21" s="174">
        <f>IF(ISNUMBER(VALUE(SUBSTITUTE(実質収支比率等に係る経年分析!H$49,"▲","-"))),ROUND(VALUE(SUBSTITUTE(実質収支比率等に係る経年分析!H$49,"▲","-")),2),NA())</f>
        <v>6.72</v>
      </c>
      <c r="E21" s="174">
        <f>IF(ISNUMBER(VALUE(SUBSTITUTE(実質収支比率等に係る経年分析!I$49,"▲","-"))),ROUND(VALUE(SUBSTITUTE(実質収支比率等に係る経年分析!I$49,"▲","-")),2),NA())</f>
        <v>-8.5</v>
      </c>
      <c r="F21" s="174">
        <f>IF(ISNUMBER(VALUE(SUBSTITUTE(実質収支比率等に係る経年分析!J$49,"▲","-"))),ROUND(VALUE(SUBSTITUTE(実質収支比率等に係る経年分析!J$49,"▲","-")),2),NA())</f>
        <v>-3.76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0.77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0.86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0.09</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0.14000000000000001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0.14000000000000001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0.14000000000000001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0.17</v>
      </c>
    </row>
    <row r="30" spans="1:11" x14ac:dyDescent="0.15">
      <c r="A30" s="175" t="str">
        <f>IF(連結実質赤字比率に係る赤字・黒字の構成分析!C$40="",NA(),連結実質赤字比率に係る赤字・黒字の構成分析!C$40)</f>
        <v>工業用水道事業会計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7.0000000000000007E-2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0.14000000000000001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v>
      </c>
    </row>
    <row r="31" spans="1:11" x14ac:dyDescent="0.15">
      <c r="A31" s="175" t="str">
        <f>IF(連結実質赤字比率に係る赤字・黒字の構成分析!C$39="",NA(),連結実質赤字比率に係る赤字・黒字の構成分析!C$39)</f>
        <v>工業用地造成事業特別会計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0.28000000000000003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0.45</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1.25</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2.79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3.09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3.16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3.14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3.67</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3.03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3.29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9.8000000000000007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4.0999999999999996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5.99</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4.22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4.33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3.88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4.92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7.13</v>
      </c>
    </row>
    <row r="36" spans="1:16" x14ac:dyDescent="0.15">
      <c r="A36" s="175" t="str">
        <f>IF(連結実質赤字比率に係る赤字・黒字の構成分析!C$34="",NA(),連結実質赤字比率に係る赤字・黒字の構成分析!C$34)</f>
        <v>小型自動車競走事業特別会計</v>
      </c>
      <c r="B36" s="175">
        <f>IF(ROUND(VALUE(SUBSTITUTE(連結実質赤字比率に係る赤字・黒字の構成分析!F$34,"▲", "-")), 2) &lt; 0, ABS(ROUND(VALUE(SUBSTITUTE(連結実質赤字比率に係る赤字・黒字の構成分析!F$34,"▲", "-")), 2)), NA())</f>
        <v>4.05</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3.1</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1.95</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1.74</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1.36</v>
      </c>
      <c r="K36" s="175" t="e">
        <f>IF(ROUND(VALUE(SUBSTITUTE(連結実質赤字比率に係る赤字・黒字の構成分析!J$34,"▲", "-")), 2) &gt;= 0, ABS(ROUND(VALUE(SUBSTITUTE(連結実質赤字比率に係る赤字・黒字の構成分析!J$34,"▲", "-")), 2)), NA())</f>
        <v>#N/A</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5660</v>
      </c>
      <c r="E42" s="176"/>
      <c r="F42" s="176"/>
      <c r="G42" s="176">
        <f>'実質公債費比率（分子）の構造'!L$52</f>
        <v>5721</v>
      </c>
      <c r="H42" s="176"/>
      <c r="I42" s="176"/>
      <c r="J42" s="176">
        <f>'実質公債費比率（分子）の構造'!M$52</f>
        <v>5702</v>
      </c>
      <c r="K42" s="176"/>
      <c r="L42" s="176"/>
      <c r="M42" s="176">
        <f>'実質公債費比率（分子）の構造'!N$52</f>
        <v>5589</v>
      </c>
      <c r="N42" s="176"/>
      <c r="O42" s="176"/>
      <c r="P42" s="176">
        <f>'実質公債費比率（分子）の構造'!O$52</f>
        <v>5409</v>
      </c>
    </row>
    <row r="43" spans="1:16" x14ac:dyDescent="0.15">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60</v>
      </c>
      <c r="C44" s="176"/>
      <c r="D44" s="176"/>
      <c r="E44" s="176">
        <f>'実質公債費比率（分子）の構造'!L$50</f>
        <v>35</v>
      </c>
      <c r="F44" s="176"/>
      <c r="G44" s="176"/>
      <c r="H44" s="176">
        <f>'実質公債費比率（分子）の構造'!M$50</f>
        <v>2</v>
      </c>
      <c r="I44" s="176"/>
      <c r="J44" s="176"/>
      <c r="K44" s="176">
        <f>'実質公債費比率（分子）の構造'!N$50</f>
        <v>1</v>
      </c>
      <c r="L44" s="176"/>
      <c r="M44" s="176"/>
      <c r="N44" s="176">
        <f>'実質公債費比率（分子）の構造'!O$50</f>
        <v>1</v>
      </c>
      <c r="O44" s="176"/>
      <c r="P44" s="176"/>
    </row>
    <row r="45" spans="1:16" x14ac:dyDescent="0.15">
      <c r="A45" s="176" t="s">
        <v>63</v>
      </c>
      <c r="B45" s="176">
        <f>'実質公債費比率（分子）の構造'!K$49</f>
        <v>17</v>
      </c>
      <c r="C45" s="176"/>
      <c r="D45" s="176"/>
      <c r="E45" s="176">
        <f>'実質公債費比率（分子）の構造'!L$49</f>
        <v>40</v>
      </c>
      <c r="F45" s="176"/>
      <c r="G45" s="176"/>
      <c r="H45" s="176">
        <f>'実質公債費比率（分子）の構造'!M$49</f>
        <v>88</v>
      </c>
      <c r="I45" s="176"/>
      <c r="J45" s="176"/>
      <c r="K45" s="176">
        <f>'実質公債費比率（分子）の構造'!N$49</f>
        <v>114</v>
      </c>
      <c r="L45" s="176"/>
      <c r="M45" s="176"/>
      <c r="N45" s="176">
        <f>'実質公債費比率（分子）の構造'!O$49</f>
        <v>116</v>
      </c>
      <c r="O45" s="176"/>
      <c r="P45" s="176"/>
    </row>
    <row r="46" spans="1:16" x14ac:dyDescent="0.15">
      <c r="A46" s="176" t="s">
        <v>64</v>
      </c>
      <c r="B46" s="176">
        <f>'実質公債費比率（分子）の構造'!K$48</f>
        <v>510</v>
      </c>
      <c r="C46" s="176"/>
      <c r="D46" s="176"/>
      <c r="E46" s="176">
        <f>'実質公債費比率（分子）の構造'!L$48</f>
        <v>478</v>
      </c>
      <c r="F46" s="176"/>
      <c r="G46" s="176"/>
      <c r="H46" s="176">
        <f>'実質公債費比率（分子）の構造'!M$48</f>
        <v>518</v>
      </c>
      <c r="I46" s="176"/>
      <c r="J46" s="176"/>
      <c r="K46" s="176">
        <f>'実質公債費比率（分子）の構造'!N$48</f>
        <v>614</v>
      </c>
      <c r="L46" s="176"/>
      <c r="M46" s="176"/>
      <c r="N46" s="176">
        <f>'実質公債費比率（分子）の構造'!O$48</f>
        <v>585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6869</v>
      </c>
      <c r="C49" s="176"/>
      <c r="D49" s="176"/>
      <c r="E49" s="176">
        <f>'実質公債費比率（分子）の構造'!L$45</f>
        <v>6901</v>
      </c>
      <c r="F49" s="176"/>
      <c r="G49" s="176"/>
      <c r="H49" s="176">
        <f>'実質公債費比率（分子）の構造'!M$45</f>
        <v>7005</v>
      </c>
      <c r="I49" s="176"/>
      <c r="J49" s="176"/>
      <c r="K49" s="176">
        <f>'実質公債費比率（分子）の構造'!N$45</f>
        <v>7130</v>
      </c>
      <c r="L49" s="176"/>
      <c r="M49" s="176"/>
      <c r="N49" s="176">
        <f>'実質公債費比率（分子）の構造'!O$45</f>
        <v>6821</v>
      </c>
      <c r="O49" s="176"/>
      <c r="P49" s="176"/>
    </row>
    <row r="50" spans="1:16" x14ac:dyDescent="0.15">
      <c r="A50" s="176" t="s">
        <v>67</v>
      </c>
      <c r="B50" s="176" t="e">
        <f>NA()</f>
        <v>#N/A</v>
      </c>
      <c r="C50" s="176">
        <f>IF(ISNUMBER('実質公債費比率（分子）の構造'!K$53),'実質公債費比率（分子）の構造'!K$53,NA())</f>
        <v>1796</v>
      </c>
      <c r="D50" s="176" t="e">
        <f>NA()</f>
        <v>#N/A</v>
      </c>
      <c r="E50" s="176" t="e">
        <f>NA()</f>
        <v>#N/A</v>
      </c>
      <c r="F50" s="176">
        <f>IF(ISNUMBER('実質公債費比率（分子）の構造'!L$53),'実質公債費比率（分子）の構造'!L$53,NA())</f>
        <v>1733</v>
      </c>
      <c r="G50" s="176" t="e">
        <f>NA()</f>
        <v>#N/A</v>
      </c>
      <c r="H50" s="176" t="e">
        <f>NA()</f>
        <v>#N/A</v>
      </c>
      <c r="I50" s="176">
        <f>IF(ISNUMBER('実質公債費比率（分子）の構造'!M$53),'実質公債費比率（分子）の構造'!M$53,NA())</f>
        <v>1911</v>
      </c>
      <c r="J50" s="176" t="e">
        <f>NA()</f>
        <v>#N/A</v>
      </c>
      <c r="K50" s="176" t="e">
        <f>NA()</f>
        <v>#N/A</v>
      </c>
      <c r="L50" s="176">
        <f>IF(ISNUMBER('実質公債費比率（分子）の構造'!N$53),'実質公債費比率（分子）の構造'!N$53,NA())</f>
        <v>2270</v>
      </c>
      <c r="M50" s="176" t="e">
        <f>NA()</f>
        <v>#N/A</v>
      </c>
      <c r="N50" s="176" t="e">
        <f>NA()</f>
        <v>#N/A</v>
      </c>
      <c r="O50" s="176">
        <f>IF(ISNUMBER('実質公債費比率（分子）の構造'!O$53),'実質公債費比率（分子）の構造'!O$53,NA())</f>
        <v>2114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59711</v>
      </c>
      <c r="E56" s="175"/>
      <c r="F56" s="175"/>
      <c r="G56" s="175">
        <f>'将来負担比率（分子）の構造'!J$52</f>
        <v>58619</v>
      </c>
      <c r="H56" s="175"/>
      <c r="I56" s="175"/>
      <c r="J56" s="175">
        <f>'将来負担比率（分子）の構造'!K$52</f>
        <v>58110</v>
      </c>
      <c r="K56" s="175"/>
      <c r="L56" s="175"/>
      <c r="M56" s="175">
        <f>'将来負担比率（分子）の構造'!L$52</f>
        <v>55506</v>
      </c>
      <c r="N56" s="175"/>
      <c r="O56" s="175"/>
      <c r="P56" s="175">
        <f>'将来負担比率（分子）の構造'!M$52</f>
        <v>52533</v>
      </c>
    </row>
    <row r="57" spans="1:16" x14ac:dyDescent="0.15">
      <c r="A57" s="175" t="s">
        <v>42</v>
      </c>
      <c r="B57" s="175"/>
      <c r="C57" s="175"/>
      <c r="D57" s="175">
        <f>'将来負担比率（分子）の構造'!I$51</f>
        <v>3523</v>
      </c>
      <c r="E57" s="175"/>
      <c r="F57" s="175"/>
      <c r="G57" s="175">
        <f>'将来負担比率（分子）の構造'!J$51</f>
        <v>3218</v>
      </c>
      <c r="H57" s="175"/>
      <c r="I57" s="175"/>
      <c r="J57" s="175">
        <f>'将来負担比率（分子）の構造'!K$51</f>
        <v>2946</v>
      </c>
      <c r="K57" s="175"/>
      <c r="L57" s="175"/>
      <c r="M57" s="175">
        <f>'将来負担比率（分子）の構造'!L$51</f>
        <v>2632</v>
      </c>
      <c r="N57" s="175"/>
      <c r="O57" s="175"/>
      <c r="P57" s="175">
        <f>'将来負担比率（分子）の構造'!M$51</f>
        <v>2367</v>
      </c>
    </row>
    <row r="58" spans="1:16" x14ac:dyDescent="0.15">
      <c r="A58" s="175" t="s">
        <v>41</v>
      </c>
      <c r="B58" s="175"/>
      <c r="C58" s="175"/>
      <c r="D58" s="175">
        <f>'将来負担比率（分子）の構造'!I$50</f>
        <v>23549</v>
      </c>
      <c r="E58" s="175"/>
      <c r="F58" s="175"/>
      <c r="G58" s="175">
        <f>'将来負担比率（分子）の構造'!J$50</f>
        <v>23436</v>
      </c>
      <c r="H58" s="175"/>
      <c r="I58" s="175"/>
      <c r="J58" s="175">
        <f>'将来負担比率（分子）の構造'!K$50</f>
        <v>25985</v>
      </c>
      <c r="K58" s="175"/>
      <c r="L58" s="175"/>
      <c r="M58" s="175">
        <f>'将来負担比率（分子）の構造'!L$50</f>
        <v>29115</v>
      </c>
      <c r="N58" s="175"/>
      <c r="O58" s="175"/>
      <c r="P58" s="175">
        <f>'将来負担比率（分子）の構造'!M$50</f>
        <v>28927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7854</v>
      </c>
      <c r="C62" s="175"/>
      <c r="D62" s="175"/>
      <c r="E62" s="175">
        <f>'将来負担比率（分子）の構造'!J$45</f>
        <v>6911</v>
      </c>
      <c r="F62" s="175"/>
      <c r="G62" s="175"/>
      <c r="H62" s="175">
        <f>'将来負担比率（分子）の構造'!K$45</f>
        <v>6410</v>
      </c>
      <c r="I62" s="175"/>
      <c r="J62" s="175"/>
      <c r="K62" s="175">
        <f>'将来負担比率（分子）の構造'!L$45</f>
        <v>6097</v>
      </c>
      <c r="L62" s="175"/>
      <c r="M62" s="175"/>
      <c r="N62" s="175">
        <f>'将来負担比率（分子）の構造'!M$45</f>
        <v>5744</v>
      </c>
      <c r="O62" s="175"/>
      <c r="P62" s="175"/>
    </row>
    <row r="63" spans="1:16" x14ac:dyDescent="0.15">
      <c r="A63" s="175" t="s">
        <v>34</v>
      </c>
      <c r="B63" s="175">
        <f>'将来負担比率（分子）の構造'!I$44</f>
        <v>32</v>
      </c>
      <c r="C63" s="175"/>
      <c r="D63" s="175"/>
      <c r="E63" s="175" t="str">
        <f>'将来負担比率（分子）の構造'!J$44</f>
        <v>-</v>
      </c>
      <c r="F63" s="175"/>
      <c r="G63" s="175"/>
      <c r="H63" s="175" t="str">
        <f>'将来負担比率（分子）の構造'!K$44</f>
        <v>-</v>
      </c>
      <c r="I63" s="175"/>
      <c r="J63" s="175"/>
      <c r="K63" s="175">
        <f>'将来負担比率（分子）の構造'!L$44</f>
        <v>71</v>
      </c>
      <c r="L63" s="175"/>
      <c r="M63" s="175"/>
      <c r="N63" s="175">
        <f>'将来負担比率（分子）の構造'!M$44</f>
        <v>71</v>
      </c>
      <c r="O63" s="175"/>
      <c r="P63" s="175"/>
    </row>
    <row r="64" spans="1:16" x14ac:dyDescent="0.15">
      <c r="A64" s="175" t="s">
        <v>33</v>
      </c>
      <c r="B64" s="175">
        <f>'将来負担比率（分子）の構造'!I$43</f>
        <v>8157</v>
      </c>
      <c r="C64" s="175"/>
      <c r="D64" s="175"/>
      <c r="E64" s="175">
        <f>'将来負担比率（分子）の構造'!J$43</f>
        <v>8137</v>
      </c>
      <c r="F64" s="175"/>
      <c r="G64" s="175"/>
      <c r="H64" s="175">
        <f>'将来負担比率（分子）の構造'!K$43</f>
        <v>8821</v>
      </c>
      <c r="I64" s="175"/>
      <c r="J64" s="175"/>
      <c r="K64" s="175">
        <f>'将来負担比率（分子）の構造'!L$43</f>
        <v>8331</v>
      </c>
      <c r="L64" s="175"/>
      <c r="M64" s="175"/>
      <c r="N64" s="175">
        <f>'将来負担比率（分子）の構造'!M$43</f>
        <v>8608</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75475</v>
      </c>
      <c r="C66" s="175"/>
      <c r="D66" s="175"/>
      <c r="E66" s="175">
        <f>'将来負担比率（分子）の構造'!J$41</f>
        <v>73620</v>
      </c>
      <c r="F66" s="175"/>
      <c r="G66" s="175"/>
      <c r="H66" s="175">
        <f>'将来負担比率（分子）の構造'!K$41</f>
        <v>72290</v>
      </c>
      <c r="I66" s="175"/>
      <c r="J66" s="175"/>
      <c r="K66" s="175">
        <f>'将来負担比率（分子）の構造'!L$41</f>
        <v>70220</v>
      </c>
      <c r="L66" s="175"/>
      <c r="M66" s="175"/>
      <c r="N66" s="175">
        <f>'将来負担比率（分子）の構造'!M$41</f>
        <v>67068</v>
      </c>
      <c r="O66" s="175"/>
      <c r="P66" s="175"/>
    </row>
    <row r="67" spans="1:16" x14ac:dyDescent="0.15">
      <c r="A67" s="175" t="s">
        <v>71</v>
      </c>
      <c r="B67" s="175" t="e">
        <f>NA()</f>
        <v>#N/A</v>
      </c>
      <c r="C67" s="175">
        <f>IF(ISNUMBER('将来負担比率（分子）の構造'!I$53), IF('将来負担比率（分子）の構造'!I$53 &lt; 0, 0, '将来負担比率（分子）の構造'!I$53), NA())</f>
        <v>4735</v>
      </c>
      <c r="D67" s="175" t="e">
        <f>NA()</f>
        <v>#N/A</v>
      </c>
      <c r="E67" s="175" t="e">
        <f>NA()</f>
        <v>#N/A</v>
      </c>
      <c r="F67" s="175">
        <f>IF(ISNUMBER('将来負担比率（分子）の構造'!J$53), IF('将来負担比率（分子）の構造'!J$53 &lt; 0, 0, '将来負担比率（分子）の構造'!J$53), NA())</f>
        <v>3394</v>
      </c>
      <c r="G67" s="175" t="e">
        <f>NA()</f>
        <v>#N/A</v>
      </c>
      <c r="H67" s="175" t="e">
        <f>NA()</f>
        <v>#N/A</v>
      </c>
      <c r="I67" s="175">
        <f>IF(ISNUMBER('将来負担比率（分子）の構造'!K$53), IF('将来負担比率（分子）の構造'!K$53 &lt; 0, 0, '将来負担比率（分子）の構造'!K$53), NA())</f>
        <v>479</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9095</v>
      </c>
      <c r="C72" s="179">
        <f>基金残高に係る経年分析!G55</f>
        <v>8998</v>
      </c>
      <c r="D72" s="179">
        <f>基金残高に係る経年分析!H55</f>
        <v>7233</v>
      </c>
    </row>
    <row r="73" spans="1:16" x14ac:dyDescent="0.15">
      <c r="A73" s="178" t="s">
        <v>74</v>
      </c>
      <c r="B73" s="179">
        <f>基金残高に係る経年分析!F56</f>
        <v>7361</v>
      </c>
      <c r="C73" s="179">
        <f>基金残高に係る経年分析!G56</f>
        <v>8255</v>
      </c>
      <c r="D73" s="179">
        <f>基金残高に係る経年分析!H56</f>
        <v>7716</v>
      </c>
    </row>
    <row r="74" spans="1:16" x14ac:dyDescent="0.15">
      <c r="A74" s="178" t="s">
        <v>75</v>
      </c>
      <c r="B74" s="179">
        <f>基金残高に係る経年分析!F57</f>
        <v>9933</v>
      </c>
      <c r="C74" s="179">
        <f>基金残高に係る経年分析!G57</f>
        <v>11567</v>
      </c>
      <c r="D74" s="179">
        <f>基金残高に係る経年分析!H57</f>
        <v>13274</v>
      </c>
    </row>
  </sheetData>
  <sheetProtection algorithmName="SHA-512" hashValue="mCwiORr313UF8csGZnlbgsI3S2oyqGHCeo3opAWnGvK6xvdmcrUUyMVlZNSiMQuI497Dlo317Dr3JxbObIAZ+g==" saltValue="Zy/BYFbQ6xOdhA26QV5f3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2025-03-24T00:43:29Z</cp:lastPrinted>
  <dcterms:created xsi:type="dcterms:W3CDTF">2025-02-19T04:47:01Z</dcterms:created>
  <dcterms:modified xsi:type="dcterms:W3CDTF">2025-03-26T04:48:20Z</dcterms:modified>
  <cp:category/>
</cp:coreProperties>
</file>