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9200" windowHeight="637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P23" i="12" l="1"/>
  <c r="AU63" i="12"/>
  <c r="AP63" i="12"/>
  <c r="DQ102" i="12"/>
  <c r="CW102" i="12"/>
  <c r="DG102" i="12"/>
  <c r="DL102" i="12"/>
  <c r="CR102" i="12"/>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U38" i="10" s="1"/>
  <c r="AM34" i="10"/>
  <c r="AM35" i="10" s="1"/>
  <c r="BE34" i="10" l="1"/>
  <c r="BE35" i="10" l="1"/>
  <c r="BE36" i="10" l="1"/>
  <c r="BE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<sst xmlns="http://schemas.openxmlformats.org/spreadsheetml/2006/main" count="1127" uniqueCount="636">
  <si>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</si>
  <si>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</si>
  <si>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</si>
  <si>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</si>
  <si>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</si>
  <si>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</si>
  <si>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</si>
  <si>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</si>
  <si>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</si>
  <si>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</si>
  <si>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</si>
  <si>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</si>
  <si>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</si>
  <si>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</si>
  <si>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</si>
  <si>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</si>
  <si>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</si>
  <si>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</si>
  <si>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</si>
  <si>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</si>
  <si>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</si>
  <si>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</si>
  <si>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</si>
  <si>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</si>
  <si>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</si>
  <si>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</si>
  <si>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</si>
  <si>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</si>
  <si>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</si>
  <si>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</si>
  <si>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</si>
  <si>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</si>
  <si>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</si>
  <si>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</si>
  <si>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</si>
  <si>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</si>
  <si>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</si>
  <si>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</si>
  <si>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</si>
  <si>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</si>
  <si>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</si>
  <si>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</si>
  <si>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</si>
  <si>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</si>
  <si>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</si>
  <si>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</si>
  <si>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</si>
  <si>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</si>
  <si>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</si>
  <si>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</si>
  <si>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</si>
  <si>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</si>
  <si>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</si>
  <si>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</si>
  <si>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</si>
  <si>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</si>
  <si>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</si>
  <si>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</si>
  <si>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</si>
  <si>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</si>
  <si>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</si>
  <si>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</si>
  <si>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</si>
  <si>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</si>
  <si>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</si>
  <si>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</si>
  <si>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</si>
  <si>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</si>
  <si>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</si>
  <si>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</si>
  <si>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</si>
  <si>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</si>
  <si>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</si>
  <si>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</si>
  <si>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</si>
  <si>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</si>
  <si>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</si>
  <si>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</si>
  <si>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</si>
  <si>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</si>
  <si>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</si>
  <si>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</si>
  <si>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</si>
  <si>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</si>
  <si>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</si>
  <si>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</si>
  <si>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</si>
  <si>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</si>
  <si>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</si>
  <si>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</si>
  <si>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</si>
  <si>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</si>
  <si>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</si>
  <si>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</si>
  <si>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</si>
  <si>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</si>
  <si>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</si>
  <si>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</si>
  <si>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</si>
  <si>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</si>
  <si>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久留米市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</si>
  <si>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</si>
  <si>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</si>
  <si>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</si>
  <si>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</si>
  <si>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</si>
  <si>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</si>
  <si>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</si>
  <si>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</si>
  <si>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</si>
  <si>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</si>
  <si>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</si>
  <si>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</si>
  <si>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</si>
  <si>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</si>
  <si>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</si>
  <si>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</si>
  <si>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</si>
  <si>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</si>
  <si>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</si>
  <si>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</si>
  <si>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</si>
  <si>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</si>
  <si>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</si>
  <si>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</si>
  <si>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</si>
  <si>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</si>
  <si>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</si>
  <si>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</si>
  <si>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</si>
  <si>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</si>
  <si>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</si>
  <si>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</si>
  <si>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</si>
  <si>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</si>
  <si>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</si>
  <si>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</si>
  <si>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</si>
  <si>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</si>
  <si>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</si>
  <si>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</si>
  <si>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</si>
  <si>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</si>
  <si>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</si>
  <si>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</si>
  <si>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</si>
  <si>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</si>
  <si>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</si>
  <si>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</si>
  <si>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</si>
  <si>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</si>
  <si>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</si>
  <si>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</si>
  <si>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</si>
  <si>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</si>
  <si>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</si>
  <si>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</si>
  <si>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</si>
  <si>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</si>
  <si>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</si>
  <si>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</si>
  <si>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</si>
  <si>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</si>
  <si>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</si>
  <si>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</si>
  <si>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</si>
  <si>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</si>
  <si>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</si>
  <si>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</si>
  <si>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</si>
  <si>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</si>
  <si>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</si>
  <si>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</si>
  <si>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</si>
  <si>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</si>
  <si>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</si>
  <si>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</si>
  <si>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</si>
  <si>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</si>
  <si>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</si>
  <si>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</si>
  <si>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</si>
  <si>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</si>
  <si>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</si>
  <si>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</si>
  <si>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</si>
  <si>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</si>
  <si>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</si>
  <si>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</si>
  <si>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</si>
  <si>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</si>
  <si>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</si>
  <si>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</si>
  <si>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</si>
  <si>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</si>
  <si>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</si>
  <si>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</si>
  <si>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</si>
  <si>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</si>
  <si>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</si>
  <si>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</si>
  <si>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</si>
  <si>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</si>
  <si>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</si>
  <si>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</si>
  <si>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</si>
  <si>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</si>
  <si>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</si>
  <si>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</si>
  <si>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</si>
  <si>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</si>
  <si>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</si>
  <si>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</si>
  <si>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</si>
  <si>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</si>
  <si>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</si>
  <si>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</si>
  <si>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</si>
  <si>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</si>
  <si>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</si>
  <si>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</si>
  <si>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</si>
  <si>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</si>
  <si>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</si>
  <si>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</si>
  <si>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</si>
  <si>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</si>
  <si>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</si>
  <si>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</si>
  <si>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</si>
  <si>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</si>
  <si>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</si>
  <si>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</si>
  <si>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</si>
  <si>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</si>
  <si>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</si>
  <si>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</si>
  <si>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</si>
  <si>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</si>
  <si>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</si>
  <si>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</si>
  <si>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</si>
  <si>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</si>
  <si>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</si>
  <si>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</si>
  <si>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</si>
  <si>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</si>
  <si>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</si>
  <si>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</si>
  <si>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</si>
  <si>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</si>
  <si>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</si>
  <si>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</si>
  <si>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</si>
  <si>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</si>
  <si>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</si>
  <si>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</si>
  <si>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</si>
  <si>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</si>
  <si>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</si>
  <si>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</si>
  <si>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</si>
  <si>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</si>
  <si>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</si>
  <si>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</si>
  <si>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</si>
  <si>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</si>
  <si>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</si>
  <si>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</si>
  <si>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</si>
  <si>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</si>
  <si>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</si>
  <si>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</si>
  <si>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</si>
  <si>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</si>
  <si>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</si>
  <si>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</si>
  <si>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</si>
  <si>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</si>
  <si>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</si>
  <si>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</si>
  <si>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</si>
  <si>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</si>
  <si>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</si>
  <si>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</si>
  <si>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</si>
  <si>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</si>
  <si>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</si>
  <si>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</si>
  <si>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</si>
  <si>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</si>
  <si>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</si>
  <si>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</si>
  <si>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</si>
  <si>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</si>
  <si>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</si>
  <si>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</si>
  <si>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</si>
  <si>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</si>
  <si>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</si>
  <si>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</si>
  <si>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</si>
  <si>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</si>
  <si>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</si>
  <si>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</si>
  <si>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</si>
  <si>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</si>
  <si>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</si>
  <si>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</si>
  <si>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</si>
  <si>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</si>
  <si>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</si>
  <si>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</si>
  <si>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</si>
  <si>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</si>
  <si>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</si>
  <si>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</si>
  <si>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</si>
  <si>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</si>
  <si>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</si>
  <si>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</si>
  <si>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</si>
  <si>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</si>
  <si>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</si>
  <si>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</si>
  <si>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</si>
  <si>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</si>
  <si>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</si>
  <si>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</si>
  <si>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</si>
  <si>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</si>
  <si>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</si>
  <si>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</si>
  <si>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</si>
  <si>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</si>
  <si>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</si>
  <si>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</si>
  <si>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</si>
  <si>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</si>
  <si>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</si>
  <si>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</si>
  <si>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</si>
  <si>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</si>
  <si>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</si>
  <si>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</si>
  <si>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</si>
  <si>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</si>
  <si>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</si>
  <si>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</si>
  <si>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</si>
  <si>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</si>
  <si>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</si>
  <si>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</si>
  <si>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</si>
  <si>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</si>
  <si>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</si>
  <si>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</si>
  <si>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</si>
  <si>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</si>
  <si>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</si>
  <si>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</si>
  <si>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</si>
  <si>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</si>
  <si>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</si>
  <si>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</si>
  <si>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</si>
  <si>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</si>
  <si>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</si>
  <si>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</si>
  <si>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</si>
  <si>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</si>
  <si>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</si>
  <si>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</si>
  <si>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</si>
  <si>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</si>
  <si>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</si>
  <si>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</si>
  <si>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</si>
  <si>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</si>
  <si>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</si>
  <si>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</si>
  <si>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</si>
  <si>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</si>
  <si>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</si>
  <si>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</si>
  <si>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</si>
  <si>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</si>
  <si>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</si>
  <si>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</si>
  <si>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</si>
  <si>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</si>
  <si>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</si>
  <si>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</si>
  <si>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</si>
  <si>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</si>
  <si>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</si>
  <si>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</si>
  <si>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</si>
  <si>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</si>
  <si>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</si>
  <si>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</si>
  <si>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</si>
  <si>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</si>
  <si>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</si>
  <si>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</si>
  <si>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</si>
  <si>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</si>
  <si>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競輪事業特別会計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</si>
  <si>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</si>
  <si>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</si>
  <si>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</si>
  <si>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</si>
  <si>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</si>
  <si>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</si>
  <si>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特定地域生活排水処理事業特別会計</t>
    <phoneticPr fontId="5"/>
  </si>
  <si>
    <t>卸売市場事業特別会計</t>
    <phoneticPr fontId="5"/>
  </si>
  <si>
    <t>産業団地整備事業特別会計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</si>
  <si>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</si>
  <si>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</si>
  <si>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</si>
  <si>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</si>
  <si>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</si>
  <si>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</si>
  <si>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</si>
  <si>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</si>
  <si>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</si>
  <si>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</si>
  <si>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</si>
  <si>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</si>
  <si>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</si>
  <si>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</si>
  <si>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</si>
  <si>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</si>
  <si>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</si>
  <si>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</si>
  <si>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</si>
  <si>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</si>
  <si>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</si>
  <si>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</si>
  <si>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</si>
  <si>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</si>
  <si>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</si>
  <si>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</si>
  <si>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</si>
  <si>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</si>
  <si>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</si>
  <si>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</si>
  <si>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</si>
  <si>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</si>
  <si>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</si>
  <si>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</si>
  <si>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</si>
  <si>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</si>
  <si>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</si>
  <si>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</si>
  <si>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</si>
  <si>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</si>
  <si>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</si>
  <si>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</si>
  <si>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</si>
  <si>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</si>
  <si>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</si>
  <si>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</si>
  <si>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</si>
  <si>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</si>
  <si>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</si>
  <si>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</si>
  <si>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</si>
  <si>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</si>
  <si>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</si>
  <si>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</si>
  <si>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</si>
  <si>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</si>
  <si>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</si>
  <si>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</si>
  <si>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</si>
  <si>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</si>
  <si>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</si>
  <si>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</si>
  <si>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</si>
  <si>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</si>
  <si>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</si>
  <si>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</si>
  <si>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</si>
  <si>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</si>
  <si>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</si>
  <si>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</si>
  <si>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</si>
  <si>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</si>
  <si>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</si>
  <si>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</si>
  <si>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</si>
  <si>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</si>
  <si>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</si>
  <si>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</si>
  <si>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</si>
  <si>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</si>
  <si>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</si>
  <si>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</si>
  <si>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</si>
  <si>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</si>
  <si>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</si>
  <si>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</si>
  <si>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</si>
  <si>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</si>
  <si>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</si>
  <si>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</si>
  <si>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</si>
  <si>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</si>
  <si>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</si>
  <si>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</si>
  <si>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</si>
  <si>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</si>
  <si>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</si>
  <si>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</si>
  <si>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</si>
  <si>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</si>
  <si>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</si>
  <si>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</si>
  <si>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</si>
  <si>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</si>
  <si>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</si>
  <si>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</si>
  <si>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</si>
  <si>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</si>
  <si>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</si>
  <si>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</si>
  <si>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</si>
  <si>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</si>
  <si>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</si>
  <si>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</si>
  <si>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</si>
  <si>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</si>
  <si>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</si>
  <si>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</si>
  <si>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</si>
  <si>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</si>
  <si>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</si>
  <si>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</si>
  <si>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</si>
  <si>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</si>
  <si>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</si>
  <si>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</si>
  <si>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</si>
  <si>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</si>
  <si>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</si>
  <si>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</si>
  <si>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</si>
  <si>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</si>
  <si>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</si>
  <si>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</si>
  <si>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</si>
  <si>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</si>
  <si>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</si>
  <si>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</si>
  <si>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</si>
  <si>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</si>
  <si>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</si>
  <si>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</si>
  <si>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</si>
  <si>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</si>
  <si>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</si>
  <si>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</si>
  <si>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</si>
  <si>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</si>
  <si>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</si>
  <si>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</si>
  <si>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0.02</t>
  </si>
  <si>
    <t>▲ 3.08</t>
  </si>
  <si>
    <t>水道事業会計</t>
  </si>
  <si>
    <t>下水道事業会計</t>
  </si>
  <si>
    <t>国民健康保険事業特別会計</t>
  </si>
  <si>
    <t>一般会計</t>
  </si>
  <si>
    <t>競輪事業特別会計</t>
  </si>
  <si>
    <t>介護保険事業特別会計</t>
  </si>
  <si>
    <t>母子父子寡婦福祉資金貸付事業特別会計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</si>
  <si>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</si>
  <si>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</si>
  <si>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</si>
  <si>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</si>
  <si>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</si>
  <si>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</si>
  <si>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</si>
  <si>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</si>
  <si>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</si>
  <si>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</si>
  <si>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うきは久留米環境施設組合</t>
    <rPh sb="3" eb="6">
      <t>クルメ</t>
    </rPh>
    <rPh sb="6" eb="8">
      <t>カンキョウ</t>
    </rPh>
    <rPh sb="8" eb="10">
      <t>シセツ</t>
    </rPh>
    <rPh sb="10" eb="12">
      <t>クミアイ</t>
    </rPh>
    <phoneticPr fontId="2"/>
  </si>
  <si>
    <t>両筑衛生施設組合</t>
    <rPh sb="0" eb="1">
      <t>リョウ</t>
    </rPh>
    <rPh sb="1" eb="2">
      <t>チク</t>
    </rPh>
    <rPh sb="2" eb="4">
      <t>エイセイ</t>
    </rPh>
    <rPh sb="4" eb="6">
      <t>シセツ</t>
    </rPh>
    <rPh sb="6" eb="8">
      <t>クミアイ</t>
    </rPh>
    <phoneticPr fontId="2"/>
  </si>
  <si>
    <t>久留米市外三市町高等学校組合</t>
    <rPh sb="0" eb="4">
      <t>クルメシ</t>
    </rPh>
    <rPh sb="4" eb="5">
      <t>ガイ</t>
    </rPh>
    <rPh sb="5" eb="6">
      <t>サン</t>
    </rPh>
    <rPh sb="6" eb="7">
      <t>シ</t>
    </rPh>
    <rPh sb="7" eb="8">
      <t>マチ</t>
    </rPh>
    <rPh sb="8" eb="10">
      <t>コウトウ</t>
    </rPh>
    <rPh sb="10" eb="12">
      <t>ガッコウ</t>
    </rPh>
    <rPh sb="12" eb="14">
      <t>クミアイ</t>
    </rPh>
    <phoneticPr fontId="2"/>
  </si>
  <si>
    <t>久留米広域市町村園事務組合（一般会計）</t>
    <rPh sb="0" eb="3">
      <t>クルメ</t>
    </rPh>
    <rPh sb="3" eb="5">
      <t>コウイキ</t>
    </rPh>
    <rPh sb="5" eb="8">
      <t>シチョウソン</t>
    </rPh>
    <rPh sb="8" eb="9">
      <t>エン</t>
    </rPh>
    <rPh sb="9" eb="11">
      <t>ジム</t>
    </rPh>
    <rPh sb="11" eb="13">
      <t>クミアイ</t>
    </rPh>
    <rPh sb="14" eb="16">
      <t>イッパン</t>
    </rPh>
    <rPh sb="16" eb="18">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</si>
  <si>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</si>
  <si>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</si>
  <si>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甘木・朝倉・三井環境施設組合</t>
    <rPh sb="0" eb="2">
      <t>アマギ</t>
    </rPh>
    <rPh sb="3" eb="5">
      <t>アサクラ</t>
    </rPh>
    <rPh sb="6" eb="8">
      <t>ミイ</t>
    </rPh>
    <rPh sb="8" eb="10">
      <t>カンキョウ</t>
    </rPh>
    <rPh sb="10" eb="12">
      <t>シセツ</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</si>
  <si>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</si>
  <si>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</si>
  <si>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</si>
  <si>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</si>
  <si>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</si>
  <si>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三井水道企業団</t>
    <rPh sb="0" eb="2">
      <t>ミイ</t>
    </rPh>
    <rPh sb="2" eb="4">
      <t>スイドウ</t>
    </rPh>
    <rPh sb="4" eb="6">
      <t>キギョウ</t>
    </rPh>
    <rPh sb="6" eb="7">
      <t>ダン</t>
    </rPh>
    <phoneticPr fontId="2"/>
  </si>
  <si>
    <t>山神水道企業団</t>
    <rPh sb="0" eb="1">
      <t>ヤマ</t>
    </rPh>
    <rPh sb="1" eb="2">
      <t>カミ</t>
    </rPh>
    <rPh sb="2" eb="4">
      <t>スイドウ</t>
    </rPh>
    <rPh sb="4" eb="6">
      <t>キギョウ</t>
    </rPh>
    <rPh sb="6" eb="7">
      <t>ダン</t>
    </rPh>
    <phoneticPr fontId="2"/>
  </si>
  <si>
    <t>久留米市都市公園管理センター</t>
    <rPh sb="0" eb="4">
      <t>クルメシ</t>
    </rPh>
    <rPh sb="4" eb="6">
      <t>トシ</t>
    </rPh>
    <rPh sb="6" eb="8">
      <t>コウエン</t>
    </rPh>
    <rPh sb="8" eb="10">
      <t>カンリ</t>
    </rPh>
    <phoneticPr fontId="2"/>
  </si>
  <si>
    <t>久留米市みどりの里づくり推進機構</t>
    <rPh sb="0" eb="4">
      <t>クルメシ</t>
    </rPh>
    <rPh sb="8" eb="9">
      <t>サト</t>
    </rPh>
    <rPh sb="12" eb="14">
      <t>スイシン</t>
    </rPh>
    <rPh sb="14" eb="16">
      <t>キコウ</t>
    </rPh>
    <phoneticPr fontId="2"/>
  </si>
  <si>
    <t>久留米地域地場産業振興センター</t>
    <rPh sb="0" eb="3">
      <t>クルメ</t>
    </rPh>
    <rPh sb="3" eb="5">
      <t>チイキ</t>
    </rPh>
    <rPh sb="5" eb="7">
      <t>ジバ</t>
    </rPh>
    <rPh sb="7" eb="9">
      <t>サンギョウ</t>
    </rPh>
    <rPh sb="9" eb="11">
      <t>シンコウ</t>
    </rPh>
    <phoneticPr fontId="2"/>
  </si>
  <si>
    <t>久留米観光コンベンション国際交流協会</t>
    <rPh sb="0" eb="3">
      <t>クルメ</t>
    </rPh>
    <rPh sb="3" eb="5">
      <t>カンコウ</t>
    </rPh>
    <rPh sb="12" eb="14">
      <t>コクサイ</t>
    </rPh>
    <rPh sb="14" eb="16">
      <t>コウリュウ</t>
    </rPh>
    <rPh sb="16" eb="18">
      <t>キョウカイ</t>
    </rPh>
    <phoneticPr fontId="2"/>
  </si>
  <si>
    <t>久留米市生きがい健康づくり財団</t>
    <rPh sb="0" eb="4">
      <t>クルメシ</t>
    </rPh>
    <rPh sb="4" eb="5">
      <t>イ</t>
    </rPh>
    <rPh sb="8" eb="10">
      <t>ケンコウ</t>
    </rPh>
    <rPh sb="13" eb="15">
      <t>ザイダン</t>
    </rPh>
    <phoneticPr fontId="2"/>
  </si>
  <si>
    <t>久留米ビジネスプラザ</t>
    <rPh sb="0" eb="3">
      <t>クルメ</t>
    </rPh>
    <phoneticPr fontId="2"/>
  </si>
  <si>
    <t>久留米リサーチ・パーク</t>
    <rPh sb="0" eb="3">
      <t>クルメ</t>
    </rPh>
    <phoneticPr fontId="2"/>
  </si>
  <si>
    <t>ハイマート久留米</t>
    <rPh sb="5" eb="8">
      <t>クルメ</t>
    </rPh>
    <phoneticPr fontId="2"/>
  </si>
  <si>
    <t>久留米市土地開発公社</t>
    <rPh sb="0" eb="4">
      <t>クルメシ</t>
    </rPh>
    <rPh sb="4" eb="6">
      <t>トチ</t>
    </rPh>
    <rPh sb="6" eb="8">
      <t>カイハツ</t>
    </rPh>
    <rPh sb="8" eb="10">
      <t>コウシャ</t>
    </rPh>
    <phoneticPr fontId="2"/>
  </si>
  <si>
    <t>-</t>
    <phoneticPr fontId="2"/>
  </si>
  <si>
    <t>ふるさと・久留米応援基金</t>
    <phoneticPr fontId="5"/>
  </si>
  <si>
    <t>地域・生活振興基金</t>
    <phoneticPr fontId="5"/>
  </si>
  <si>
    <t>公共施設等保全基金</t>
    <phoneticPr fontId="5"/>
  </si>
  <si>
    <t>都市建設基金</t>
    <phoneticPr fontId="5"/>
  </si>
  <si>
    <t>美術振興基金</t>
    <phoneticPr fontId="5"/>
  </si>
  <si>
    <t>-</t>
    <phoneticPr fontId="2"/>
  </si>
  <si>
    <t>久留米開発公社</t>
    <rPh sb="0" eb="3">
      <t>クルメ</t>
    </rPh>
    <rPh sb="3" eb="7">
      <t>カイハツコウシャ</t>
    </rPh>
    <phoneticPr fontId="2"/>
  </si>
  <si>
    <t>-</t>
    <phoneticPr fontId="2"/>
  </si>
  <si>
    <t>-</t>
    <phoneticPr fontId="2"/>
  </si>
  <si>
    <t>-</t>
    <phoneticPr fontId="2"/>
  </si>
  <si>
    <t>-</t>
    <phoneticPr fontId="2"/>
  </si>
  <si>
    <t>-</t>
    <phoneticPr fontId="2"/>
  </si>
  <si>
    <t>-</t>
    <phoneticPr fontId="2"/>
  </si>
  <si>
    <t>法適用企業</t>
    <rPh sb="0" eb="3">
      <t>ホウテキヨウ</t>
    </rPh>
    <rPh sb="3" eb="5">
      <t>キギョウ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</si>
  <si>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</si>
  <si>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</si>
  <si>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</si>
  <si>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普通建設事業費の減少に伴う借入額の減少や合併特例債の償還が進んだことなどにより、将来負担比率は着実に減少してきている。
また、有形固定資産減価償却率は、類似団体平均より低い数値で推移しているものの、資産の更新時期に入ったことなどから上昇傾向にあるため、公共施設等総合管理計画に基づき、施設の統廃合や長寿命化対応をマネジメントしていく必要がある。</t>
    <rPh sb="0" eb="2">
      <t>フツウ</t>
    </rPh>
    <rPh sb="2" eb="4">
      <t>ケンセツ</t>
    </rPh>
    <rPh sb="4" eb="7">
      <t>ジギョウヒ</t>
    </rPh>
    <rPh sb="8" eb="10">
      <t>ゲンショウ</t>
    </rPh>
    <rPh sb="11" eb="12">
      <t>トモナ</t>
    </rPh>
    <rPh sb="13" eb="15">
      <t>カリイレ</t>
    </rPh>
    <rPh sb="15" eb="16">
      <t>ガク</t>
    </rPh>
    <rPh sb="17" eb="19">
      <t>ゲンショウ</t>
    </rPh>
    <rPh sb="20" eb="22">
      <t>ガッペイ</t>
    </rPh>
    <rPh sb="22" eb="24">
      <t>トクレイ</t>
    </rPh>
    <rPh sb="24" eb="25">
      <t>サイ</t>
    </rPh>
    <rPh sb="26" eb="28">
      <t>ショウカン</t>
    </rPh>
    <rPh sb="29" eb="30">
      <t>スス</t>
    </rPh>
    <rPh sb="40" eb="42">
      <t>ショウライ</t>
    </rPh>
    <rPh sb="42" eb="44">
      <t>フタン</t>
    </rPh>
    <rPh sb="44" eb="46">
      <t>ヒリツ</t>
    </rPh>
    <rPh sb="47" eb="49">
      <t>チャクジツ</t>
    </rPh>
    <rPh sb="50" eb="52">
      <t>ゲンショウ</t>
    </rPh>
    <rPh sb="116" eb="118">
      <t>ジョウショウ</t>
    </rPh>
    <rPh sb="118" eb="120">
      <t>ケイコウ</t>
    </rPh>
    <rPh sb="126" eb="128">
      <t>コウキョウ</t>
    </rPh>
    <rPh sb="128" eb="130">
      <t>シセツ</t>
    </rPh>
    <rPh sb="130" eb="131">
      <t>トウ</t>
    </rPh>
    <rPh sb="131" eb="133">
      <t>ソウゴウ</t>
    </rPh>
    <rPh sb="133" eb="135">
      <t>カンリ</t>
    </rPh>
    <rPh sb="135" eb="137">
      <t>ケイカク</t>
    </rPh>
    <rPh sb="138" eb="139">
      <t>モト</t>
    </rPh>
    <rPh sb="142" eb="144">
      <t>シセツ</t>
    </rPh>
    <rPh sb="145" eb="148">
      <t>トウハイゴウ</t>
    </rPh>
    <rPh sb="149" eb="150">
      <t>チョウ</t>
    </rPh>
    <rPh sb="150" eb="152">
      <t>ジュミョウ</t>
    </rPh>
    <rPh sb="152" eb="153">
      <t>カ</t>
    </rPh>
    <rPh sb="153" eb="155">
      <t>タイオウ</t>
    </rPh>
    <rPh sb="166" eb="16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</si>
  <si>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</si>
  <si>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</si>
  <si>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</si>
  <si>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</si>
  <si>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</si>
  <si>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</si>
  <si>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令和４年度は、実質公債費比率は微増、将来負担比率は、普通建設事業費の減少による借入額の減少や地方債の償還が進んだことなどに起因して大きく減少した。
今後も交付税措置のある有利な地方債を活用するなどの取組を継続して、両指標ともに更なる改善を目指す。</t>
    <rPh sb="0" eb="2">
      <t>レイワ</t>
    </rPh>
    <rPh sb="3" eb="5">
      <t>ネンド</t>
    </rPh>
    <rPh sb="7" eb="9">
      <t>ジッシツ</t>
    </rPh>
    <rPh sb="9" eb="12">
      <t>コウサイヒ</t>
    </rPh>
    <rPh sb="12" eb="14">
      <t>ヒリツ</t>
    </rPh>
    <rPh sb="15" eb="17">
      <t>ビゾウ</t>
    </rPh>
    <rPh sb="18" eb="20">
      <t>ショウライ</t>
    </rPh>
    <rPh sb="20" eb="22">
      <t>フタン</t>
    </rPh>
    <rPh sb="22" eb="24">
      <t>ヒリツ</t>
    </rPh>
    <rPh sb="26" eb="28">
      <t>フツウ</t>
    </rPh>
    <rPh sb="28" eb="30">
      <t>ケンセツ</t>
    </rPh>
    <rPh sb="30" eb="33">
      <t>ジギョウヒ</t>
    </rPh>
    <rPh sb="34" eb="36">
      <t>ゲンショウ</t>
    </rPh>
    <rPh sb="39" eb="41">
      <t>カリイレ</t>
    </rPh>
    <rPh sb="41" eb="42">
      <t>ガク</t>
    </rPh>
    <rPh sb="43" eb="45">
      <t>ゲンショウ</t>
    </rPh>
    <rPh sb="46" eb="49">
      <t>チホウサイ</t>
    </rPh>
    <rPh sb="50" eb="52">
      <t>ショウカン</t>
    </rPh>
    <rPh sb="53" eb="54">
      <t>スス</t>
    </rPh>
    <rPh sb="61" eb="63">
      <t>キイン</t>
    </rPh>
    <rPh sb="65" eb="66">
      <t>オオ</t>
    </rPh>
    <rPh sb="68" eb="70">
      <t>ゲンショウ</t>
    </rPh>
    <rPh sb="74" eb="76">
      <t>コンゴ</t>
    </rPh>
    <rPh sb="77" eb="80">
      <t>コウフゼイ</t>
    </rPh>
    <rPh sb="80" eb="82">
      <t>ソチ</t>
    </rPh>
    <rPh sb="85" eb="87">
      <t>ユウリ</t>
    </rPh>
    <rPh sb="88" eb="91">
      <t>チホウサイ</t>
    </rPh>
    <rPh sb="92" eb="94">
      <t>カツヨウ</t>
    </rPh>
    <rPh sb="99" eb="101">
      <t>トリクミ</t>
    </rPh>
    <rPh sb="102" eb="104">
      <t>ケイゾク</t>
    </rPh>
    <rPh sb="107" eb="108">
      <t>リョウ</t>
    </rPh>
    <rPh sb="108" eb="110">
      <t>シヒョウ</t>
    </rPh>
    <rPh sb="113" eb="114">
      <t>サラ</t>
    </rPh>
    <rPh sb="116" eb="118">
      <t>カイゼン</t>
    </rPh>
    <rPh sb="119" eb="121">
      <t>メザ</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</si>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</sst>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177" fontId="34" fillId="8" borderId="44" xfId="12" applyNumberFormat="1"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xmlns:c16r2="http://schemas.microsoft.com/office/drawing/2015/06/chart">
            <c:ext xmlns:c16="http://schemas.microsoft.com/office/drawing/2014/chart" uri="{C3380CC4-5D6E-409C-BE32-E72D297353CC}">
              <c16:uniqueId val="{00000000-E8E2-4FFF-ADF2-0375CA8D97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39719</c:v>
                </c:pt>
                <c:pt idx="1">
                  <c:v>35664</c:v>
                </c:pt>
                <c:pt idx="2">
                  <c:v>41932</c:v>
                </c:pt>
                <c:pt idx="3">
                  <c:v>32855</c:v>
                </c:pt>
                <c:pt idx="4">
                  <c:v>27409</c:v>
                </c:pt>
              </c:numCache>
            </c:numRef>
          </c:val>
          <c:smooth val="0"/>
          <c:extLst xmlns:c16r2="http://schemas.microsoft.com/office/drawing/2015/06/chart">
            <c:ext xmlns:c16="http://schemas.microsoft.com/office/drawing/2014/chart" uri="{C3380CC4-5D6E-409C-BE32-E72D297353CC}">
              <c16:uniqueId val="{00000001-E8E2-4FFF-ADF2-0375CA8D97EC}"/>
            </c:ext>
          </c:extLst>
        </c:ser>
        <c:dLbls>
          <c:showLegendKey val="0"/>
          <c:showVal val="0"/>
          <c:showCatName val="0"/>
          <c:showSerName val="0"/>
          <c:showPercent val="0"/>
          <c:showBubbleSize val="0"/>
        </c:dLbls>
        <c:marker val="1"/>
        <c:smooth val="0"/>
        <c:axId val="415765032"/>
        <c:axId val="505721640"/>
      </c:lineChart>
      <c:catAx>
        <c:axId val="415765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721640"/>
        <c:crosses val="autoZero"/>
        <c:auto val="1"/>
        <c:lblAlgn val="ctr"/>
        <c:lblOffset val="100"/>
        <c:tickLblSkip val="1"/>
        <c:tickMarkSkip val="1"/>
        <c:noMultiLvlLbl val="0"/>
      </c:catAx>
      <c:valAx>
        <c:axId val="5057216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765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1.46</c:v>
                </c:pt>
                <c:pt idx="1">
                  <c:v>1.23</c:v>
                </c:pt>
                <c:pt idx="2">
                  <c:v>1.41</c:v>
                </c:pt>
                <c:pt idx="3">
                  <c:v>1.35</c:v>
                </c:pt>
                <c:pt idx="4">
                  <c:v>1.43</c:v>
                </c:pt>
              </c:numCache>
            </c:numRef>
          </c:val>
          <c:extLst xmlns:c16r2="http://schemas.microsoft.com/office/drawing/2015/06/chart">
            <c:ext xmlns:c16="http://schemas.microsoft.com/office/drawing/2014/chart" uri="{C3380CC4-5D6E-409C-BE32-E72D297353CC}">
              <c16:uniqueId val="{00000000-6852-4E51-9461-18C36BCD19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11.11</c:v>
                </c:pt>
                <c:pt idx="1">
                  <c:v>8.15</c:v>
                </c:pt>
                <c:pt idx="2">
                  <c:v>9.33</c:v>
                </c:pt>
                <c:pt idx="3">
                  <c:v>10.1</c:v>
                </c:pt>
                <c:pt idx="4">
                  <c:v>10.31</c:v>
                </c:pt>
              </c:numCache>
            </c:numRef>
          </c:val>
          <c:extLst xmlns:c16r2="http://schemas.microsoft.com/office/drawing/2015/06/chart">
            <c:ext xmlns:c16="http://schemas.microsoft.com/office/drawing/2014/chart" uri="{C3380CC4-5D6E-409C-BE32-E72D297353CC}">
              <c16:uniqueId val="{00000001-6852-4E51-9461-18C36BCD1925}"/>
            </c:ext>
          </c:extLst>
        </c:ser>
        <c:dLbls>
          <c:showLegendKey val="0"/>
          <c:showVal val="0"/>
          <c:showCatName val="0"/>
          <c:showSerName val="0"/>
          <c:showPercent val="0"/>
          <c:showBubbleSize val="0"/>
        </c:dLbls>
        <c:gapWidth val="250"/>
        <c:overlap val="100"/>
        <c:axId val="414394216"/>
        <c:axId val="41439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-3.08</c:v>
                </c:pt>
                <c:pt idx="2">
                  <c:v>0.28999999999999998</c:v>
                </c:pt>
                <c:pt idx="3">
                  <c:v>1.22</c:v>
                </c:pt>
                <c:pt idx="4">
                  <c:v>0.06</c:v>
                </c:pt>
              </c:numCache>
            </c:numRef>
          </c:val>
          <c:smooth val="0"/>
          <c:extLst xmlns:c16r2="http://schemas.microsoft.com/office/drawing/2015/06/chart">
            <c:ext xmlns:c16="http://schemas.microsoft.com/office/drawing/2014/chart" uri="{C3380CC4-5D6E-409C-BE32-E72D297353CC}">
              <c16:uniqueId val="{00000002-6852-4E51-9461-18C36BCD1925}"/>
            </c:ext>
          </c:extLst>
        </c:ser>
        <c:dLbls>
          <c:showLegendKey val="0"/>
          <c:showVal val="0"/>
          <c:showCatName val="0"/>
          <c:showSerName val="0"/>
          <c:showPercent val="0"/>
          <c:showBubbleSize val="0"/>
        </c:dLbls>
        <c:marker val="1"/>
        <c:smooth val="0"/>
        <c:axId val="414394216"/>
        <c:axId val="414394608"/>
      </c:lineChart>
      <c:catAx>
        <c:axId val="41439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394608"/>
        <c:crosses val="autoZero"/>
        <c:auto val="1"/>
        <c:lblAlgn val="ctr"/>
        <c:lblOffset val="100"/>
        <c:tickLblSkip val="1"/>
        <c:tickMarkSkip val="1"/>
        <c:noMultiLvlLbl val="0"/>
      </c:catAx>
      <c:valAx>
        <c:axId val="41439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9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0.11</c:v>
                </c:pt>
                <c:pt idx="4">
                  <c:v>#N/A</c:v>
                </c:pt>
                <c:pt idx="5">
                  <c:v>0.12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CC7B-4670-9648-69E4DD705C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7B-4670-9648-69E4DD705C1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0.19</c:v>
                </c:pt>
                <c:pt idx="2">
                  <c:v>#N/A</c:v>
                </c:pt>
                <c:pt idx="3">
                  <c:v>0.14000000000000001</c:v>
                </c:pt>
                <c:pt idx="4">
                  <c:v>#N/A</c:v>
                </c:pt>
                <c:pt idx="5">
                  <c:v>0.13</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2-CC7B-4670-9648-69E4DD705C1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0.21</c:v>
                </c:pt>
                <c:pt idx="4">
                  <c:v>#N/A</c:v>
                </c:pt>
                <c:pt idx="5">
                  <c:v>0.23</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3-CC7B-4670-9648-69E4DD705C1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0.76</c:v>
                </c:pt>
                <c:pt idx="4">
                  <c:v>#N/A</c:v>
                </c:pt>
                <c:pt idx="5">
                  <c:v>0.72</c:v>
                </c:pt>
                <c:pt idx="6">
                  <c:v>#N/A</c:v>
                </c:pt>
                <c:pt idx="7">
                  <c:v>0.41</c:v>
                </c:pt>
                <c:pt idx="8">
                  <c:v>#N/A</c:v>
                </c:pt>
                <c:pt idx="9">
                  <c:v>0.51</c:v>
                </c:pt>
              </c:numCache>
            </c:numRef>
          </c:val>
          <c:extLst xmlns:c16r2="http://schemas.microsoft.com/office/drawing/2015/06/chart">
            <c:ext xmlns:c16="http://schemas.microsoft.com/office/drawing/2014/chart" uri="{C3380CC4-5D6E-409C-BE32-E72D297353CC}">
              <c16:uniqueId val="{00000004-CC7B-4670-9648-69E4DD705C10}"/>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0.86</c:v>
                </c:pt>
                <c:pt idx="4">
                  <c:v>#N/A</c:v>
                </c:pt>
                <c:pt idx="5">
                  <c:v>0.85</c:v>
                </c:pt>
                <c:pt idx="6">
                  <c:v>#N/A</c:v>
                </c:pt>
                <c:pt idx="7">
                  <c:v>0.88</c:v>
                </c:pt>
                <c:pt idx="8">
                  <c:v>#N/A</c:v>
                </c:pt>
                <c:pt idx="9">
                  <c:v>0.97</c:v>
                </c:pt>
              </c:numCache>
            </c:numRef>
          </c:val>
          <c:extLst xmlns:c16r2="http://schemas.microsoft.com/office/drawing/2015/06/chart">
            <c:ext xmlns:c16="http://schemas.microsoft.com/office/drawing/2014/chart" uri="{C3380CC4-5D6E-409C-BE32-E72D297353CC}">
              <c16:uniqueId val="{00000005-CC7B-4670-9648-69E4DD705C1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0.96</c:v>
                </c:pt>
                <c:pt idx="4">
                  <c:v>#N/A</c:v>
                </c:pt>
                <c:pt idx="5">
                  <c:v>1.1200000000000001</c:v>
                </c:pt>
                <c:pt idx="6">
                  <c:v>#N/A</c:v>
                </c:pt>
                <c:pt idx="7">
                  <c:v>1.05</c:v>
                </c:pt>
                <c:pt idx="8">
                  <c:v>#N/A</c:v>
                </c:pt>
                <c:pt idx="9">
                  <c:v>1.2</c:v>
                </c:pt>
              </c:numCache>
            </c:numRef>
          </c:val>
          <c:extLst xmlns:c16r2="http://schemas.microsoft.com/office/drawing/2015/06/chart">
            <c:ext xmlns:c16="http://schemas.microsoft.com/office/drawing/2014/chart" uri="{C3380CC4-5D6E-409C-BE32-E72D297353CC}">
              <c16:uniqueId val="{00000006-CC7B-4670-9648-69E4DD705C1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1.1399999999999999</c:v>
                </c:pt>
                <c:pt idx="2">
                  <c:v>#N/A</c:v>
                </c:pt>
                <c:pt idx="3">
                  <c:v>1.86</c:v>
                </c:pt>
                <c:pt idx="4">
                  <c:v>#N/A</c:v>
                </c:pt>
                <c:pt idx="5">
                  <c:v>1.98</c:v>
                </c:pt>
                <c:pt idx="6">
                  <c:v>#N/A</c:v>
                </c:pt>
                <c:pt idx="7">
                  <c:v>1.88</c:v>
                </c:pt>
                <c:pt idx="8">
                  <c:v>#N/A</c:v>
                </c:pt>
                <c:pt idx="9">
                  <c:v>1.76</c:v>
                </c:pt>
              </c:numCache>
            </c:numRef>
          </c:val>
          <c:extLst xmlns:c16r2="http://schemas.microsoft.com/office/drawing/2015/06/chart">
            <c:ext xmlns:c16="http://schemas.microsoft.com/office/drawing/2014/chart" uri="{C3380CC4-5D6E-409C-BE32-E72D297353CC}">
              <c16:uniqueId val="{00000007-CC7B-4670-9648-69E4DD705C1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4.38</c:v>
                </c:pt>
                <c:pt idx="2">
                  <c:v>#N/A</c:v>
                </c:pt>
                <c:pt idx="3">
                  <c:v>3.06</c:v>
                </c:pt>
                <c:pt idx="4">
                  <c:v>#N/A</c:v>
                </c:pt>
                <c:pt idx="5">
                  <c:v>7.27</c:v>
                </c:pt>
                <c:pt idx="6">
                  <c:v>#N/A</c:v>
                </c:pt>
                <c:pt idx="7">
                  <c:v>3.88</c:v>
                </c:pt>
                <c:pt idx="8">
                  <c:v>#N/A</c:v>
                </c:pt>
                <c:pt idx="9">
                  <c:v>6.61</c:v>
                </c:pt>
              </c:numCache>
            </c:numRef>
          </c:val>
          <c:extLst xmlns:c16r2="http://schemas.microsoft.com/office/drawing/2015/06/chart">
            <c:ext xmlns:c16="http://schemas.microsoft.com/office/drawing/2014/chart" uri="{C3380CC4-5D6E-409C-BE32-E72D297353CC}">
              <c16:uniqueId val="{00000008-CC7B-4670-9648-69E4DD705C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6.32</c:v>
                </c:pt>
                <c:pt idx="2">
                  <c:v>#N/A</c:v>
                </c:pt>
                <c:pt idx="3">
                  <c:v>7.31</c:v>
                </c:pt>
                <c:pt idx="4">
                  <c:v>#N/A</c:v>
                </c:pt>
                <c:pt idx="5">
                  <c:v>8.58</c:v>
                </c:pt>
                <c:pt idx="6">
                  <c:v>#N/A</c:v>
                </c:pt>
                <c:pt idx="7">
                  <c:v>6.83</c:v>
                </c:pt>
                <c:pt idx="8">
                  <c:v>#N/A</c:v>
                </c:pt>
                <c:pt idx="9">
                  <c:v>7.38</c:v>
                </c:pt>
              </c:numCache>
            </c:numRef>
          </c:val>
          <c:extLst xmlns:c16r2="http://schemas.microsoft.com/office/drawing/2015/06/chart">
            <c:ext xmlns:c16="http://schemas.microsoft.com/office/drawing/2014/chart" uri="{C3380CC4-5D6E-409C-BE32-E72D297353CC}">
              <c16:uniqueId val="{00000009-CC7B-4670-9648-69E4DD705C10}"/>
            </c:ext>
          </c:extLst>
        </c:ser>
        <c:dLbls>
          <c:showLegendKey val="0"/>
          <c:showVal val="0"/>
          <c:showCatName val="0"/>
          <c:showSerName val="0"/>
          <c:showPercent val="0"/>
          <c:showBubbleSize val="0"/>
        </c:dLbls>
        <c:gapWidth val="150"/>
        <c:overlap val="100"/>
        <c:axId val="414395784"/>
        <c:axId val="414396176"/>
      </c:barChart>
      <c:catAx>
        <c:axId val="41439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396176"/>
        <c:crosses val="autoZero"/>
        <c:auto val="1"/>
        <c:lblAlgn val="ctr"/>
        <c:lblOffset val="100"/>
        <c:tickLblSkip val="1"/>
        <c:tickMarkSkip val="1"/>
        <c:noMultiLvlLbl val="0"/>
      </c:catAx>
      <c:valAx>
        <c:axId val="41439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95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13120</c:v>
                </c:pt>
                <c:pt idx="5">
                  <c:v>13206</c:v>
                </c:pt>
                <c:pt idx="8">
                  <c:v>13157</c:v>
                </c:pt>
                <c:pt idx="11">
                  <c:v>13542</c:v>
                </c:pt>
                <c:pt idx="14">
                  <c:v>13393</c:v>
                </c:pt>
              </c:numCache>
            </c:numRef>
          </c:val>
          <c:extLst xmlns:c16r2="http://schemas.microsoft.com/office/drawing/2015/06/chart">
            <c:ext xmlns:c16="http://schemas.microsoft.com/office/drawing/2014/chart" uri="{C3380CC4-5D6E-409C-BE32-E72D297353CC}">
              <c16:uniqueId val="{00000000-5393-4AE6-9696-16ABCD40E6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93-4AE6-9696-16ABCD40E6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42</c:v>
                </c:pt>
                <c:pt idx="6">
                  <c:v>46</c:v>
                </c:pt>
                <c:pt idx="9">
                  <c:v>44</c:v>
                </c:pt>
                <c:pt idx="12">
                  <c:v>37</c:v>
                </c:pt>
              </c:numCache>
            </c:numRef>
          </c:val>
          <c:extLst xmlns:c16r2="http://schemas.microsoft.com/office/drawing/2015/06/chart">
            <c:ext xmlns:c16="http://schemas.microsoft.com/office/drawing/2014/chart" uri="{C3380CC4-5D6E-409C-BE32-E72D297353CC}">
              <c16:uniqueId val="{00000002-5393-4AE6-9696-16ABCD40E6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400</c:v>
                </c:pt>
                <c:pt idx="3">
                  <c:v>413</c:v>
                </c:pt>
                <c:pt idx="6">
                  <c:v>377</c:v>
                </c:pt>
                <c:pt idx="9">
                  <c:v>388</c:v>
                </c:pt>
                <c:pt idx="12">
                  <c:v>447</c:v>
                </c:pt>
              </c:numCache>
            </c:numRef>
          </c:val>
          <c:extLst xmlns:c16r2="http://schemas.microsoft.com/office/drawing/2015/06/chart">
            <c:ext xmlns:c16="http://schemas.microsoft.com/office/drawing/2014/chart" uri="{C3380CC4-5D6E-409C-BE32-E72D297353CC}">
              <c16:uniqueId val="{00000003-5393-4AE6-9696-16ABCD40E6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1676</c:v>
                </c:pt>
                <c:pt idx="3">
                  <c:v>1680</c:v>
                </c:pt>
                <c:pt idx="6">
                  <c:v>1651</c:v>
                </c:pt>
                <c:pt idx="9">
                  <c:v>1618</c:v>
                </c:pt>
                <c:pt idx="12">
                  <c:v>1677</c:v>
                </c:pt>
              </c:numCache>
            </c:numRef>
          </c:val>
          <c:extLst xmlns:c16r2="http://schemas.microsoft.com/office/drawing/2015/06/chart">
            <c:ext xmlns:c16="http://schemas.microsoft.com/office/drawing/2014/chart" uri="{C3380CC4-5D6E-409C-BE32-E72D297353CC}">
              <c16:uniqueId val="{00000004-5393-4AE6-9696-16ABCD40E6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5393-4AE6-9696-16ABCD40E6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93-4AE6-9696-16ABCD40E6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12846</c:v>
                </c:pt>
                <c:pt idx="3">
                  <c:v>13161</c:v>
                </c:pt>
                <c:pt idx="6">
                  <c:v>13244</c:v>
                </c:pt>
                <c:pt idx="9">
                  <c:v>13386</c:v>
                </c:pt>
                <c:pt idx="12">
                  <c:v>13484</c:v>
                </c:pt>
              </c:numCache>
            </c:numRef>
          </c:val>
          <c:extLst xmlns:c16r2="http://schemas.microsoft.com/office/drawing/2015/06/chart">
            <c:ext xmlns:c16="http://schemas.microsoft.com/office/drawing/2014/chart" uri="{C3380CC4-5D6E-409C-BE32-E72D297353CC}">
              <c16:uniqueId val="{00000007-5393-4AE6-9696-16ABCD40E6EE}"/>
            </c:ext>
          </c:extLst>
        </c:ser>
        <c:dLbls>
          <c:showLegendKey val="0"/>
          <c:showVal val="0"/>
          <c:showCatName val="0"/>
          <c:showSerName val="0"/>
          <c:showPercent val="0"/>
          <c:showBubbleSize val="0"/>
        </c:dLbls>
        <c:gapWidth val="100"/>
        <c:overlap val="100"/>
        <c:axId val="414397744"/>
        <c:axId val="414395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1926</c:v>
                </c:pt>
                <c:pt idx="2">
                  <c:v>#N/A</c:v>
                </c:pt>
                <c:pt idx="3">
                  <c:v>#N/A</c:v>
                </c:pt>
                <c:pt idx="4">
                  <c:v>2157</c:v>
                </c:pt>
                <c:pt idx="5">
                  <c:v>#N/A</c:v>
                </c:pt>
                <c:pt idx="6">
                  <c:v>#N/A</c:v>
                </c:pt>
                <c:pt idx="7">
                  <c:v>2228</c:v>
                </c:pt>
                <c:pt idx="8">
                  <c:v>#N/A</c:v>
                </c:pt>
                <c:pt idx="9">
                  <c:v>#N/A</c:v>
                </c:pt>
                <c:pt idx="10">
                  <c:v>1961</c:v>
                </c:pt>
                <c:pt idx="11">
                  <c:v>#N/A</c:v>
                </c:pt>
                <c:pt idx="12">
                  <c:v>#N/A</c:v>
                </c:pt>
                <c:pt idx="13">
                  <c:v>2319</c:v>
                </c:pt>
                <c:pt idx="14">
                  <c:v>#N/A</c:v>
                </c:pt>
              </c:numCache>
            </c:numRef>
          </c:val>
          <c:smooth val="0"/>
          <c:extLst xmlns:c16r2="http://schemas.microsoft.com/office/drawing/2015/06/chart">
            <c:ext xmlns:c16="http://schemas.microsoft.com/office/drawing/2014/chart" uri="{C3380CC4-5D6E-409C-BE32-E72D297353CC}">
              <c16:uniqueId val="{00000008-5393-4AE6-9696-16ABCD40E6EE}"/>
            </c:ext>
          </c:extLst>
        </c:ser>
        <c:dLbls>
          <c:showLegendKey val="0"/>
          <c:showVal val="0"/>
          <c:showCatName val="0"/>
          <c:showSerName val="0"/>
          <c:showPercent val="0"/>
          <c:showBubbleSize val="0"/>
        </c:dLbls>
        <c:marker val="1"/>
        <c:smooth val="0"/>
        <c:axId val="414397744"/>
        <c:axId val="414395000"/>
      </c:lineChart>
      <c:catAx>
        <c:axId val="41439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395000"/>
        <c:crosses val="autoZero"/>
        <c:auto val="1"/>
        <c:lblAlgn val="ctr"/>
        <c:lblOffset val="100"/>
        <c:tickLblSkip val="1"/>
        <c:tickMarkSkip val="1"/>
        <c:noMultiLvlLbl val="0"/>
      </c:catAx>
      <c:valAx>
        <c:axId val="414395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9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124915</c:v>
                </c:pt>
                <c:pt idx="5">
                  <c:v>123122</c:v>
                </c:pt>
                <c:pt idx="8">
                  <c:v>124981</c:v>
                </c:pt>
                <c:pt idx="11">
                  <c:v>122721</c:v>
                </c:pt>
                <c:pt idx="14">
                  <c:v>119138</c:v>
                </c:pt>
              </c:numCache>
            </c:numRef>
          </c:val>
          <c:extLst xmlns:c16r2="http://schemas.microsoft.com/office/drawing/2015/06/chart">
            <c:ext xmlns:c16="http://schemas.microsoft.com/office/drawing/2014/chart" uri="{C3380CC4-5D6E-409C-BE32-E72D297353CC}">
              <c16:uniqueId val="{00000000-C9EA-4EF6-9FE8-7758E90249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25559</c:v>
                </c:pt>
                <c:pt idx="5">
                  <c:v>26152</c:v>
                </c:pt>
                <c:pt idx="8">
                  <c:v>27753</c:v>
                </c:pt>
                <c:pt idx="11">
                  <c:v>27541</c:v>
                </c:pt>
                <c:pt idx="14">
                  <c:v>28974</c:v>
                </c:pt>
              </c:numCache>
            </c:numRef>
          </c:val>
          <c:extLst xmlns:c16r2="http://schemas.microsoft.com/office/drawing/2015/06/chart">
            <c:ext xmlns:c16="http://schemas.microsoft.com/office/drawing/2014/chart" uri="{C3380CC4-5D6E-409C-BE32-E72D297353CC}">
              <c16:uniqueId val="{00000001-C9EA-4EF6-9FE8-7758E90249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19623</c:v>
                </c:pt>
                <c:pt idx="5">
                  <c:v>16345</c:v>
                </c:pt>
                <c:pt idx="8">
                  <c:v>18820</c:v>
                </c:pt>
                <c:pt idx="11">
                  <c:v>21856</c:v>
                </c:pt>
                <c:pt idx="14">
                  <c:v>23051</c:v>
                </c:pt>
              </c:numCache>
            </c:numRef>
          </c:val>
          <c:extLst xmlns:c16r2="http://schemas.microsoft.com/office/drawing/2015/06/chart">
            <c:ext xmlns:c16="http://schemas.microsoft.com/office/drawing/2014/chart" uri="{C3380CC4-5D6E-409C-BE32-E72D297353CC}">
              <c16:uniqueId val="{00000002-C9EA-4EF6-9FE8-7758E90249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EA-4EF6-9FE8-7758E90249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EA-4EF6-9FE8-7758E90249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217</c:v>
                </c:pt>
                <c:pt idx="3">
                  <c:v>189</c:v>
                </c:pt>
                <c:pt idx="6">
                  <c:v>170</c:v>
                </c:pt>
                <c:pt idx="9">
                  <c:v>152</c:v>
                </c:pt>
                <c:pt idx="12">
                  <c:v>148</c:v>
                </c:pt>
              </c:numCache>
            </c:numRef>
          </c:val>
          <c:extLst xmlns:c16r2="http://schemas.microsoft.com/office/drawing/2015/06/chart">
            <c:ext xmlns:c16="http://schemas.microsoft.com/office/drawing/2014/chart" uri="{C3380CC4-5D6E-409C-BE32-E72D297353CC}">
              <c16:uniqueId val="{00000005-C9EA-4EF6-9FE8-7758E90249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14488</c:v>
                </c:pt>
                <c:pt idx="3">
                  <c:v>14382</c:v>
                </c:pt>
                <c:pt idx="6">
                  <c:v>14523</c:v>
                </c:pt>
                <c:pt idx="9">
                  <c:v>14379</c:v>
                </c:pt>
                <c:pt idx="12">
                  <c:v>14092</c:v>
                </c:pt>
              </c:numCache>
            </c:numRef>
          </c:val>
          <c:extLst xmlns:c16r2="http://schemas.microsoft.com/office/drawing/2015/06/chart">
            <c:ext xmlns:c16="http://schemas.microsoft.com/office/drawing/2014/chart" uri="{C3380CC4-5D6E-409C-BE32-E72D297353CC}">
              <c16:uniqueId val="{00000006-C9EA-4EF6-9FE8-7758E90249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1924</c:v>
                </c:pt>
                <c:pt idx="3">
                  <c:v>1878</c:v>
                </c:pt>
                <c:pt idx="6">
                  <c:v>2207</c:v>
                </c:pt>
                <c:pt idx="9">
                  <c:v>1950</c:v>
                </c:pt>
                <c:pt idx="12">
                  <c:v>1732</c:v>
                </c:pt>
              </c:numCache>
            </c:numRef>
          </c:val>
          <c:extLst xmlns:c16r2="http://schemas.microsoft.com/office/drawing/2015/06/chart">
            <c:ext xmlns:c16="http://schemas.microsoft.com/office/drawing/2014/chart" uri="{C3380CC4-5D6E-409C-BE32-E72D297353CC}">
              <c16:uniqueId val="{00000007-C9EA-4EF6-9FE8-7758E90249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23819</c:v>
                </c:pt>
                <c:pt idx="3">
                  <c:v>24579</c:v>
                </c:pt>
                <c:pt idx="6">
                  <c:v>25261</c:v>
                </c:pt>
                <c:pt idx="9">
                  <c:v>25240</c:v>
                </c:pt>
                <c:pt idx="12">
                  <c:v>25078</c:v>
                </c:pt>
              </c:numCache>
            </c:numRef>
          </c:val>
          <c:extLst xmlns:c16r2="http://schemas.microsoft.com/office/drawing/2015/06/chart">
            <c:ext xmlns:c16="http://schemas.microsoft.com/office/drawing/2014/chart" uri="{C3380CC4-5D6E-409C-BE32-E72D297353CC}">
              <c16:uniqueId val="{00000008-C9EA-4EF6-9FE8-7758E90249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1097</c:v>
                </c:pt>
                <c:pt idx="3">
                  <c:v>1258</c:v>
                </c:pt>
                <c:pt idx="6">
                  <c:v>1744</c:v>
                </c:pt>
                <c:pt idx="9">
                  <c:v>1512</c:v>
                </c:pt>
                <c:pt idx="12">
                  <c:v>1512</c:v>
                </c:pt>
              </c:numCache>
            </c:numRef>
          </c:val>
          <c:extLst xmlns:c16r2="http://schemas.microsoft.com/office/drawing/2015/06/chart">
            <c:ext xmlns:c16="http://schemas.microsoft.com/office/drawing/2014/chart" uri="{C3380CC4-5D6E-409C-BE32-E72D297353CC}">
              <c16:uniqueId val="{00000009-C9EA-4EF6-9FE8-7758E90249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144842</c:v>
                </c:pt>
                <c:pt idx="3">
                  <c:v>142471</c:v>
                </c:pt>
                <c:pt idx="6">
                  <c:v>141907</c:v>
                </c:pt>
                <c:pt idx="9">
                  <c:v>137909</c:v>
                </c:pt>
                <c:pt idx="12">
                  <c:v>131824</c:v>
                </c:pt>
              </c:numCache>
            </c:numRef>
          </c:val>
          <c:extLst xmlns:c16r2="http://schemas.microsoft.com/office/drawing/2015/06/chart">
            <c:ext xmlns:c16="http://schemas.microsoft.com/office/drawing/2014/chart" uri="{C3380CC4-5D6E-409C-BE32-E72D297353CC}">
              <c16:uniqueId val="{0000000A-C9EA-4EF6-9FE8-7758E9024975}"/>
            </c:ext>
          </c:extLst>
        </c:ser>
        <c:dLbls>
          <c:showLegendKey val="0"/>
          <c:showVal val="0"/>
          <c:showCatName val="0"/>
          <c:showSerName val="0"/>
          <c:showPercent val="0"/>
          <c:showBubbleSize val="0"/>
        </c:dLbls>
        <c:gapWidth val="100"/>
        <c:overlap val="100"/>
        <c:axId val="414397352"/>
        <c:axId val="51655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16291</c:v>
                </c:pt>
                <c:pt idx="2">
                  <c:v>#N/A</c:v>
                </c:pt>
                <c:pt idx="3">
                  <c:v>#N/A</c:v>
                </c:pt>
                <c:pt idx="4">
                  <c:v>19138</c:v>
                </c:pt>
                <c:pt idx="5">
                  <c:v>#N/A</c:v>
                </c:pt>
                <c:pt idx="6">
                  <c:v>#N/A</c:v>
                </c:pt>
                <c:pt idx="7">
                  <c:v>14259</c:v>
                </c:pt>
                <c:pt idx="8">
                  <c:v>#N/A</c:v>
                </c:pt>
                <c:pt idx="9">
                  <c:v>#N/A</c:v>
                </c:pt>
                <c:pt idx="10">
                  <c:v>9026</c:v>
                </c:pt>
                <c:pt idx="11">
                  <c:v>#N/A</c:v>
                </c:pt>
                <c:pt idx="12">
                  <c:v>#N/A</c:v>
                </c:pt>
                <c:pt idx="13">
                  <c:v>3223</c:v>
                </c:pt>
                <c:pt idx="14">
                  <c:v>#N/A</c:v>
                </c:pt>
              </c:numCache>
            </c:numRef>
          </c:val>
          <c:smooth val="0"/>
          <c:extLst xmlns:c16r2="http://schemas.microsoft.com/office/drawing/2015/06/chart">
            <c:ext xmlns:c16="http://schemas.microsoft.com/office/drawing/2014/chart" uri="{C3380CC4-5D6E-409C-BE32-E72D297353CC}">
              <c16:uniqueId val="{0000000B-C9EA-4EF6-9FE8-7758E9024975}"/>
            </c:ext>
          </c:extLst>
        </c:ser>
        <c:dLbls>
          <c:showLegendKey val="0"/>
          <c:showVal val="0"/>
          <c:showCatName val="0"/>
          <c:showSerName val="0"/>
          <c:showPercent val="0"/>
          <c:showBubbleSize val="0"/>
        </c:dLbls>
        <c:marker val="1"/>
        <c:smooth val="0"/>
        <c:axId val="414397352"/>
        <c:axId val="516553600"/>
      </c:lineChart>
      <c:catAx>
        <c:axId val="41439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553600"/>
        <c:crosses val="autoZero"/>
        <c:auto val="1"/>
        <c:lblAlgn val="ctr"/>
        <c:lblOffset val="100"/>
        <c:tickLblSkip val="1"/>
        <c:tickMarkSkip val="1"/>
        <c:noMultiLvlLbl val="0"/>
      </c:catAx>
      <c:valAx>
        <c:axId val="51655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9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6556</c:v>
                </c:pt>
                <c:pt idx="1">
                  <c:v>7451</c:v>
                </c:pt>
                <c:pt idx="2">
                  <c:v>7460</c:v>
                </c:pt>
              </c:numCache>
            </c:numRef>
          </c:val>
          <c:extLst xmlns:c16r2="http://schemas.microsoft.com/office/drawing/2015/06/chart">
            <c:ext xmlns:c16="http://schemas.microsoft.com/office/drawing/2014/chart" uri="{C3380CC4-5D6E-409C-BE32-E72D297353CC}">
              <c16:uniqueId val="{00000000-7E79-4814-ABC5-44F9EC7E9F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1661</c:v>
                </c:pt>
                <c:pt idx="1">
                  <c:v>3291</c:v>
                </c:pt>
                <c:pt idx="2">
                  <c:v>3296</c:v>
                </c:pt>
              </c:numCache>
            </c:numRef>
          </c:val>
          <c:extLst xmlns:c16r2="http://schemas.microsoft.com/office/drawing/2015/06/chart">
            <c:ext xmlns:c16="http://schemas.microsoft.com/office/drawing/2014/chart" uri="{C3380CC4-5D6E-409C-BE32-E72D297353CC}">
              <c16:uniqueId val="{00000001-7E79-4814-ABC5-44F9EC7E9F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8378</c:v>
                </c:pt>
                <c:pt idx="1">
                  <c:v>8842</c:v>
                </c:pt>
                <c:pt idx="2">
                  <c:v>9993</c:v>
                </c:pt>
              </c:numCache>
            </c:numRef>
          </c:val>
          <c:extLst xmlns:c16r2="http://schemas.microsoft.com/office/drawing/2015/06/chart">
            <c:ext xmlns:c16="http://schemas.microsoft.com/office/drawing/2014/chart" uri="{C3380CC4-5D6E-409C-BE32-E72D297353CC}">
              <c16:uniqueId val="{00000002-7E79-4814-ABC5-44F9EC7E9F00}"/>
            </c:ext>
          </c:extLst>
        </c:ser>
        <c:dLbls>
          <c:showLegendKey val="0"/>
          <c:showVal val="0"/>
          <c:showCatName val="0"/>
          <c:showSerName val="0"/>
          <c:showPercent val="0"/>
          <c:showBubbleSize val="0"/>
        </c:dLbls>
        <c:gapWidth val="120"/>
        <c:overlap val="100"/>
        <c:axId val="516556736"/>
        <c:axId val="516554384"/>
      </c:barChart>
      <c:catAx>
        <c:axId val="5165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554384"/>
        <c:crosses val="autoZero"/>
        <c:auto val="1"/>
        <c:lblAlgn val="ctr"/>
        <c:lblOffset val="100"/>
        <c:tickLblSkip val="1"/>
        <c:tickMarkSkip val="1"/>
        <c:noMultiLvlLbl val="0"/>
      </c:catAx>
      <c:valAx>
        <c:axId val="516554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5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5C-4059-AA6B-E73D0A126859}"/>
                </c:ext>
                <c:ext xmlns:c15="http://schemas.microsoft.com/office/drawing/2012/chart" uri="{CE6537A1-D6FC-4f65-9D91-7224C49458BB}">
                  <c15:layout/>
                  <c15:dlblFieldTable>
                    <c15:dlblFTEntry>
                      <c15:txfldGUID>{45BDCE6A-6344-47C5-AC6E-F74BF05B76F2}</c15:txfldGUID>
                      <c15:f>[1]公会計指標分析・財政指標組合せ分析表!$BP$50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5C-4059-AA6B-E73D0A126859}"/>
                </c:ext>
                <c:ext xmlns:c15="http://schemas.microsoft.com/office/drawing/2012/chart" uri="{CE6537A1-D6FC-4f65-9D91-7224C49458BB}">
                  <c15:dlblFieldTable>
                    <c15:dlblFTEntry>
                      <c15:txfldGUID>{1E664EC3-C684-4848-8AE6-075D9A0B531E}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5C-4059-AA6B-E73D0A126859}"/>
                </c:ext>
                <c:ext xmlns:c15="http://schemas.microsoft.com/office/drawing/2012/chart" uri="{CE6537A1-D6FC-4f65-9D91-7224C49458BB}">
                  <c15:dlblFieldTable>
                    <c15:dlblFTEntry>
                      <c15:txfldGUID>{4C878176-1204-4BD8-8BD3-1435004CE49C}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5C-4059-AA6B-E73D0A126859}"/>
                </c:ext>
                <c:ext xmlns:c15="http://schemas.microsoft.com/office/drawing/2012/chart" uri="{CE6537A1-D6FC-4f65-9D91-7224C49458BB}">
                  <c15:dlblFieldTable>
                    <c15:dlblFTEntry>
                      <c15:txfldGUID>{30ED85A9-3D75-4AAC-81D2-43E871277E45}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5C-4059-AA6B-E73D0A126859}"/>
                </c:ext>
                <c:ext xmlns:c15="http://schemas.microsoft.com/office/drawing/2012/chart" uri="{CE6537A1-D6FC-4f65-9D91-7224C49458BB}">
                  <c15:dlblFieldTable>
                    <c15:dlblFTEntry>
                      <c15:txfldGUID>{719F153A-9772-4F53-8AE9-843DBB545F5A}</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5C-4059-AA6B-E73D0A126859}"/>
                </c:ext>
                <c:ext xmlns:c15="http://schemas.microsoft.com/office/drawing/2012/chart" uri="{CE6537A1-D6FC-4f65-9D91-7224C49458BB}">
                  <c15:layout/>
                  <c15:dlblFieldTable>
                    <c15:dlblFTEntry>
                      <c15:txfldGUID>{E479704E-9FAB-4521-BBB7-B74105AD5749}</c15:txfldGUID>
                      <c15:f>[1]公会計指標分析・財政指標組合せ分析表!$BX$50</c15:f>
                      <c15:dlblFieldTableCache>
                        <c:ptCount val="1"/>
                        <c:pt idx="0">
                          <c:v>R01</c:v>
                        </c:pt>
                      </c15:dlblFieldTableCache>
                    </c15:dlblFTEntry>
                  </c15:dlblFieldTable>
                  <c15:showDataLabelsRange val="0"/>
                </c:ext>
              </c:extLst>
            </c:dLbl>
            <c:dLbl>
              <c:idx val="16"/>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5C-4059-AA6B-E73D0A126859}"/>
                </c:ext>
                <c:ext xmlns:c15="http://schemas.microsoft.com/office/drawing/2012/chart" uri="{CE6537A1-D6FC-4f65-9D91-7224C49458BB}">
                  <c15:layout/>
                  <c15:dlblFieldTable>
                    <c15:dlblFTEntry>
                      <c15:txfldGUID>{3D8489DA-A692-465C-A6AD-793C0FDB78B7}</c15:txfldGUID>
                      <c15:f>[1]公会計指標分析・財政指標組合せ分析表!$CF$50</c15:f>
                      <c15:dlblFieldTableCache>
                        <c:ptCount val="1"/>
                        <c:pt idx="0">
                          <c:v>R02</c:v>
                        </c:pt>
                      </c15:dlblFieldTableCache>
                    </c15:dlblFTEntry>
                  </c15:dlblFieldTable>
                  <c15:showDataLabelsRange val="0"/>
                </c:ext>
              </c:extLst>
            </c:dLbl>
            <c:dLbl>
              <c:idx val="24"/>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5C-4059-AA6B-E73D0A126859}"/>
                </c:ext>
                <c:ext xmlns:c15="http://schemas.microsoft.com/office/drawing/2012/chart" uri="{CE6537A1-D6FC-4f65-9D91-7224C49458BB}">
                  <c15:layout/>
                  <c15:dlblFieldTable>
                    <c15:dlblFTEntry>
                      <c15:txfldGUID>{77EE92D6-0205-4577-AB5B-8E386336D749}</c15:txfldGUID>
                      <c15:f>[1]公会計指標分析・財政指標組合せ分析表!$CN$50</c15:f>
                      <c15:dlblFieldTableCache>
                        <c:ptCount val="1"/>
                        <c:pt idx="0">
                          <c:v>R03</c:v>
                        </c:pt>
                      </c15:dlblFieldTableCache>
                    </c15:dlblFTEntry>
                  </c15:dlblFieldTable>
                  <c15:showDataLabelsRange val="0"/>
                </c:ext>
              </c:extLst>
            </c:dLbl>
            <c:dLbl>
              <c:idx val="32"/>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5C-4059-AA6B-E73D0A126859}"/>
                </c:ext>
                <c:ext xmlns:c15="http://schemas.microsoft.com/office/drawing/2012/chart" uri="{CE6537A1-D6FC-4f65-9D91-7224C49458BB}">
                  <c15:layout/>
                  <c15:dlblFieldTable>
                    <c15:dlblFTEntry>
                      <c15:txfldGUID>{35E71F72-15CE-46A4-8764-28910A7373F1}</c15:txfldGUID>
                      <c15:f>[1]公会計指標分析・財政指標組合せ分析表!$CV$50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53.1</c:v>
                </c:pt>
                <c:pt idx="8">
                  <c:v>53.1</c:v>
                </c:pt>
                <c:pt idx="16">
                  <c:v>53.9</c:v>
                </c:pt>
                <c:pt idx="24">
                  <c:v>55.5</c:v>
                </c:pt>
                <c:pt idx="32">
                  <c:v>58.3</c:v>
                </c:pt>
              </c:numCache>
            </c:numRef>
          </c:xVal>
          <c:yVal>
            <c:numRef>
              <c:f>[1]公会計指標分析・財政指標組合せ分析表!$BP$51:$DC$51</c:f>
              <c:numCache>
                <c:formatCode>General</c:formatCode>
                <c:ptCount val="40"/>
                <c:pt idx="0">
                  <c:v>27.9</c:v>
                </c:pt>
                <c:pt idx="8">
                  <c:v>32.5</c:v>
                </c:pt>
                <c:pt idx="16">
                  <c:v>23.7</c:v>
                </c:pt>
                <c:pt idx="24">
                  <c:v>14.3</c:v>
                </c:pt>
                <c:pt idx="32">
                  <c:v>5.2</c:v>
                </c:pt>
              </c:numCache>
            </c:numRef>
          </c:yVal>
          <c:smooth val="0"/>
          <c:extLst xmlns:c16r2="http://schemas.microsoft.com/office/drawing/2015/06/chart">
            <c:ext xmlns:c16="http://schemas.microsoft.com/office/drawing/2014/chart" uri="{C3380CC4-5D6E-409C-BE32-E72D297353CC}">
              <c16:uniqueId val="{00000009-875C-4059-AA6B-E73D0A12685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5C-4059-AA6B-E73D0A126859}"/>
                </c:ext>
                <c:ext xmlns:c15="http://schemas.microsoft.com/office/drawing/2012/chart" uri="{CE6537A1-D6FC-4f65-9D91-7224C49458BB}">
                  <c15:layout/>
                  <c15:dlblFieldTable>
                    <c15:dlblFTEntry>
                      <c15:txfldGUID>{081FE71F-ABC9-4632-8943-FD63DBE3FF3F}</c15:txfldGUID>
                      <c15:f>[1]公会計指標分析・財政指標組合せ分析表!$BP$50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5C-4059-AA6B-E73D0A126859}"/>
                </c:ext>
                <c:ext xmlns:c15="http://schemas.microsoft.com/office/drawing/2012/chart" uri="{CE6537A1-D6FC-4f65-9D91-7224C49458BB}">
                  <c15:dlblFieldTable>
                    <c15:dlblFTEntry>
                      <c15:txfldGUID>{1E492A8C-4888-4C7C-B266-08FD435B397B}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5C-4059-AA6B-E73D0A126859}"/>
                </c:ext>
                <c:ext xmlns:c15="http://schemas.microsoft.com/office/drawing/2012/chart" uri="{CE6537A1-D6FC-4f65-9D91-7224C49458BB}">
                  <c15:dlblFieldTable>
                    <c15:dlblFTEntry>
                      <c15:txfldGUID>{83C094C8-3D98-402F-A263-DE1FFB364F8E}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5C-4059-AA6B-E73D0A126859}"/>
                </c:ext>
                <c:ext xmlns:c15="http://schemas.microsoft.com/office/drawing/2012/chart" uri="{CE6537A1-D6FC-4f65-9D91-7224C49458BB}">
                  <c15:dlblFieldTable>
                    <c15:dlblFTEntry>
                      <c15:txfldGUID>{FE5CB7A5-FD8B-4BBC-8A98-2FF798E02654}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5C-4059-AA6B-E73D0A126859}"/>
                </c:ext>
                <c:ext xmlns:c15="http://schemas.microsoft.com/office/drawing/2012/chart" uri="{CE6537A1-D6FC-4f65-9D91-7224C49458BB}">
                  <c15:dlblFieldTable>
                    <c15:dlblFTEntry>
                      <c15:txfldGUID>{9877A21F-6AF4-429B-94D8-97C75C768909}</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5C-4059-AA6B-E73D0A126859}"/>
                </c:ext>
                <c:ext xmlns:c15="http://schemas.microsoft.com/office/drawing/2012/chart" uri="{CE6537A1-D6FC-4f65-9D91-7224C49458BB}">
                  <c15:layout/>
                  <c15:dlblFieldTable>
                    <c15:dlblFTEntry>
                      <c15:txfldGUID>{F1A471ED-B0C2-4D8C-8B38-C9A9AEF5ED55}</c15:txfldGUID>
                      <c15:f>[1]公会計指標分析・財政指標組合せ分析表!$BX$50</c15:f>
                      <c15:dlblFieldTableCache>
                        <c:ptCount val="1"/>
                        <c:pt idx="0">
                          <c:v>R01</c:v>
                        </c:pt>
                      </c15:dlblFieldTableCache>
                    </c15:dlblFTEntry>
                  </c15:dlblFieldTable>
                  <c15:showDataLabelsRange val="0"/>
                </c:ext>
              </c:extLst>
            </c:dLbl>
            <c:dLbl>
              <c:idx val="16"/>
              <c:layout/>
              <c:tx>
                <c:strRef>
                  <c:f>[1]公会計指標分析・財政指標組合せ分析表!$CF$50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5C-4059-AA6B-E73D0A126859}"/>
                </c:ext>
                <c:ext xmlns:c15="http://schemas.microsoft.com/office/drawing/2012/chart" uri="{CE6537A1-D6FC-4f65-9D91-7224C49458BB}">
                  <c15:layout/>
                  <c15:dlblFieldTable>
                    <c15:dlblFTEntry>
                      <c15:txfldGUID>{BD514B75-EB1E-4425-8CA3-795E6336F816}</c15:txfldGUID>
                      <c15:f>[1]公会計指標分析・財政指標組合せ分析表!$CF$50</c15:f>
                      <c15:dlblFieldTableCache>
                        <c:ptCount val="1"/>
                        <c:pt idx="0">
                          <c:v>R02</c:v>
                        </c:pt>
                      </c15:dlblFieldTableCache>
                    </c15:dlblFTEntry>
                  </c15:dlblFieldTable>
                  <c15:showDataLabelsRange val="0"/>
                </c:ext>
              </c:extLst>
            </c:dLbl>
            <c:dLbl>
              <c:idx val="24"/>
              <c:layout/>
              <c:tx>
                <c:strRef>
                  <c:f>[1]公会計指標分析・財政指標組合せ分析表!$CN$50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5C-4059-AA6B-E73D0A126859}"/>
                </c:ext>
                <c:ext xmlns:c15="http://schemas.microsoft.com/office/drawing/2012/chart" uri="{CE6537A1-D6FC-4f65-9D91-7224C49458BB}">
                  <c15:layout/>
                  <c15:dlblFieldTable>
                    <c15:dlblFTEntry>
                      <c15:txfldGUID>{288D6201-621D-4449-80F9-2E039238CBF0}</c15:txfldGUID>
                      <c15:f>[1]公会計指標分析・財政指標組合せ分析表!$CN$50</c15:f>
                      <c15:dlblFieldTableCache>
                        <c:ptCount val="1"/>
                        <c:pt idx="0">
                          <c:v>R03</c:v>
                        </c:pt>
                      </c15:dlblFieldTableCache>
                    </c15:dlblFTEntry>
                  </c15:dlblFieldTable>
                  <c15:showDataLabelsRange val="0"/>
                </c:ext>
              </c:extLst>
            </c:dLbl>
            <c:dLbl>
              <c:idx val="32"/>
              <c:layout/>
              <c:tx>
                <c:strRef>
                  <c:f>[1]公会計指標分析・財政指標組合せ分析表!$CV$50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5C-4059-AA6B-E73D0A126859}"/>
                </c:ext>
                <c:ext xmlns:c15="http://schemas.microsoft.com/office/drawing/2012/chart" uri="{CE6537A1-D6FC-4f65-9D91-7224C49458BB}">
                  <c15:layout/>
                  <c15:dlblFieldTable>
                    <c15:dlblFTEntry>
                      <c15:txfldGUID>{E10426B7-E691-4031-89FE-499093589ABB}</c15:txfldGUID>
                      <c15:f>[1]公会計指標分析・財政指標組合せ分析表!$CV$50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61.1</c:v>
                </c:pt>
                <c:pt idx="8">
                  <c:v>61.9</c:v>
                </c:pt>
                <c:pt idx="16">
                  <c:v>62.7</c:v>
                </c:pt>
                <c:pt idx="24">
                  <c:v>63.9</c:v>
                </c:pt>
                <c:pt idx="32">
                  <c:v>64.8</c:v>
                </c:pt>
              </c:numCache>
            </c:numRef>
          </c:xVal>
          <c:yVal>
            <c:numRef>
              <c:f>[1]公会計指標分析・財政指標組合せ分析表!$BP$55:$DC$55</c:f>
              <c:numCache>
                <c:formatCode>General</c:formatCode>
                <c:ptCount val="40"/>
                <c:pt idx="0">
                  <c:v>34</c:v>
                </c:pt>
                <c:pt idx="8">
                  <c:v>33.9</c:v>
                </c:pt>
                <c:pt idx="16">
                  <c:v>31.5</c:v>
                </c:pt>
                <c:pt idx="24">
                  <c:v>23.4</c:v>
                </c:pt>
                <c:pt idx="32">
                  <c:v>18.2</c:v>
                </c:pt>
              </c:numCache>
            </c:numRef>
          </c:yVal>
          <c:smooth val="0"/>
          <c:extLst xmlns:c16r2="http://schemas.microsoft.com/office/drawing/2015/06/chart">
            <c:ext xmlns:c16="http://schemas.microsoft.com/office/drawing/2014/chart" uri="{C3380CC4-5D6E-409C-BE32-E72D297353CC}">
              <c16:uniqueId val="{00000013-875C-4059-AA6B-E73D0A126859}"/>
            </c:ext>
          </c:extLst>
        </c:ser>
        <c:dLbls>
          <c:showLegendKey val="0"/>
          <c:showVal val="1"/>
          <c:showCatName val="0"/>
          <c:showSerName val="0"/>
          <c:showPercent val="0"/>
          <c:showBubbleSize val="0"/>
        </c:dLbls>
        <c:axId val="516552424"/>
        <c:axId val="516553992"/>
      </c:scatterChart>
      <c:valAx>
        <c:axId val="51655242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553992"/>
        <c:crosses val="autoZero"/>
        <c:crossBetween val="midCat"/>
      </c:valAx>
      <c:valAx>
        <c:axId val="51655399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65524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11-4AE0-9987-20F619ECF714}"/>
                </c:ext>
                <c:ext xmlns:c15="http://schemas.microsoft.com/office/drawing/2012/chart" uri="{CE6537A1-D6FC-4f65-9D91-7224C49458BB}">
                  <c15:dlblFieldTable>
                    <c15:dlblFTEntry>
                      <c15:txfldGUID>{3F73F3E6-B51A-464E-88A4-A643B4D42670}</c15:txfldGUID>
                      <c15:f>[1]公会計指標分析・財政指標組合せ分析表!$BP$72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11-4AE0-9987-20F619ECF714}"/>
                </c:ext>
                <c:ext xmlns:c15="http://schemas.microsoft.com/office/drawing/2012/chart" uri="{CE6537A1-D6FC-4f65-9D91-7224C49458BB}">
                  <c15:dlblFieldTable>
                    <c15:dlblFTEntry>
                      <c15:txfldGUID>{62875807-4CB2-4A3F-A018-63D5A43D404F}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11-4AE0-9987-20F619ECF714}"/>
                </c:ext>
                <c:ext xmlns:c15="http://schemas.microsoft.com/office/drawing/2012/chart" uri="{CE6537A1-D6FC-4f65-9D91-7224C49458BB}">
                  <c15:dlblFieldTable>
                    <c15:dlblFTEntry>
                      <c15:txfldGUID>{7139093F-A8A5-46B4-A443-487ECCA0A051}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11-4AE0-9987-20F619ECF714}"/>
                </c:ext>
                <c:ext xmlns:c15="http://schemas.microsoft.com/office/drawing/2012/chart" uri="{CE6537A1-D6FC-4f65-9D91-7224C49458BB}">
                  <c15:dlblFieldTable>
                    <c15:dlblFTEntry>
                      <c15:txfldGUID>{71128448-EEE9-4C82-879F-851FE05E91A3}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11-4AE0-9987-20F619ECF714}"/>
                </c:ext>
                <c:ext xmlns:c15="http://schemas.microsoft.com/office/drawing/2012/chart" uri="{CE6537A1-D6FC-4f65-9D91-7224C49458BB}">
                  <c15:dlblFieldTable>
                    <c15:dlblFTEntry>
                      <c15:txfldGUID>{90014158-5FBE-4357-BFB3-6724F5428CCB}</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11-4AE0-9987-20F619ECF714}"/>
                </c:ext>
                <c:ext xmlns:c15="http://schemas.microsoft.com/office/drawing/2012/chart" uri="{CE6537A1-D6FC-4f65-9D91-7224C49458BB}">
                  <c15:dlblFieldTable>
                    <c15:dlblFTEntry>
                      <c15:txfldGUID>{19A2C6CB-AE2D-42B4-9028-E7A098B60E15}</c15:txfldGUID>
                      <c15:f>[1]公会計指標分析・財政指標組合せ分析表!$BX$72</c15:f>
                      <c15:dlblFieldTableCache>
                        <c:ptCount val="1"/>
                        <c:pt idx="0">
                          <c:v>R01</c:v>
                        </c:pt>
                      </c15:dlblFieldTableCache>
                    </c15:dlblFTEntry>
                  </c15:dlblFieldTable>
                  <c15:showDataLabelsRange val="0"/>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11-4AE0-9987-20F619ECF714}"/>
                </c:ext>
                <c:ext xmlns:c15="http://schemas.microsoft.com/office/drawing/2012/chart" uri="{CE6537A1-D6FC-4f65-9D91-7224C49458BB}">
                  <c15:dlblFieldTable>
                    <c15:dlblFTEntry>
                      <c15:txfldGUID>{66BA3F65-AF79-4BAB-9159-B6E02127DE67}</c15:txfldGUID>
                      <c15:f>[1]公会計指標分析・財政指標組合せ分析表!$CF$72</c15:f>
                      <c15:dlblFieldTableCache>
                        <c:ptCount val="1"/>
                        <c:pt idx="0">
                          <c:v>R02</c:v>
                        </c:pt>
                      </c15:dlblFieldTableCache>
                    </c15:dlblFTEntry>
                  </c15:dlblFieldTable>
                  <c15:showDataLabelsRange val="0"/>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11-4AE0-9987-20F619ECF714}"/>
                </c:ext>
                <c:ext xmlns:c15="http://schemas.microsoft.com/office/drawing/2012/chart" uri="{CE6537A1-D6FC-4f65-9D91-7224C49458BB}">
                  <c15:dlblFieldTable>
                    <c15:dlblFTEntry>
                      <c15:txfldGUID>{66A2026B-37B9-4938-AADE-797B90AA3AD8}</c15:txfldGUID>
                      <c15:f>[1]公会計指標分析・財政指標組合せ分析表!$CN$72</c15:f>
                      <c15:dlblFieldTableCache>
                        <c:ptCount val="1"/>
                        <c:pt idx="0">
                          <c:v>R03</c:v>
                        </c:pt>
                      </c15:dlblFieldTableCache>
                    </c15:dlblFTEntry>
                  </c15:dlblFieldTable>
                  <c15:showDataLabelsRange val="0"/>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11-4AE0-9987-20F619ECF714}"/>
                </c:ext>
                <c:ext xmlns:c15="http://schemas.microsoft.com/office/drawing/2012/chart" uri="{CE6537A1-D6FC-4f65-9D91-7224C49458BB}">
                  <c15:dlblFieldTable>
                    <c15:dlblFTEntry>
                      <c15:txfldGUID>{0C9D2BA9-C69B-4952-AA49-37EDFBDE208C}</c15:txfldGUID>
                      <c15:f>[1]公会計指標分析・財政指標組合せ分析表!$CV$72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3.3</c:v>
                </c:pt>
                <c:pt idx="8">
                  <c:v>3.4</c:v>
                </c:pt>
                <c:pt idx="16">
                  <c:v>3.5</c:v>
                </c:pt>
                <c:pt idx="24">
                  <c:v>3.4</c:v>
                </c:pt>
                <c:pt idx="32">
                  <c:v>3.5</c:v>
                </c:pt>
              </c:numCache>
            </c:numRef>
          </c:xVal>
          <c:yVal>
            <c:numRef>
              <c:f>[1]公会計指標分析・財政指標組合せ分析表!$BP$73:$DC$73</c:f>
              <c:numCache>
                <c:formatCode>General</c:formatCode>
                <c:ptCount val="40"/>
                <c:pt idx="0">
                  <c:v>27.9</c:v>
                </c:pt>
                <c:pt idx="8">
                  <c:v>32.5</c:v>
                </c:pt>
                <c:pt idx="16">
                  <c:v>23.7</c:v>
                </c:pt>
                <c:pt idx="24">
                  <c:v>14.3</c:v>
                </c:pt>
                <c:pt idx="32">
                  <c:v>5.2</c:v>
                </c:pt>
              </c:numCache>
            </c:numRef>
          </c:yVal>
          <c:smooth val="0"/>
          <c:extLst xmlns:c16r2="http://schemas.microsoft.com/office/drawing/2015/06/chart">
            <c:ext xmlns:c16="http://schemas.microsoft.com/office/drawing/2014/chart" uri="{C3380CC4-5D6E-409C-BE32-E72D297353CC}">
              <c16:uniqueId val="{00000009-8B11-4AE0-9987-20F619ECF71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11-4AE0-9987-20F619ECF714}"/>
                </c:ext>
                <c:ext xmlns:c15="http://schemas.microsoft.com/office/drawing/2012/chart" uri="{CE6537A1-D6FC-4f65-9D91-7224C49458BB}">
                  <c15:dlblFieldTable>
                    <c15:dlblFTEntry>
                      <c15:txfldGUID>{02F8E445-2FA4-4843-B688-009956B0C719}</c15:txfldGUID>
                      <c15:f>[1]公会計指標分析・財政指標組合せ分析表!$BP$72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11-4AE0-9987-20F619ECF714}"/>
                </c:ext>
                <c:ext xmlns:c15="http://schemas.microsoft.com/office/drawing/2012/chart" uri="{CE6537A1-D6FC-4f65-9D91-7224C49458BB}">
                  <c15:dlblFieldTable>
                    <c15:dlblFTEntry>
                      <c15:txfldGUID>{7C33A59D-3398-49D6-9ED9-3B48C9D02472}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11-4AE0-9987-20F619ECF714}"/>
                </c:ext>
                <c:ext xmlns:c15="http://schemas.microsoft.com/office/drawing/2012/chart" uri="{CE6537A1-D6FC-4f65-9D91-7224C49458BB}">
                  <c15:dlblFieldTable>
                    <c15:dlblFTEntry>
                      <c15:txfldGUID>{EBD8DD0D-01E8-40A5-8486-E59FB6ADBC92}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11-4AE0-9987-20F619ECF714}"/>
                </c:ext>
                <c:ext xmlns:c15="http://schemas.microsoft.com/office/drawing/2012/chart" uri="{CE6537A1-D6FC-4f65-9D91-7224C49458BB}">
                  <c15:dlblFieldTable>
                    <c15:dlblFTEntry>
                      <c15:txfldGUID>{C2917501-E44B-4367-9AA3-39DF0ABC74E3}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11-4AE0-9987-20F619ECF714}"/>
                </c:ext>
                <c:ext xmlns:c15="http://schemas.microsoft.com/office/drawing/2012/chart" uri="{CE6537A1-D6FC-4f65-9D91-7224C49458BB}">
                  <c15:dlblFieldTable>
                    <c15:dlblFTEntry>
                      <c15:txfldGUID>{50B1B2E4-188E-45D8-81C3-DA2BB7EFC6FF}</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11-4AE0-9987-20F619ECF714}"/>
                </c:ext>
                <c:ext xmlns:c15="http://schemas.microsoft.com/office/drawing/2012/chart" uri="{CE6537A1-D6FC-4f65-9D91-7224C49458BB}">
                  <c15:dlblFieldTable>
                    <c15:dlblFTEntry>
                      <c15:txfldGUID>{69D1BAA0-3395-4334-A4F3-26FAD9B71D9F}</c15:txfldGUID>
                      <c15:f>[1]公会計指標分析・財政指標組合せ分析表!$BX$72</c15:f>
                      <c15:dlblFieldTableCache>
                        <c:ptCount val="1"/>
                        <c:pt idx="0">
                          <c:v>R01</c:v>
                        </c:pt>
                      </c15:dlblFieldTableCache>
                    </c15:dlblFTEntry>
                  </c15:dlblFieldTable>
                  <c15:showDataLabelsRange val="0"/>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11-4AE0-9987-20F619ECF714}"/>
                </c:ext>
                <c:ext xmlns:c15="http://schemas.microsoft.com/office/drawing/2012/chart" uri="{CE6537A1-D6FC-4f65-9D91-7224C49458BB}">
                  <c15:dlblFieldTable>
                    <c15:dlblFTEntry>
                      <c15:txfldGUID>{146B0240-7A7D-4E89-A2AF-DC196D80C186}</c15:txfldGUID>
                      <c15:f>[1]公会計指標分析・財政指標組合せ分析表!$CF$72</c15:f>
                      <c15:dlblFieldTableCache>
                        <c:ptCount val="1"/>
                        <c:pt idx="0">
                          <c:v>R02</c:v>
                        </c:pt>
                      </c15:dlblFieldTableCache>
                    </c15:dlblFTEntry>
                  </c15:dlblFieldTable>
                  <c15:showDataLabelsRange val="0"/>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11-4AE0-9987-20F619ECF714}"/>
                </c:ext>
                <c:ext xmlns:c15="http://schemas.microsoft.com/office/drawing/2012/chart" uri="{CE6537A1-D6FC-4f65-9D91-7224C49458BB}">
                  <c15:dlblFieldTable>
                    <c15:dlblFTEntry>
                      <c15:txfldGUID>{6B659451-6102-4F54-ADD4-BFC3E7F169A9}</c15:txfldGUID>
                      <c15:f>[1]公会計指標分析・財政指標組合せ分析表!$CN$72</c15:f>
                      <c15:dlblFieldTableCache>
                        <c:ptCount val="1"/>
                        <c:pt idx="0">
                          <c:v>R03</c:v>
                        </c:pt>
                      </c15:dlblFieldTableCache>
                    </c15:dlblFTEntry>
                  </c15:dlblFieldTable>
                  <c15:showDataLabelsRange val="0"/>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11-4AE0-9987-20F619ECF714}"/>
                </c:ext>
                <c:ext xmlns:c15="http://schemas.microsoft.com/office/drawing/2012/chart" uri="{CE6537A1-D6FC-4f65-9D91-7224C49458BB}">
                  <c15:dlblFieldTable>
                    <c15:dlblFTEntry>
                      <c15:txfldGUID>{BDB7C544-EF2D-43BB-80B7-6523FD0CE7CD}</c15:txfldGUID>
                      <c15:f>[1]公会計指標分析・財政指標組合せ分析表!$CV$72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5.9</c:v>
                </c:pt>
                <c:pt idx="8">
                  <c:v>5.7</c:v>
                </c:pt>
                <c:pt idx="16">
                  <c:v>5.4</c:v>
                </c:pt>
                <c:pt idx="24">
                  <c:v>5.2</c:v>
                </c:pt>
                <c:pt idx="32">
                  <c:v>5.2</c:v>
                </c:pt>
              </c:numCache>
            </c:numRef>
          </c:xVal>
          <c:yVal>
            <c:numRef>
              <c:f>[1]公会計指標分析・財政指標組合せ分析表!$BP$77:$DC$77</c:f>
              <c:numCache>
                <c:formatCode>General</c:formatCode>
                <c:ptCount val="40"/>
                <c:pt idx="0">
                  <c:v>34</c:v>
                </c:pt>
                <c:pt idx="8">
                  <c:v>33.9</c:v>
                </c:pt>
                <c:pt idx="16">
                  <c:v>31.5</c:v>
                </c:pt>
                <c:pt idx="24">
                  <c:v>23.4</c:v>
                </c:pt>
                <c:pt idx="32">
                  <c:v>18.2</c:v>
                </c:pt>
              </c:numCache>
            </c:numRef>
          </c:yVal>
          <c:smooth val="0"/>
          <c:extLst xmlns:c16r2="http://schemas.microsoft.com/office/drawing/2015/06/chart">
            <c:ext xmlns:c16="http://schemas.microsoft.com/office/drawing/2014/chart" uri="{C3380CC4-5D6E-409C-BE32-E72D297353CC}">
              <c16:uniqueId val="{00000013-8B11-4AE0-9987-20F619ECF714}"/>
            </c:ext>
          </c:extLst>
        </c:ser>
        <c:dLbls>
          <c:showLegendKey val="0"/>
          <c:showVal val="1"/>
          <c:showCatName val="0"/>
          <c:showSerName val="0"/>
          <c:showPercent val="0"/>
          <c:showBubbleSize val="0"/>
        </c:dLbls>
        <c:axId val="516557912"/>
        <c:axId val="516557520"/>
      </c:scatterChart>
      <c:valAx>
        <c:axId val="516557912"/>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557520"/>
        <c:crosses val="autoZero"/>
        <c:crossBetween val="midCat"/>
      </c:valAx>
      <c:valAx>
        <c:axId val="51655752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65579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市税を中心とした歳入確保対策を継続して行っているが、類似団体平均値を下回っており、ほぼ横ばいである。市町村合併前の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年度）を念頭に置き、今後も継続して歳入確保対策に取り組む。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歳入面では、地方消費税交付金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や法人事業税交付金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地方交付税が大幅に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したため、歳入全体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した。歳出面では、職員給・退職手当等の人件費、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光熱費等の物件費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を中心に経常的一般財源等が増加した。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収支改善の為、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企業誘致や市街地の再開発等による税収の確保に取り組むほか、市債の抑制による公債費負担の低減や事業の選択と集中を徹底し、歳入・歳出両面から、持続可能な財政運営に取り組む。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118872</xdr:rowOff>
    </xdr:to>
    <xdr:cxnSp macro="">
      <xdr:nvCxnSpPr>
        <xdr:cNvPr id="132" name="直線コネクタ 131"/>
        <xdr:cNvCxnSpPr/>
      </xdr:nvCxnSpPr>
      <xdr:spPr>
        <a:xfrm>
          <a:off x="4114800" y="1118108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34290</xdr:rowOff>
    </xdr:to>
    <xdr:cxnSp macro="">
      <xdr:nvCxnSpPr>
        <xdr:cNvPr id="135" name="直線コネクタ 134"/>
        <xdr:cNvCxnSpPr/>
      </xdr:nvCxnSpPr>
      <xdr:spPr>
        <a:xfrm flipV="1">
          <a:off x="3225800" y="111810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67</xdr:row>
      <xdr:rowOff>26924</xdr:rowOff>
    </xdr:to>
    <xdr:cxnSp macro="">
      <xdr:nvCxnSpPr>
        <xdr:cNvPr id="138" name="直線コネクタ 137"/>
        <xdr:cNvCxnSpPr/>
      </xdr:nvCxnSpPr>
      <xdr:spPr>
        <a:xfrm flipV="1">
          <a:off x="2336800" y="1134999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5334</xdr:rowOff>
    </xdr:from>
    <xdr:to>
      <xdr:col>11</xdr:col>
      <xdr:colOff>31750</xdr:colOff>
      <xdr:row>67</xdr:row>
      <xdr:rowOff>26924</xdr:rowOff>
    </xdr:to>
    <xdr:cxnSp macro="">
      <xdr:nvCxnSpPr>
        <xdr:cNvPr id="141" name="直線コネクタ 140"/>
        <xdr:cNvCxnSpPr/>
      </xdr:nvCxnSpPr>
      <xdr:spPr>
        <a:xfrm>
          <a:off x="1447800" y="113210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51" name="楕円 150"/>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2"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5" name="楕円 154"/>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6" name="テキスト ボックス 155"/>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7" name="楕円 156"/>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8" name="テキスト ボックス 157"/>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9" name="楕円 158"/>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60" name="テキスト ボックス 159"/>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退職者数が増えたことによる退職手当の増加等により前年度と比較して増加している。物件費は、新型コロナウイルス関連事業が減少し、全体の事業費も減少したが、人件費の増加が上回った結果、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人当たり決算額は上昇し、類似団体の平均値を上回っている。今後は事務事業の見直しや公共施設の再編などの行財政改革、</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制度など民間活力活用の検討を行い、コストの低減を図っていく。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65337</xdr:rowOff>
    </xdr:from>
    <xdr:to>
      <xdr:col>23</xdr:col>
      <xdr:colOff>133350</xdr:colOff>
      <xdr:row>84</xdr:row>
      <xdr:rowOff>78809</xdr:rowOff>
    </xdr:to>
    <xdr:cxnSp macro="">
      <xdr:nvCxnSpPr>
        <xdr:cNvPr id="195" name="直線コネクタ 194"/>
        <xdr:cNvCxnSpPr/>
      </xdr:nvCxnSpPr>
      <xdr:spPr>
        <a:xfrm>
          <a:off x="4114800" y="14467137"/>
          <a:ext cx="8382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51696</xdr:rowOff>
    </xdr:from>
    <xdr:to>
      <xdr:col>19</xdr:col>
      <xdr:colOff>133350</xdr:colOff>
      <xdr:row>84</xdr:row>
      <xdr:rowOff>65337</xdr:rowOff>
    </xdr:to>
    <xdr:cxnSp macro="">
      <xdr:nvCxnSpPr>
        <xdr:cNvPr id="198" name="直線コネクタ 197"/>
        <xdr:cNvCxnSpPr/>
      </xdr:nvCxnSpPr>
      <xdr:spPr>
        <a:xfrm>
          <a:off x="3225800" y="14110596"/>
          <a:ext cx="889000" cy="3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95278</xdr:rowOff>
    </xdr:from>
    <xdr:to>
      <xdr:col>15</xdr:col>
      <xdr:colOff>82550</xdr:colOff>
      <xdr:row>82</xdr:row>
      <xdr:rowOff>51696</xdr:rowOff>
    </xdr:to>
    <xdr:cxnSp macro="">
      <xdr:nvCxnSpPr>
        <xdr:cNvPr id="201" name="直線コネクタ 200"/>
        <xdr:cNvCxnSpPr/>
      </xdr:nvCxnSpPr>
      <xdr:spPr>
        <a:xfrm>
          <a:off x="2336800" y="13982728"/>
          <a:ext cx="889000" cy="1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29121</xdr:rowOff>
    </xdr:from>
    <xdr:to>
      <xdr:col>11</xdr:col>
      <xdr:colOff>31750</xdr:colOff>
      <xdr:row>81</xdr:row>
      <xdr:rowOff>95278</xdr:rowOff>
    </xdr:to>
    <xdr:cxnSp macro="">
      <xdr:nvCxnSpPr>
        <xdr:cNvPr id="204" name="直線コネクタ 203"/>
        <xdr:cNvCxnSpPr/>
      </xdr:nvCxnSpPr>
      <xdr:spPr>
        <a:xfrm>
          <a:off x="1447800" y="13916571"/>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28009</xdr:rowOff>
    </xdr:from>
    <xdr:to>
      <xdr:col>23</xdr:col>
      <xdr:colOff>184150</xdr:colOff>
      <xdr:row>84</xdr:row>
      <xdr:rowOff>129609</xdr:rowOff>
    </xdr:to>
    <xdr:sp macro="" textlink="">
      <xdr:nvSpPr>
        <xdr:cNvPr id="214" name="楕円 213"/>
        <xdr:cNvSpPr/>
      </xdr:nvSpPr>
      <xdr:spPr>
        <a:xfrm>
          <a:off x="4902200" y="144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86</xdr:rowOff>
    </xdr:from>
    <xdr:ext cx="762000" cy="259045"/>
    <xdr:sp macro="" textlink="">
      <xdr:nvSpPr>
        <xdr:cNvPr id="215" name="人件費・物件費等の状況該当値テキスト"/>
        <xdr:cNvSpPr txBox="1"/>
      </xdr:nvSpPr>
      <xdr:spPr>
        <a:xfrm>
          <a:off x="5041900" y="144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14537</xdr:rowOff>
    </xdr:from>
    <xdr:to>
      <xdr:col>19</xdr:col>
      <xdr:colOff>184150</xdr:colOff>
      <xdr:row>84</xdr:row>
      <xdr:rowOff>116137</xdr:rowOff>
    </xdr:to>
    <xdr:sp macro="" textlink="">
      <xdr:nvSpPr>
        <xdr:cNvPr id="216" name="楕円 215"/>
        <xdr:cNvSpPr/>
      </xdr:nvSpPr>
      <xdr:spPr>
        <a:xfrm>
          <a:off x="4064000" y="14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100914</xdr:rowOff>
    </xdr:from>
    <xdr:ext cx="736600" cy="259045"/>
    <xdr:sp macro="" textlink="">
      <xdr:nvSpPr>
        <xdr:cNvPr id="217" name="テキスト ボックス 216"/>
        <xdr:cNvSpPr txBox="1"/>
      </xdr:nvSpPr>
      <xdr:spPr>
        <a:xfrm>
          <a:off x="3733800" y="1450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896</xdr:rowOff>
    </xdr:from>
    <xdr:to>
      <xdr:col>15</xdr:col>
      <xdr:colOff>133350</xdr:colOff>
      <xdr:row>82</xdr:row>
      <xdr:rowOff>102496</xdr:rowOff>
    </xdr:to>
    <xdr:sp macro="" textlink="">
      <xdr:nvSpPr>
        <xdr:cNvPr id="218" name="楕円 217"/>
        <xdr:cNvSpPr/>
      </xdr:nvSpPr>
      <xdr:spPr>
        <a:xfrm>
          <a:off x="3175000" y="140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112673</xdr:rowOff>
    </xdr:from>
    <xdr:ext cx="762000" cy="259045"/>
    <xdr:sp macro="" textlink="">
      <xdr:nvSpPr>
        <xdr:cNvPr id="219" name="テキスト ボックス 218"/>
        <xdr:cNvSpPr txBox="1"/>
      </xdr:nvSpPr>
      <xdr:spPr>
        <a:xfrm>
          <a:off x="2844800" y="138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44478</xdr:rowOff>
    </xdr:from>
    <xdr:to>
      <xdr:col>11</xdr:col>
      <xdr:colOff>82550</xdr:colOff>
      <xdr:row>81</xdr:row>
      <xdr:rowOff>146078</xdr:rowOff>
    </xdr:to>
    <xdr:sp macro="" textlink="">
      <xdr:nvSpPr>
        <xdr:cNvPr id="220" name="楕円 219"/>
        <xdr:cNvSpPr/>
      </xdr:nvSpPr>
      <xdr:spPr>
        <a:xfrm>
          <a:off x="2286000" y="139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156255</xdr:rowOff>
    </xdr:from>
    <xdr:ext cx="762000" cy="259045"/>
    <xdr:sp macro="" textlink="">
      <xdr:nvSpPr>
        <xdr:cNvPr id="221" name="テキスト ボックス 220"/>
        <xdr:cNvSpPr txBox="1"/>
      </xdr:nvSpPr>
      <xdr:spPr>
        <a:xfrm>
          <a:off x="1955800" y="1370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149771</xdr:rowOff>
    </xdr:from>
    <xdr:to>
      <xdr:col>7</xdr:col>
      <xdr:colOff>31750</xdr:colOff>
      <xdr:row>81</xdr:row>
      <xdr:rowOff>79921</xdr:rowOff>
    </xdr:to>
    <xdr:sp macro="" textlink="">
      <xdr:nvSpPr>
        <xdr:cNvPr id="222" name="楕円 221"/>
        <xdr:cNvSpPr/>
      </xdr:nvSpPr>
      <xdr:spPr>
        <a:xfrm>
          <a:off x="1397000" y="138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90098</xdr:rowOff>
    </xdr:from>
    <xdr:ext cx="762000" cy="259045"/>
    <xdr:sp macro="" textlink="">
      <xdr:nvSpPr>
        <xdr:cNvPr id="223" name="テキスト ボックス 222"/>
        <xdr:cNvSpPr txBox="1"/>
      </xdr:nvSpPr>
      <xdr:spPr>
        <a:xfrm>
          <a:off x="1066800" y="1363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査定昇給における上位区分の昇給号数が国より低くなっている等の要因により、ラスパイレス指数は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年度に比べ、初任給格付の運用見直し等により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ポイント上昇している。今後も他団体の状況やラスパイレス指数の数値を注視し、必要に応じて給与制度の見直しを行っていく。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9" name="直線コネクタ 258"/>
        <xdr:cNvCxnSpPr/>
      </xdr:nvCxnSpPr>
      <xdr:spPr>
        <a:xfrm>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2" name="直線コネクタ 261"/>
        <xdr:cNvCxnSpPr/>
      </xdr:nvCxnSpPr>
      <xdr:spPr>
        <a:xfrm flipV="1">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135164</xdr:rowOff>
    </xdr:to>
    <xdr:cxnSp macro="">
      <xdr:nvCxnSpPr>
        <xdr:cNvPr id="265" name="直線コネクタ 264"/>
        <xdr:cNvCxnSpPr/>
      </xdr:nvCxnSpPr>
      <xdr:spPr>
        <a:xfrm>
          <a:off x="14401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68" name="直線コネクタ 267"/>
        <xdr:cNvCxnSpPr/>
      </xdr:nvCxnSpPr>
      <xdr:spPr>
        <a:xfrm flipV="1">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令和元年度までは、第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次定員管理計画（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）に基づき適切な定員管理に努めた。令和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年度は新型コロナの影響や定年延長制導入等の流動的な要因があるため、総職員数の抑制及び多様な任用形態の活用の視点に立って定員管理に努めた結果、類似団体の平均よりも少ない職員数となっている。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48048</xdr:rowOff>
    </xdr:from>
    <xdr:to>
      <xdr:col>81</xdr:col>
      <xdr:colOff>44450</xdr:colOff>
      <xdr:row>59</xdr:row>
      <xdr:rowOff>56092</xdr:rowOff>
    </xdr:to>
    <xdr:cxnSp macro="">
      <xdr:nvCxnSpPr>
        <xdr:cNvPr id="322" name="直線コネクタ 321"/>
        <xdr:cNvCxnSpPr/>
      </xdr:nvCxnSpPr>
      <xdr:spPr>
        <a:xfrm>
          <a:off x="16179800" y="1016359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48048</xdr:rowOff>
    </xdr:to>
    <xdr:cxnSp macro="">
      <xdr:nvCxnSpPr>
        <xdr:cNvPr id="325" name="直線コネクタ 324"/>
        <xdr:cNvCxnSpPr/>
      </xdr:nvCxnSpPr>
      <xdr:spPr>
        <a:xfrm>
          <a:off x="15290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44027</xdr:rowOff>
    </xdr:to>
    <xdr:cxnSp macro="">
      <xdr:nvCxnSpPr>
        <xdr:cNvPr id="328" name="直線コネクタ 327"/>
        <xdr:cNvCxnSpPr/>
      </xdr:nvCxnSpPr>
      <xdr:spPr>
        <a:xfrm flipV="1">
          <a:off x="14401800" y="1015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44027</xdr:rowOff>
    </xdr:to>
    <xdr:cxnSp macro="">
      <xdr:nvCxnSpPr>
        <xdr:cNvPr id="331" name="直線コネクタ 330"/>
        <xdr:cNvCxnSpPr/>
      </xdr:nvCxnSpPr>
      <xdr:spPr>
        <a:xfrm>
          <a:off x="13512800" y="1015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1" name="楕円 340"/>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21819</xdr:rowOff>
    </xdr:from>
    <xdr:ext cx="762000" cy="259045"/>
    <xdr:sp macro="" textlink="">
      <xdr:nvSpPr>
        <xdr:cNvPr id="342" name="定員管理の状況該当値テキスト"/>
        <xdr:cNvSpPr txBox="1"/>
      </xdr:nvSpPr>
      <xdr:spPr>
        <a:xfrm>
          <a:off x="17106900" y="996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168698</xdr:rowOff>
    </xdr:from>
    <xdr:to>
      <xdr:col>77</xdr:col>
      <xdr:colOff>95250</xdr:colOff>
      <xdr:row>59</xdr:row>
      <xdr:rowOff>98848</xdr:rowOff>
    </xdr:to>
    <xdr:sp macro="" textlink="">
      <xdr:nvSpPr>
        <xdr:cNvPr id="343" name="楕円 342"/>
        <xdr:cNvSpPr/>
      </xdr:nvSpPr>
      <xdr:spPr>
        <a:xfrm>
          <a:off x="16129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109025</xdr:rowOff>
    </xdr:from>
    <xdr:ext cx="736600" cy="259045"/>
    <xdr:sp macro="" textlink="">
      <xdr:nvSpPr>
        <xdr:cNvPr id="344" name="テキスト ボックス 343"/>
        <xdr:cNvSpPr txBox="1"/>
      </xdr:nvSpPr>
      <xdr:spPr>
        <a:xfrm>
          <a:off x="15798800" y="988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156633</xdr:rowOff>
    </xdr:from>
    <xdr:to>
      <xdr:col>73</xdr:col>
      <xdr:colOff>44450</xdr:colOff>
      <xdr:row>59</xdr:row>
      <xdr:rowOff>86783</xdr:rowOff>
    </xdr:to>
    <xdr:sp macro="" textlink="">
      <xdr:nvSpPr>
        <xdr:cNvPr id="345" name="楕円 344"/>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96960</xdr:rowOff>
    </xdr:from>
    <xdr:ext cx="762000" cy="259045"/>
    <xdr:sp macro="" textlink="">
      <xdr:nvSpPr>
        <xdr:cNvPr id="346" name="テキスト ボックス 345"/>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7" name="楕円 346"/>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8" name="テキスト ボックス 347"/>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9" name="楕円 348"/>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0" name="テキスト ボックス 349"/>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類似団体平均値を下回っており、前年度並みである。今後も、交付税措置のある有利な地方債を積極的に活用し、公債費負担の上昇抑制に努める。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12095</xdr:rowOff>
    </xdr:to>
    <xdr:cxnSp macro="">
      <xdr:nvCxnSpPr>
        <xdr:cNvPr id="385" name="直線コネクタ 384"/>
        <xdr:cNvCxnSpPr/>
      </xdr:nvCxnSpPr>
      <xdr:spPr>
        <a:xfrm>
          <a:off x="16179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12095</xdr:rowOff>
    </xdr:to>
    <xdr:cxnSp macro="">
      <xdr:nvCxnSpPr>
        <xdr:cNvPr id="388" name="直線コネクタ 387"/>
        <xdr:cNvCxnSpPr/>
      </xdr:nvCxnSpPr>
      <xdr:spPr>
        <a:xfrm flipV="1">
          <a:off x="15290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12095</xdr:rowOff>
    </xdr:to>
    <xdr:cxnSp macro="">
      <xdr:nvCxnSpPr>
        <xdr:cNvPr id="391" name="直線コネクタ 390"/>
        <xdr:cNvCxnSpPr/>
      </xdr:nvCxnSpPr>
      <xdr:spPr>
        <a:xfrm>
          <a:off x="14401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605</xdr:rowOff>
    </xdr:to>
    <xdr:cxnSp macro="">
      <xdr:nvCxnSpPr>
        <xdr:cNvPr id="394" name="直線コネクタ 393"/>
        <xdr:cNvCxnSpPr/>
      </xdr:nvCxnSpPr>
      <xdr:spPr>
        <a:xfrm>
          <a:off x="13512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4" name="楕円 403"/>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405" name="公債費負担の状況該当値テキスト"/>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6" name="楕円 405"/>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7" name="テキスト ボックス 406"/>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8" name="楕円 407"/>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09" name="テキスト ボックス 408"/>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0" name="楕円 409"/>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1" name="テキスト ボックス 410"/>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2" name="楕円 411"/>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3" name="テキスト ボックス 412"/>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類似団体平均値を下回っていることに加え、前年度と比較して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これは、主に普通会計地方債残高の減少や基金残高の増加による将来負担額の縮小が要因である。今後持続可能な財政運営を行うためにも、交付税措置のある有利な地方債を積極的に活用するなど、次世代の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100990</xdr:rowOff>
    </xdr:from>
    <xdr:to>
      <xdr:col>81</xdr:col>
      <xdr:colOff>44450</xdr:colOff>
      <xdr:row>15</xdr:row>
      <xdr:rowOff>17374</xdr:rowOff>
    </xdr:to>
    <xdr:cxnSp macro="">
      <xdr:nvCxnSpPr>
        <xdr:cNvPr id="445" name="直線コネクタ 444"/>
        <xdr:cNvCxnSpPr/>
      </xdr:nvCxnSpPr>
      <xdr:spPr>
        <a:xfrm flipV="1">
          <a:off x="16179800" y="2501290"/>
          <a:ext cx="8382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17374</xdr:rowOff>
    </xdr:from>
    <xdr:to>
      <xdr:col>77</xdr:col>
      <xdr:colOff>44450</xdr:colOff>
      <xdr:row>15</xdr:row>
      <xdr:rowOff>108102</xdr:rowOff>
    </xdr:to>
    <xdr:cxnSp macro="">
      <xdr:nvCxnSpPr>
        <xdr:cNvPr id="448" name="直線コネクタ 447"/>
        <xdr:cNvCxnSpPr/>
      </xdr:nvCxnSpPr>
      <xdr:spPr>
        <a:xfrm flipV="1">
          <a:off x="15290800" y="2589124"/>
          <a:ext cx="8890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108102</xdr:rowOff>
    </xdr:from>
    <xdr:to>
      <xdr:col>72</xdr:col>
      <xdr:colOff>203200</xdr:colOff>
      <xdr:row>16</xdr:row>
      <xdr:rowOff>21590</xdr:rowOff>
    </xdr:to>
    <xdr:cxnSp macro="">
      <xdr:nvCxnSpPr>
        <xdr:cNvPr id="451" name="直線コネクタ 450"/>
        <xdr:cNvCxnSpPr/>
      </xdr:nvCxnSpPr>
      <xdr:spPr>
        <a:xfrm flipV="1">
          <a:off x="14401800" y="2679852"/>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148641</xdr:rowOff>
    </xdr:from>
    <xdr:to>
      <xdr:col>68</xdr:col>
      <xdr:colOff>152400</xdr:colOff>
      <xdr:row>16</xdr:row>
      <xdr:rowOff>21590</xdr:rowOff>
    </xdr:to>
    <xdr:cxnSp macro="">
      <xdr:nvCxnSpPr>
        <xdr:cNvPr id="454" name="直線コネクタ 453"/>
        <xdr:cNvCxnSpPr/>
      </xdr:nvCxnSpPr>
      <xdr:spPr>
        <a:xfrm>
          <a:off x="13512800" y="272039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6" name="テキスト ボックス 455"/>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8" name="テキスト ボックス 457"/>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50190</xdr:rowOff>
    </xdr:from>
    <xdr:to>
      <xdr:col>81</xdr:col>
      <xdr:colOff>95250</xdr:colOff>
      <xdr:row>14</xdr:row>
      <xdr:rowOff>151790</xdr:rowOff>
    </xdr:to>
    <xdr:sp macro="" textlink="">
      <xdr:nvSpPr>
        <xdr:cNvPr id="464" name="楕円 463"/>
        <xdr:cNvSpPr/>
      </xdr:nvSpPr>
      <xdr:spPr>
        <a:xfrm>
          <a:off x="16967200" y="24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142917</xdr:rowOff>
    </xdr:from>
    <xdr:ext cx="762000" cy="259045"/>
    <xdr:sp macro="" textlink="">
      <xdr:nvSpPr>
        <xdr:cNvPr id="465" name="将来負担の状況該当値テキスト"/>
        <xdr:cNvSpPr txBox="1"/>
      </xdr:nvSpPr>
      <xdr:spPr>
        <a:xfrm>
          <a:off x="17106900" y="23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138024</xdr:rowOff>
    </xdr:from>
    <xdr:to>
      <xdr:col>77</xdr:col>
      <xdr:colOff>95250</xdr:colOff>
      <xdr:row>15</xdr:row>
      <xdr:rowOff>68174</xdr:rowOff>
    </xdr:to>
    <xdr:sp macro="" textlink="">
      <xdr:nvSpPr>
        <xdr:cNvPr id="466" name="楕円 465"/>
        <xdr:cNvSpPr/>
      </xdr:nvSpPr>
      <xdr:spPr>
        <a:xfrm>
          <a:off x="16129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78351</xdr:rowOff>
    </xdr:from>
    <xdr:ext cx="736600" cy="259045"/>
    <xdr:sp macro="" textlink="">
      <xdr:nvSpPr>
        <xdr:cNvPr id="467" name="テキスト ボックス 466"/>
        <xdr:cNvSpPr txBox="1"/>
      </xdr:nvSpPr>
      <xdr:spPr>
        <a:xfrm>
          <a:off x="15798800" y="230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57302</xdr:rowOff>
    </xdr:from>
    <xdr:to>
      <xdr:col>73</xdr:col>
      <xdr:colOff>44450</xdr:colOff>
      <xdr:row>15</xdr:row>
      <xdr:rowOff>158902</xdr:rowOff>
    </xdr:to>
    <xdr:sp macro="" textlink="">
      <xdr:nvSpPr>
        <xdr:cNvPr id="468" name="楕円 467"/>
        <xdr:cNvSpPr/>
      </xdr:nvSpPr>
      <xdr:spPr>
        <a:xfrm>
          <a:off x="15240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169079</xdr:rowOff>
    </xdr:from>
    <xdr:ext cx="762000" cy="259045"/>
    <xdr:sp macro="" textlink="">
      <xdr:nvSpPr>
        <xdr:cNvPr id="469" name="テキスト ボックス 468"/>
        <xdr:cNvSpPr txBox="1"/>
      </xdr:nvSpPr>
      <xdr:spPr>
        <a:xfrm>
          <a:off x="14909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70" name="楕円 469"/>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82567</xdr:rowOff>
    </xdr:from>
    <xdr:ext cx="762000" cy="259045"/>
    <xdr:sp macro="" textlink="">
      <xdr:nvSpPr>
        <xdr:cNvPr id="471" name="テキスト ボックス 470"/>
        <xdr:cNvSpPr txBox="1"/>
      </xdr:nvSpPr>
      <xdr:spPr>
        <a:xfrm>
          <a:off x="14020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97841</xdr:rowOff>
    </xdr:from>
    <xdr:to>
      <xdr:col>64</xdr:col>
      <xdr:colOff>152400</xdr:colOff>
      <xdr:row>16</xdr:row>
      <xdr:rowOff>27991</xdr:rowOff>
    </xdr:to>
    <xdr:sp macro="" textlink="">
      <xdr:nvSpPr>
        <xdr:cNvPr id="472" name="楕円 471"/>
        <xdr:cNvSpPr/>
      </xdr:nvSpPr>
      <xdr:spPr>
        <a:xfrm>
          <a:off x="13462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38168</xdr:rowOff>
    </xdr:from>
    <xdr:ext cx="762000" cy="259045"/>
    <xdr:sp macro="" textlink="">
      <xdr:nvSpPr>
        <xdr:cNvPr id="473" name="テキスト ボックス 472"/>
        <xdr:cNvSpPr txBox="1"/>
      </xdr:nvSpPr>
      <xdr:spPr>
        <a:xfrm>
          <a:off x="13131800" y="2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これまでの給与制度の見直しにより、人件費にかかる経常収支比率は類似団体の平均よりも低くなっている。今後も人件費については適切に管理していく。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100330</xdr:rowOff>
    </xdr:to>
    <xdr:cxnSp macro="">
      <xdr:nvCxnSpPr>
        <xdr:cNvPr id="66" name="直線コネクタ 65"/>
        <xdr:cNvCxnSpPr/>
      </xdr:nvCxnSpPr>
      <xdr:spPr>
        <a:xfrm>
          <a:off x="3987800" y="605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62230</xdr:rowOff>
    </xdr:to>
    <xdr:cxnSp macro="">
      <xdr:nvCxnSpPr>
        <xdr:cNvPr id="69" name="直線コネクタ 68"/>
        <xdr:cNvCxnSpPr/>
      </xdr:nvCxnSpPr>
      <xdr:spPr>
        <a:xfrm flipV="1">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62230</xdr:rowOff>
    </xdr:to>
    <xdr:cxnSp macro="">
      <xdr:nvCxnSpPr>
        <xdr:cNvPr id="72" name="直線コネクタ 71"/>
        <xdr:cNvCxnSpPr/>
      </xdr:nvCxnSpPr>
      <xdr:spPr>
        <a:xfrm>
          <a:off x="2209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8890</xdr:rowOff>
    </xdr:to>
    <xdr:cxnSp macro="">
      <xdr:nvCxnSpPr>
        <xdr:cNvPr id="75" name="直線コネクタ 74"/>
        <xdr:cNvCxnSpPr/>
      </xdr:nvCxnSpPr>
      <xdr:spPr>
        <a:xfrm>
          <a:off x="1320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物件費に係る経常収支比率は類似団体の平均値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と同等だが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した。これは物件費に要する経常的一般財源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が光熱水費の上昇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今後も行財政改革推進計画に基づき、民間活力やデジタル技術を積極的に活用し、効率的な行財政運営を進めていく。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143329</xdr:rowOff>
    </xdr:to>
    <xdr:cxnSp macro="">
      <xdr:nvCxnSpPr>
        <xdr:cNvPr id="129" name="直線コネクタ 128"/>
        <xdr:cNvCxnSpPr/>
      </xdr:nvCxnSpPr>
      <xdr:spPr>
        <a:xfrm>
          <a:off x="15671800" y="2842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4536</xdr:rowOff>
    </xdr:to>
    <xdr:cxnSp macro="">
      <xdr:nvCxnSpPr>
        <xdr:cNvPr id="132" name="直線コネクタ 131"/>
        <xdr:cNvCxnSpPr/>
      </xdr:nvCxnSpPr>
      <xdr:spPr>
        <a:xfrm flipV="1">
          <a:off x="14782800" y="2842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18</xdr:row>
      <xdr:rowOff>61686</xdr:rowOff>
    </xdr:to>
    <xdr:cxnSp macro="">
      <xdr:nvCxnSpPr>
        <xdr:cNvPr id="135" name="直線コネクタ 134"/>
        <xdr:cNvCxnSpPr/>
      </xdr:nvCxnSpPr>
      <xdr:spPr>
        <a:xfrm flipV="1">
          <a:off x="13893800" y="2919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38" name="直線コネクタ 137"/>
        <xdr:cNvCxnSpPr/>
      </xdr:nvCxnSpPr>
      <xdr:spPr>
        <a:xfrm>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扶助費に係る経常収支比率は、類似団体の平均値を上回っているが、前年度と比較して減少した。これは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扶助費に要する経常的一般財源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ことにより比率が低下したものである。今後も高齢化の進展等により、扶助費の負担は増加していくことが見込まれるため状況を注視していく。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88900</xdr:rowOff>
    </xdr:to>
    <xdr:cxnSp macro="">
      <xdr:nvCxnSpPr>
        <xdr:cNvPr id="190" name="直線コネクタ 189"/>
        <xdr:cNvCxnSpPr/>
      </xdr:nvCxnSpPr>
      <xdr:spPr>
        <a:xfrm flipV="1">
          <a:off x="3987800" y="1002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127000</xdr:rowOff>
    </xdr:to>
    <xdr:cxnSp macro="">
      <xdr:nvCxnSpPr>
        <xdr:cNvPr id="193" name="直線コネクタ 192"/>
        <xdr:cNvCxnSpPr/>
      </xdr:nvCxnSpPr>
      <xdr:spPr>
        <a:xfrm flipV="1">
          <a:off x="3098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6" name="直線コネクタ 195"/>
        <xdr:cNvCxnSpPr/>
      </xdr:nvCxnSpPr>
      <xdr:spPr>
        <a:xfrm flipV="1">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59</xdr:row>
      <xdr:rowOff>69850</xdr:rowOff>
    </xdr:to>
    <xdr:cxnSp macro="">
      <xdr:nvCxnSpPr>
        <xdr:cNvPr id="199" name="直線コネクタ 198"/>
        <xdr:cNvCxnSpPr/>
      </xdr:nvCxnSpPr>
      <xdr:spPr>
        <a:xfrm>
          <a:off x="1320800" y="1002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7" name="楕円 216"/>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8" name="テキスト ボックス 217"/>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値を上回っている。その他は、国民健康保険事業、介護保険事業、後期高齢者医療事業等の特別会計への繰出金が主なものである。特別会計に関しては、独立採算の基本原則を踏まえて、保険料収納率の向上対策を強化するなど歳入の確保に努めるとともに、一層の経費節減に努め、一般会計からの繰出金の縮減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101600</xdr:rowOff>
    </xdr:to>
    <xdr:cxnSp macro="">
      <xdr:nvCxnSpPr>
        <xdr:cNvPr id="251" name="直線コネクタ 250"/>
        <xdr:cNvCxnSpPr/>
      </xdr:nvCxnSpPr>
      <xdr:spPr>
        <a:xfrm>
          <a:off x="15671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139700</xdr:rowOff>
    </xdr:to>
    <xdr:cxnSp macro="">
      <xdr:nvCxnSpPr>
        <xdr:cNvPr id="254" name="直線コネクタ 253"/>
        <xdr:cNvCxnSpPr/>
      </xdr:nvCxnSpPr>
      <xdr:spPr>
        <a:xfrm flipV="1">
          <a:off x="14782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31750</xdr:rowOff>
    </xdr:to>
    <xdr:cxnSp macro="">
      <xdr:nvCxnSpPr>
        <xdr:cNvPr id="257" name="直線コネクタ 256"/>
        <xdr:cNvCxnSpPr/>
      </xdr:nvCxnSpPr>
      <xdr:spPr>
        <a:xfrm flipV="1">
          <a:off x="13893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31750</xdr:rowOff>
    </xdr:to>
    <xdr:cxnSp macro="">
      <xdr:nvCxnSpPr>
        <xdr:cNvPr id="260" name="直線コネクタ 259"/>
        <xdr:cNvCxnSpPr/>
      </xdr:nvCxnSpPr>
      <xdr:spPr>
        <a:xfrm>
          <a:off x="13004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1"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73" name="テキスト ボックス 272"/>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補助費等に係る経常収支比率は類似団体の平均値を上回って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おり、前年と同等である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。補助費等の多くは外郭を含む団体への補助金等であり、今後は行財政改革推進計画に基づき、外郭団体のあり方や団体の運営方法と市の関与のあり方の見直しを行う。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85090</xdr:rowOff>
    </xdr:to>
    <xdr:cxnSp macro="">
      <xdr:nvCxnSpPr>
        <xdr:cNvPr id="312" name="直線コネクタ 311"/>
        <xdr:cNvCxnSpPr/>
      </xdr:nvCxnSpPr>
      <xdr:spPr>
        <a:xfrm>
          <a:off x="15671800" y="6085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138430</xdr:rowOff>
    </xdr:to>
    <xdr:cxnSp macro="">
      <xdr:nvCxnSpPr>
        <xdr:cNvPr id="315" name="直線コネクタ 314"/>
        <xdr:cNvCxnSpPr/>
      </xdr:nvCxnSpPr>
      <xdr:spPr>
        <a:xfrm flipV="1">
          <a:off x="14782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8" name="直線コネクタ 317"/>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12700</xdr:rowOff>
    </xdr:to>
    <xdr:cxnSp macro="">
      <xdr:nvCxnSpPr>
        <xdr:cNvPr id="321" name="直線コネクタ 320"/>
        <xdr:cNvCxnSpPr/>
      </xdr:nvCxnSpPr>
      <xdr:spPr>
        <a:xfrm flipV="1">
          <a:off x="13004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1" name="楕円 330"/>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6367</xdr:rowOff>
    </xdr:from>
    <xdr:ext cx="762000" cy="259045"/>
    <xdr:sp macro="" textlink="">
      <xdr:nvSpPr>
        <xdr:cNvPr id="332" name="補助費等該当値テキスト"/>
        <xdr:cNvSpPr txBox="1"/>
      </xdr:nvSpPr>
      <xdr:spPr>
        <a:xfrm>
          <a:off x="16598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3" name="楕円 332"/>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120667</xdr:rowOff>
    </xdr:from>
    <xdr:ext cx="736600" cy="259045"/>
    <xdr:sp macro="" textlink="">
      <xdr:nvSpPr>
        <xdr:cNvPr id="334" name="テキスト ボックス 333"/>
        <xdr:cNvSpPr txBox="1"/>
      </xdr:nvSpPr>
      <xdr:spPr>
        <a:xfrm>
          <a:off x="15290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5" name="楕円 334"/>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6" name="テキスト ボックス 335"/>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7" name="楕円 336"/>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25417</xdr:rowOff>
    </xdr:from>
    <xdr:ext cx="762000" cy="259045"/>
    <xdr:sp macro="" textlink="">
      <xdr:nvSpPr>
        <xdr:cNvPr id="338" name="テキスト ボックス 33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40" name="テキスト ボックス 339"/>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公債費に係る経常収支比率は類似団体の平均値を上回っており、前年と比較して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元金償還が進み、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公債費に要する経常的一般財源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今後、公共施設の更新等による影響なども見込まれるが、地方債発行額の適正化を図り、公債費負担の軽減に努める。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88900</xdr:rowOff>
    </xdr:to>
    <xdr:cxnSp macro="">
      <xdr:nvCxnSpPr>
        <xdr:cNvPr id="373" name="直線コネクタ 372"/>
        <xdr:cNvCxnSpPr/>
      </xdr:nvCxnSpPr>
      <xdr:spPr>
        <a:xfrm>
          <a:off x="3987800" y="13439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134620</xdr:rowOff>
    </xdr:to>
    <xdr:cxnSp macro="">
      <xdr:nvCxnSpPr>
        <xdr:cNvPr id="376" name="直線コネクタ 375"/>
        <xdr:cNvCxnSpPr/>
      </xdr:nvCxnSpPr>
      <xdr:spPr>
        <a:xfrm flipV="1">
          <a:off x="3098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78</xdr:row>
      <xdr:rowOff>157480</xdr:rowOff>
    </xdr:to>
    <xdr:cxnSp macro="">
      <xdr:nvCxnSpPr>
        <xdr:cNvPr id="379" name="直線コネクタ 378"/>
        <xdr:cNvCxnSpPr/>
      </xdr:nvCxnSpPr>
      <xdr:spPr>
        <a:xfrm flipV="1">
          <a:off x="2209800" y="1350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157480</xdr:rowOff>
    </xdr:to>
    <xdr:cxnSp macro="">
      <xdr:nvCxnSpPr>
        <xdr:cNvPr id="382" name="直線コネクタ 381"/>
        <xdr:cNvCxnSpPr/>
      </xdr:nvCxnSpPr>
      <xdr:spPr>
        <a:xfrm>
          <a:off x="1320800" y="1346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2" name="楕円 391"/>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3"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4" name="楕円 393"/>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5" name="テキスト ボックス 39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6" name="楕円 395"/>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7" name="テキスト ボックス 396"/>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8" name="楕円 397"/>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9" name="テキスト ボックス 398"/>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扶助費、補助費等において類似団体の平均値を上回っている。前述した取組みを実施し、歳入・歳出両面から、持続可能な財政運営に取り組む。</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170435</xdr:rowOff>
    </xdr:to>
    <xdr:cxnSp macro="">
      <xdr:nvCxnSpPr>
        <xdr:cNvPr id="432" name="直線コネクタ 431"/>
        <xdr:cNvCxnSpPr/>
      </xdr:nvCxnSpPr>
      <xdr:spPr>
        <a:xfrm>
          <a:off x="15671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53848</xdr:rowOff>
    </xdr:to>
    <xdr:cxnSp macro="">
      <xdr:nvCxnSpPr>
        <xdr:cNvPr id="435" name="直線コネクタ 434"/>
        <xdr:cNvCxnSpPr/>
      </xdr:nvCxnSpPr>
      <xdr:spPr>
        <a:xfrm flipV="1">
          <a:off x="14782800" y="13308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24130</xdr:rowOff>
    </xdr:to>
    <xdr:cxnSp macro="">
      <xdr:nvCxnSpPr>
        <xdr:cNvPr id="438" name="直線コネクタ 437"/>
        <xdr:cNvCxnSpPr/>
      </xdr:nvCxnSpPr>
      <xdr:spPr>
        <a:xfrm flipV="1">
          <a:off x="13893800" y="134269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79</xdr:row>
      <xdr:rowOff>24130</xdr:rowOff>
    </xdr:to>
    <xdr:cxnSp macro="">
      <xdr:nvCxnSpPr>
        <xdr:cNvPr id="441" name="直線コネクタ 440"/>
        <xdr:cNvCxnSpPr/>
      </xdr:nvCxnSpPr>
      <xdr:spPr>
        <a:xfrm>
          <a:off x="13004800" y="134269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1" name="楕円 450"/>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2"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5" name="楕円 454"/>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6" name="テキスト ボックス 455"/>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7" name="楕円 456"/>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8" name="テキスト ボックス 457"/>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9" name="楕円 458"/>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0" name="テキスト ボックス 459"/>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39027</xdr:rowOff>
    </xdr:from>
    <xdr:to>
      <xdr:col>29</xdr:col>
      <xdr:colOff>127000</xdr:colOff>
      <xdr:row>17</xdr:row>
      <xdr:rowOff>72898</xdr:rowOff>
    </xdr:to>
    <xdr:cxnSp macro="">
      <xdr:nvCxnSpPr>
        <xdr:cNvPr id="50" name="直線コネクタ 49"/>
        <xdr:cNvCxnSpPr/>
      </xdr:nvCxnSpPr>
      <xdr:spPr bwMode="auto">
        <a:xfrm flipV="1">
          <a:off x="5003800" y="3001302"/>
          <a:ext cx="6477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72898</xdr:rowOff>
    </xdr:from>
    <xdr:to>
      <xdr:col>26</xdr:col>
      <xdr:colOff>50800</xdr:colOff>
      <xdr:row>17</xdr:row>
      <xdr:rowOff>143307</xdr:rowOff>
    </xdr:to>
    <xdr:cxnSp macro="">
      <xdr:nvCxnSpPr>
        <xdr:cNvPr id="53" name="直線コネクタ 52"/>
        <xdr:cNvCxnSpPr/>
      </xdr:nvCxnSpPr>
      <xdr:spPr bwMode="auto">
        <a:xfrm flipV="1">
          <a:off x="4305300" y="3035173"/>
          <a:ext cx="698500" cy="7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143307</xdr:rowOff>
    </xdr:from>
    <xdr:to>
      <xdr:col>22</xdr:col>
      <xdr:colOff>114300</xdr:colOff>
      <xdr:row>17</xdr:row>
      <xdr:rowOff>169977</xdr:rowOff>
    </xdr:to>
    <xdr:cxnSp macro="">
      <xdr:nvCxnSpPr>
        <xdr:cNvPr id="56" name="直線コネクタ 55"/>
        <xdr:cNvCxnSpPr/>
      </xdr:nvCxnSpPr>
      <xdr:spPr bwMode="auto">
        <a:xfrm flipV="1">
          <a:off x="3606800" y="3105582"/>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158890</xdr:rowOff>
    </xdr:from>
    <xdr:to>
      <xdr:col>18</xdr:col>
      <xdr:colOff>177800</xdr:colOff>
      <xdr:row>17</xdr:row>
      <xdr:rowOff>169977</xdr:rowOff>
    </xdr:to>
    <xdr:cxnSp macro="">
      <xdr:nvCxnSpPr>
        <xdr:cNvPr id="59" name="直線コネクタ 58"/>
        <xdr:cNvCxnSpPr/>
      </xdr:nvCxnSpPr>
      <xdr:spPr bwMode="auto">
        <a:xfrm>
          <a:off x="2908300" y="3121165"/>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159677</xdr:rowOff>
    </xdr:from>
    <xdr:to>
      <xdr:col>29</xdr:col>
      <xdr:colOff>177800</xdr:colOff>
      <xdr:row>17</xdr:row>
      <xdr:rowOff>89827</xdr:rowOff>
    </xdr:to>
    <xdr:sp macro="" textlink="">
      <xdr:nvSpPr>
        <xdr:cNvPr id="69" name="楕円 68"/>
        <xdr:cNvSpPr/>
      </xdr:nvSpPr>
      <xdr:spPr bwMode="auto">
        <a:xfrm>
          <a:off x="5600700" y="295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131754</xdr:rowOff>
    </xdr:from>
    <xdr:ext cx="762000" cy="259045"/>
    <xdr:sp macro="" textlink="">
      <xdr:nvSpPr>
        <xdr:cNvPr id="70" name="人口1人当たり決算額の推移該当値テキスト130"/>
        <xdr:cNvSpPr txBox="1"/>
      </xdr:nvSpPr>
      <xdr:spPr>
        <a:xfrm>
          <a:off x="5740400" y="292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22098</xdr:rowOff>
    </xdr:from>
    <xdr:to>
      <xdr:col>26</xdr:col>
      <xdr:colOff>101600</xdr:colOff>
      <xdr:row>17</xdr:row>
      <xdr:rowOff>123698</xdr:rowOff>
    </xdr:to>
    <xdr:sp macro="" textlink="">
      <xdr:nvSpPr>
        <xdr:cNvPr id="71" name="楕円 70"/>
        <xdr:cNvSpPr/>
      </xdr:nvSpPr>
      <xdr:spPr bwMode="auto">
        <a:xfrm>
          <a:off x="49530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108475</xdr:rowOff>
    </xdr:from>
    <xdr:ext cx="736600" cy="259045"/>
    <xdr:sp macro="" textlink="">
      <xdr:nvSpPr>
        <xdr:cNvPr id="72" name="テキスト ボックス 71"/>
        <xdr:cNvSpPr txBox="1"/>
      </xdr:nvSpPr>
      <xdr:spPr>
        <a:xfrm>
          <a:off x="4622800" y="307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92507</xdr:rowOff>
    </xdr:from>
    <xdr:to>
      <xdr:col>22</xdr:col>
      <xdr:colOff>165100</xdr:colOff>
      <xdr:row>18</xdr:row>
      <xdr:rowOff>22657</xdr:rowOff>
    </xdr:to>
    <xdr:sp macro="" textlink="">
      <xdr:nvSpPr>
        <xdr:cNvPr id="73" name="楕円 72"/>
        <xdr:cNvSpPr/>
      </xdr:nvSpPr>
      <xdr:spPr bwMode="auto">
        <a:xfrm>
          <a:off x="4254500" y="305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7434</xdr:rowOff>
    </xdr:from>
    <xdr:ext cx="762000" cy="259045"/>
    <xdr:sp macro="" textlink="">
      <xdr:nvSpPr>
        <xdr:cNvPr id="74" name="テキスト ボックス 73"/>
        <xdr:cNvSpPr txBox="1"/>
      </xdr:nvSpPr>
      <xdr:spPr>
        <a:xfrm>
          <a:off x="3924300" y="314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119177</xdr:rowOff>
    </xdr:from>
    <xdr:to>
      <xdr:col>19</xdr:col>
      <xdr:colOff>38100</xdr:colOff>
      <xdr:row>18</xdr:row>
      <xdr:rowOff>49327</xdr:rowOff>
    </xdr:to>
    <xdr:sp macro="" textlink="">
      <xdr:nvSpPr>
        <xdr:cNvPr id="75" name="楕円 74"/>
        <xdr:cNvSpPr/>
      </xdr:nvSpPr>
      <xdr:spPr bwMode="auto">
        <a:xfrm>
          <a:off x="3556000" y="308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34104</xdr:rowOff>
    </xdr:from>
    <xdr:ext cx="762000" cy="259045"/>
    <xdr:sp macro="" textlink="">
      <xdr:nvSpPr>
        <xdr:cNvPr id="76" name="テキスト ボックス 75"/>
        <xdr:cNvSpPr txBox="1"/>
      </xdr:nvSpPr>
      <xdr:spPr>
        <a:xfrm>
          <a:off x="3225800" y="316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108090</xdr:rowOff>
    </xdr:from>
    <xdr:to>
      <xdr:col>15</xdr:col>
      <xdr:colOff>101600</xdr:colOff>
      <xdr:row>18</xdr:row>
      <xdr:rowOff>38240</xdr:rowOff>
    </xdr:to>
    <xdr:sp macro="" textlink="">
      <xdr:nvSpPr>
        <xdr:cNvPr id="77" name="楕円 76"/>
        <xdr:cNvSpPr/>
      </xdr:nvSpPr>
      <xdr:spPr bwMode="auto">
        <a:xfrm>
          <a:off x="2857500" y="30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23017</xdr:rowOff>
    </xdr:from>
    <xdr:ext cx="762000" cy="259045"/>
    <xdr:sp macro="" textlink="">
      <xdr:nvSpPr>
        <xdr:cNvPr id="78" name="テキスト ボックス 77"/>
        <xdr:cNvSpPr txBox="1"/>
      </xdr:nvSpPr>
      <xdr:spPr>
        <a:xfrm>
          <a:off x="2527300" y="31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272961</xdr:rowOff>
    </xdr:from>
    <xdr:to>
      <xdr:col>29</xdr:col>
      <xdr:colOff>127000</xdr:colOff>
      <xdr:row>35</xdr:row>
      <xdr:rowOff>318605</xdr:rowOff>
    </xdr:to>
    <xdr:cxnSp macro="">
      <xdr:nvCxnSpPr>
        <xdr:cNvPr id="111" name="直線コネクタ 110"/>
        <xdr:cNvCxnSpPr/>
      </xdr:nvCxnSpPr>
      <xdr:spPr bwMode="auto">
        <a:xfrm flipV="1">
          <a:off x="5003800" y="6883311"/>
          <a:ext cx="647700" cy="4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286524</xdr:rowOff>
    </xdr:from>
    <xdr:to>
      <xdr:col>26</xdr:col>
      <xdr:colOff>50800</xdr:colOff>
      <xdr:row>35</xdr:row>
      <xdr:rowOff>318605</xdr:rowOff>
    </xdr:to>
    <xdr:cxnSp macro="">
      <xdr:nvCxnSpPr>
        <xdr:cNvPr id="114" name="直線コネクタ 113"/>
        <xdr:cNvCxnSpPr/>
      </xdr:nvCxnSpPr>
      <xdr:spPr bwMode="auto">
        <a:xfrm>
          <a:off x="4305300" y="6896874"/>
          <a:ext cx="698500" cy="3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286524</xdr:rowOff>
    </xdr:from>
    <xdr:to>
      <xdr:col>22</xdr:col>
      <xdr:colOff>114300</xdr:colOff>
      <xdr:row>35</xdr:row>
      <xdr:rowOff>296088</xdr:rowOff>
    </xdr:to>
    <xdr:cxnSp macro="">
      <xdr:nvCxnSpPr>
        <xdr:cNvPr id="117" name="直線コネクタ 116"/>
        <xdr:cNvCxnSpPr/>
      </xdr:nvCxnSpPr>
      <xdr:spPr bwMode="auto">
        <a:xfrm flipV="1">
          <a:off x="3606800" y="6896874"/>
          <a:ext cx="698500" cy="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296088</xdr:rowOff>
    </xdr:from>
    <xdr:to>
      <xdr:col>18</xdr:col>
      <xdr:colOff>177800</xdr:colOff>
      <xdr:row>35</xdr:row>
      <xdr:rowOff>325196</xdr:rowOff>
    </xdr:to>
    <xdr:cxnSp macro="">
      <xdr:nvCxnSpPr>
        <xdr:cNvPr id="120" name="直線コネクタ 119"/>
        <xdr:cNvCxnSpPr/>
      </xdr:nvCxnSpPr>
      <xdr:spPr bwMode="auto">
        <a:xfrm flipV="1">
          <a:off x="2908300" y="6906438"/>
          <a:ext cx="698500" cy="2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222161</xdr:rowOff>
    </xdr:from>
    <xdr:to>
      <xdr:col>29</xdr:col>
      <xdr:colOff>177800</xdr:colOff>
      <xdr:row>35</xdr:row>
      <xdr:rowOff>323761</xdr:rowOff>
    </xdr:to>
    <xdr:sp macro="" textlink="">
      <xdr:nvSpPr>
        <xdr:cNvPr id="130" name="楕円 129"/>
        <xdr:cNvSpPr/>
      </xdr:nvSpPr>
      <xdr:spPr bwMode="auto">
        <a:xfrm>
          <a:off x="5600700" y="683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194238</xdr:rowOff>
    </xdr:from>
    <xdr:ext cx="762000" cy="259045"/>
    <xdr:sp macro="" textlink="">
      <xdr:nvSpPr>
        <xdr:cNvPr id="131" name="人口1人当たり決算額の推移該当値テキスト445"/>
        <xdr:cNvSpPr txBox="1"/>
      </xdr:nvSpPr>
      <xdr:spPr>
        <a:xfrm>
          <a:off x="5740400" y="68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267805</xdr:rowOff>
    </xdr:from>
    <xdr:to>
      <xdr:col>26</xdr:col>
      <xdr:colOff>101600</xdr:colOff>
      <xdr:row>36</xdr:row>
      <xdr:rowOff>26505</xdr:rowOff>
    </xdr:to>
    <xdr:sp macro="" textlink="">
      <xdr:nvSpPr>
        <xdr:cNvPr id="132" name="楕円 131"/>
        <xdr:cNvSpPr/>
      </xdr:nvSpPr>
      <xdr:spPr bwMode="auto">
        <a:xfrm>
          <a:off x="4953000" y="687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11282</xdr:rowOff>
    </xdr:from>
    <xdr:ext cx="736600" cy="259045"/>
    <xdr:sp macro="" textlink="">
      <xdr:nvSpPr>
        <xdr:cNvPr id="133" name="テキスト ボックス 132"/>
        <xdr:cNvSpPr txBox="1"/>
      </xdr:nvSpPr>
      <xdr:spPr>
        <a:xfrm>
          <a:off x="4622800" y="696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235724</xdr:rowOff>
    </xdr:from>
    <xdr:to>
      <xdr:col>22</xdr:col>
      <xdr:colOff>165100</xdr:colOff>
      <xdr:row>35</xdr:row>
      <xdr:rowOff>337324</xdr:rowOff>
    </xdr:to>
    <xdr:sp macro="" textlink="">
      <xdr:nvSpPr>
        <xdr:cNvPr id="134" name="楕円 133"/>
        <xdr:cNvSpPr/>
      </xdr:nvSpPr>
      <xdr:spPr bwMode="auto">
        <a:xfrm>
          <a:off x="4254500" y="684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322101</xdr:rowOff>
    </xdr:from>
    <xdr:ext cx="762000" cy="259045"/>
    <xdr:sp macro="" textlink="">
      <xdr:nvSpPr>
        <xdr:cNvPr id="135" name="テキスト ボックス 134"/>
        <xdr:cNvSpPr txBox="1"/>
      </xdr:nvSpPr>
      <xdr:spPr>
        <a:xfrm>
          <a:off x="3924300" y="693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245288</xdr:rowOff>
    </xdr:from>
    <xdr:to>
      <xdr:col>19</xdr:col>
      <xdr:colOff>38100</xdr:colOff>
      <xdr:row>36</xdr:row>
      <xdr:rowOff>3988</xdr:rowOff>
    </xdr:to>
    <xdr:sp macro="" textlink="">
      <xdr:nvSpPr>
        <xdr:cNvPr id="136" name="楕円 135"/>
        <xdr:cNvSpPr/>
      </xdr:nvSpPr>
      <xdr:spPr bwMode="auto">
        <a:xfrm>
          <a:off x="3556000" y="685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331665</xdr:rowOff>
    </xdr:from>
    <xdr:ext cx="762000" cy="259045"/>
    <xdr:sp macro="" textlink="">
      <xdr:nvSpPr>
        <xdr:cNvPr id="137" name="テキスト ボックス 136"/>
        <xdr:cNvSpPr txBox="1"/>
      </xdr:nvSpPr>
      <xdr:spPr>
        <a:xfrm>
          <a:off x="3225800" y="69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274396</xdr:rowOff>
    </xdr:from>
    <xdr:to>
      <xdr:col>15</xdr:col>
      <xdr:colOff>101600</xdr:colOff>
      <xdr:row>36</xdr:row>
      <xdr:rowOff>33096</xdr:rowOff>
    </xdr:to>
    <xdr:sp macro="" textlink="">
      <xdr:nvSpPr>
        <xdr:cNvPr id="138" name="楕円 137"/>
        <xdr:cNvSpPr/>
      </xdr:nvSpPr>
      <xdr:spPr bwMode="auto">
        <a:xfrm>
          <a:off x="2857500" y="688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17873</xdr:rowOff>
    </xdr:from>
    <xdr:ext cx="762000" cy="259045"/>
    <xdr:sp macro="" textlink="">
      <xdr:nvSpPr>
        <xdr:cNvPr id="139" name="テキスト ボックス 138"/>
        <xdr:cNvSpPr txBox="1"/>
      </xdr:nvSpPr>
      <xdr:spPr>
        <a:xfrm>
          <a:off x="2527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11357</xdr:rowOff>
    </xdr:from>
    <xdr:to>
      <xdr:col>24</xdr:col>
      <xdr:colOff>63500</xdr:colOff>
      <xdr:row>36</xdr:row>
      <xdr:rowOff>71871</xdr:rowOff>
    </xdr:to>
    <xdr:cxnSp macro="">
      <xdr:nvCxnSpPr>
        <xdr:cNvPr id="63" name="直線コネクタ 62"/>
        <xdr:cNvCxnSpPr/>
      </xdr:nvCxnSpPr>
      <xdr:spPr>
        <a:xfrm flipV="1">
          <a:off x="3797300" y="6183557"/>
          <a:ext cx="8382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71871</xdr:rowOff>
    </xdr:from>
    <xdr:to>
      <xdr:col>19</xdr:col>
      <xdr:colOff>177800</xdr:colOff>
      <xdr:row>36</xdr:row>
      <xdr:rowOff>149824</xdr:rowOff>
    </xdr:to>
    <xdr:cxnSp macro="">
      <xdr:nvCxnSpPr>
        <xdr:cNvPr id="66" name="直線コネクタ 65"/>
        <xdr:cNvCxnSpPr/>
      </xdr:nvCxnSpPr>
      <xdr:spPr>
        <a:xfrm flipV="1">
          <a:off x="2908300" y="624407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149824</xdr:rowOff>
    </xdr:from>
    <xdr:to>
      <xdr:col>15</xdr:col>
      <xdr:colOff>50800</xdr:colOff>
      <xdr:row>37</xdr:row>
      <xdr:rowOff>130458</xdr:rowOff>
    </xdr:to>
    <xdr:cxnSp macro="">
      <xdr:nvCxnSpPr>
        <xdr:cNvPr id="69" name="直線コネクタ 68"/>
        <xdr:cNvCxnSpPr/>
      </xdr:nvCxnSpPr>
      <xdr:spPr>
        <a:xfrm flipV="1">
          <a:off x="2019300" y="6322024"/>
          <a:ext cx="889000" cy="1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130458</xdr:rowOff>
    </xdr:from>
    <xdr:to>
      <xdr:col>10</xdr:col>
      <xdr:colOff>114300</xdr:colOff>
      <xdr:row>37</xdr:row>
      <xdr:rowOff>142411</xdr:rowOff>
    </xdr:to>
    <xdr:cxnSp macro="">
      <xdr:nvCxnSpPr>
        <xdr:cNvPr id="72" name="直線コネクタ 71"/>
        <xdr:cNvCxnSpPr/>
      </xdr:nvCxnSpPr>
      <xdr:spPr>
        <a:xfrm flipV="1">
          <a:off x="1130300" y="6474108"/>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132007</xdr:rowOff>
    </xdr:from>
    <xdr:to>
      <xdr:col>24</xdr:col>
      <xdr:colOff>114300</xdr:colOff>
      <xdr:row>36</xdr:row>
      <xdr:rowOff>62157</xdr:rowOff>
    </xdr:to>
    <xdr:sp macro="" textlink="">
      <xdr:nvSpPr>
        <xdr:cNvPr id="82" name="楕円 81"/>
        <xdr:cNvSpPr/>
      </xdr:nvSpPr>
      <xdr:spPr>
        <a:xfrm>
          <a:off x="45847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110434</xdr:rowOff>
    </xdr:from>
    <xdr:ext cx="534377" cy="259045"/>
    <xdr:sp macro="" textlink="">
      <xdr:nvSpPr>
        <xdr:cNvPr id="83" name="人件費該当値テキスト"/>
        <xdr:cNvSpPr txBox="1"/>
      </xdr:nvSpPr>
      <xdr:spPr>
        <a:xfrm>
          <a:off x="4686300" y="61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21071</xdr:rowOff>
    </xdr:from>
    <xdr:to>
      <xdr:col>20</xdr:col>
      <xdr:colOff>38100</xdr:colOff>
      <xdr:row>36</xdr:row>
      <xdr:rowOff>122671</xdr:rowOff>
    </xdr:to>
    <xdr:sp macro="" textlink="">
      <xdr:nvSpPr>
        <xdr:cNvPr id="84" name="楕円 83"/>
        <xdr:cNvSpPr/>
      </xdr:nvSpPr>
      <xdr:spPr>
        <a:xfrm>
          <a:off x="3746500" y="61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113798</xdr:rowOff>
    </xdr:from>
    <xdr:ext cx="534377" cy="259045"/>
    <xdr:sp macro="" textlink="">
      <xdr:nvSpPr>
        <xdr:cNvPr id="85" name="テキスト ボックス 84"/>
        <xdr:cNvSpPr txBox="1"/>
      </xdr:nvSpPr>
      <xdr:spPr>
        <a:xfrm>
          <a:off x="3530111" y="62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99024</xdr:rowOff>
    </xdr:from>
    <xdr:to>
      <xdr:col>15</xdr:col>
      <xdr:colOff>101600</xdr:colOff>
      <xdr:row>37</xdr:row>
      <xdr:rowOff>29174</xdr:rowOff>
    </xdr:to>
    <xdr:sp macro="" textlink="">
      <xdr:nvSpPr>
        <xdr:cNvPr id="86" name="楕円 85"/>
        <xdr:cNvSpPr/>
      </xdr:nvSpPr>
      <xdr:spPr>
        <a:xfrm>
          <a:off x="2857500" y="62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20301</xdr:rowOff>
    </xdr:from>
    <xdr:ext cx="534377" cy="259045"/>
    <xdr:sp macro="" textlink="">
      <xdr:nvSpPr>
        <xdr:cNvPr id="87" name="テキスト ボックス 86"/>
        <xdr:cNvSpPr txBox="1"/>
      </xdr:nvSpPr>
      <xdr:spPr>
        <a:xfrm>
          <a:off x="2641111" y="63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79658</xdr:rowOff>
    </xdr:from>
    <xdr:to>
      <xdr:col>10</xdr:col>
      <xdr:colOff>165100</xdr:colOff>
      <xdr:row>38</xdr:row>
      <xdr:rowOff>9808</xdr:rowOff>
    </xdr:to>
    <xdr:sp macro="" textlink="">
      <xdr:nvSpPr>
        <xdr:cNvPr id="88" name="楕円 87"/>
        <xdr:cNvSpPr/>
      </xdr:nvSpPr>
      <xdr:spPr>
        <a:xfrm>
          <a:off x="1968500" y="64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xdr:rowOff>
    </xdr:from>
    <xdr:ext cx="534377" cy="259045"/>
    <xdr:sp macro="" textlink="">
      <xdr:nvSpPr>
        <xdr:cNvPr id="89" name="テキスト ボックス 88"/>
        <xdr:cNvSpPr txBox="1"/>
      </xdr:nvSpPr>
      <xdr:spPr>
        <a:xfrm>
          <a:off x="1752111" y="65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91611</xdr:rowOff>
    </xdr:from>
    <xdr:to>
      <xdr:col>6</xdr:col>
      <xdr:colOff>38100</xdr:colOff>
      <xdr:row>38</xdr:row>
      <xdr:rowOff>21761</xdr:rowOff>
    </xdr:to>
    <xdr:sp macro="" textlink="">
      <xdr:nvSpPr>
        <xdr:cNvPr id="90" name="楕円 89"/>
        <xdr:cNvSpPr/>
      </xdr:nvSpPr>
      <xdr:spPr>
        <a:xfrm>
          <a:off x="1079500" y="64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12888</xdr:rowOff>
    </xdr:from>
    <xdr:ext cx="534377" cy="259045"/>
    <xdr:sp macro="" textlink="">
      <xdr:nvSpPr>
        <xdr:cNvPr id="91" name="テキスト ボックス 90"/>
        <xdr:cNvSpPr txBox="1"/>
      </xdr:nvSpPr>
      <xdr:spPr>
        <a:xfrm>
          <a:off x="863111" y="65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120536</xdr:rowOff>
    </xdr:from>
    <xdr:to>
      <xdr:col>24</xdr:col>
      <xdr:colOff>63500</xdr:colOff>
      <xdr:row>53</xdr:row>
      <xdr:rowOff>149720</xdr:rowOff>
    </xdr:to>
    <xdr:cxnSp macro="">
      <xdr:nvCxnSpPr>
        <xdr:cNvPr id="121" name="直線コネクタ 120"/>
        <xdr:cNvCxnSpPr/>
      </xdr:nvCxnSpPr>
      <xdr:spPr>
        <a:xfrm>
          <a:off x="3797300" y="9207386"/>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120536</xdr:rowOff>
    </xdr:from>
    <xdr:to>
      <xdr:col>19</xdr:col>
      <xdr:colOff>177800</xdr:colOff>
      <xdr:row>57</xdr:row>
      <xdr:rowOff>36258</xdr:rowOff>
    </xdr:to>
    <xdr:cxnSp macro="">
      <xdr:nvCxnSpPr>
        <xdr:cNvPr id="124" name="直線コネクタ 123"/>
        <xdr:cNvCxnSpPr/>
      </xdr:nvCxnSpPr>
      <xdr:spPr>
        <a:xfrm flipV="1">
          <a:off x="2908300" y="9207386"/>
          <a:ext cx="889000" cy="60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36258</xdr:rowOff>
    </xdr:from>
    <xdr:to>
      <xdr:col>15</xdr:col>
      <xdr:colOff>50800</xdr:colOff>
      <xdr:row>57</xdr:row>
      <xdr:rowOff>66853</xdr:rowOff>
    </xdr:to>
    <xdr:cxnSp macro="">
      <xdr:nvCxnSpPr>
        <xdr:cNvPr id="127" name="直線コネクタ 126"/>
        <xdr:cNvCxnSpPr/>
      </xdr:nvCxnSpPr>
      <xdr:spPr>
        <a:xfrm flipV="1">
          <a:off x="2019300" y="9808908"/>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66853</xdr:rowOff>
    </xdr:from>
    <xdr:to>
      <xdr:col>10</xdr:col>
      <xdr:colOff>114300</xdr:colOff>
      <xdr:row>57</xdr:row>
      <xdr:rowOff>163703</xdr:rowOff>
    </xdr:to>
    <xdr:cxnSp macro="">
      <xdr:nvCxnSpPr>
        <xdr:cNvPr id="130" name="直線コネクタ 129"/>
        <xdr:cNvCxnSpPr/>
      </xdr:nvCxnSpPr>
      <xdr:spPr>
        <a:xfrm flipV="1">
          <a:off x="1130300" y="9839503"/>
          <a:ext cx="8890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98920</xdr:rowOff>
    </xdr:from>
    <xdr:to>
      <xdr:col>24</xdr:col>
      <xdr:colOff>114300</xdr:colOff>
      <xdr:row>54</xdr:row>
      <xdr:rowOff>29070</xdr:rowOff>
    </xdr:to>
    <xdr:sp macro="" textlink="">
      <xdr:nvSpPr>
        <xdr:cNvPr id="140" name="楕円 139"/>
        <xdr:cNvSpPr/>
      </xdr:nvSpPr>
      <xdr:spPr>
        <a:xfrm>
          <a:off x="4584700" y="91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121797</xdr:rowOff>
    </xdr:from>
    <xdr:ext cx="534377" cy="259045"/>
    <xdr:sp macro="" textlink="">
      <xdr:nvSpPr>
        <xdr:cNvPr id="141" name="物件費該当値テキスト"/>
        <xdr:cNvSpPr txBox="1"/>
      </xdr:nvSpPr>
      <xdr:spPr>
        <a:xfrm>
          <a:off x="4686300" y="90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69736</xdr:rowOff>
    </xdr:from>
    <xdr:to>
      <xdr:col>20</xdr:col>
      <xdr:colOff>38100</xdr:colOff>
      <xdr:row>53</xdr:row>
      <xdr:rowOff>171336</xdr:rowOff>
    </xdr:to>
    <xdr:sp macro="" textlink="">
      <xdr:nvSpPr>
        <xdr:cNvPr id="142" name="楕円 141"/>
        <xdr:cNvSpPr/>
      </xdr:nvSpPr>
      <xdr:spPr>
        <a:xfrm>
          <a:off x="3746500" y="91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16413</xdr:rowOff>
    </xdr:from>
    <xdr:ext cx="534377" cy="259045"/>
    <xdr:sp macro="" textlink="">
      <xdr:nvSpPr>
        <xdr:cNvPr id="143" name="テキスト ボックス 142"/>
        <xdr:cNvSpPr txBox="1"/>
      </xdr:nvSpPr>
      <xdr:spPr>
        <a:xfrm>
          <a:off x="3530111" y="89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156908</xdr:rowOff>
    </xdr:from>
    <xdr:to>
      <xdr:col>15</xdr:col>
      <xdr:colOff>101600</xdr:colOff>
      <xdr:row>57</xdr:row>
      <xdr:rowOff>87058</xdr:rowOff>
    </xdr:to>
    <xdr:sp macro="" textlink="">
      <xdr:nvSpPr>
        <xdr:cNvPr id="144" name="楕円 143"/>
        <xdr:cNvSpPr/>
      </xdr:nvSpPr>
      <xdr:spPr>
        <a:xfrm>
          <a:off x="28575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103585</xdr:rowOff>
    </xdr:from>
    <xdr:ext cx="534377" cy="259045"/>
    <xdr:sp macro="" textlink="">
      <xdr:nvSpPr>
        <xdr:cNvPr id="145" name="テキスト ボックス 144"/>
        <xdr:cNvSpPr txBox="1"/>
      </xdr:nvSpPr>
      <xdr:spPr>
        <a:xfrm>
          <a:off x="2641111" y="95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16053</xdr:rowOff>
    </xdr:from>
    <xdr:to>
      <xdr:col>10</xdr:col>
      <xdr:colOff>165100</xdr:colOff>
      <xdr:row>57</xdr:row>
      <xdr:rowOff>117653</xdr:rowOff>
    </xdr:to>
    <xdr:sp macro="" textlink="">
      <xdr:nvSpPr>
        <xdr:cNvPr id="146" name="楕円 145"/>
        <xdr:cNvSpPr/>
      </xdr:nvSpPr>
      <xdr:spPr>
        <a:xfrm>
          <a:off x="1968500" y="97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134180</xdr:rowOff>
    </xdr:from>
    <xdr:ext cx="534377" cy="259045"/>
    <xdr:sp macro="" textlink="">
      <xdr:nvSpPr>
        <xdr:cNvPr id="147" name="テキスト ボックス 146"/>
        <xdr:cNvSpPr txBox="1"/>
      </xdr:nvSpPr>
      <xdr:spPr>
        <a:xfrm>
          <a:off x="1752111" y="9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112903</xdr:rowOff>
    </xdr:from>
    <xdr:to>
      <xdr:col>6</xdr:col>
      <xdr:colOff>38100</xdr:colOff>
      <xdr:row>58</xdr:row>
      <xdr:rowOff>43053</xdr:rowOff>
    </xdr:to>
    <xdr:sp macro="" textlink="">
      <xdr:nvSpPr>
        <xdr:cNvPr id="148" name="楕円 147"/>
        <xdr:cNvSpPr/>
      </xdr:nvSpPr>
      <xdr:spPr>
        <a:xfrm>
          <a:off x="10795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59580</xdr:rowOff>
    </xdr:from>
    <xdr:ext cx="534377" cy="259045"/>
    <xdr:sp macro="" textlink="">
      <xdr:nvSpPr>
        <xdr:cNvPr id="149" name="テキスト ボックス 148"/>
        <xdr:cNvSpPr txBox="1"/>
      </xdr:nvSpPr>
      <xdr:spPr>
        <a:xfrm>
          <a:off x="863111" y="96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62548</xdr:rowOff>
    </xdr:from>
    <xdr:to>
      <xdr:col>24</xdr:col>
      <xdr:colOff>63500</xdr:colOff>
      <xdr:row>76</xdr:row>
      <xdr:rowOff>84322</xdr:rowOff>
    </xdr:to>
    <xdr:cxnSp macro="">
      <xdr:nvCxnSpPr>
        <xdr:cNvPr id="174" name="直線コネクタ 173"/>
        <xdr:cNvCxnSpPr/>
      </xdr:nvCxnSpPr>
      <xdr:spPr>
        <a:xfrm flipV="1">
          <a:off x="3797300" y="13092748"/>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84322</xdr:rowOff>
    </xdr:from>
    <xdr:to>
      <xdr:col>19</xdr:col>
      <xdr:colOff>177800</xdr:colOff>
      <xdr:row>76</xdr:row>
      <xdr:rowOff>140100</xdr:rowOff>
    </xdr:to>
    <xdr:cxnSp macro="">
      <xdr:nvCxnSpPr>
        <xdr:cNvPr id="177" name="直線コネクタ 176"/>
        <xdr:cNvCxnSpPr/>
      </xdr:nvCxnSpPr>
      <xdr:spPr>
        <a:xfrm flipV="1">
          <a:off x="2908300" y="1311452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130670</xdr:rowOff>
    </xdr:from>
    <xdr:to>
      <xdr:col>15</xdr:col>
      <xdr:colOff>50800</xdr:colOff>
      <xdr:row>76</xdr:row>
      <xdr:rowOff>140100</xdr:rowOff>
    </xdr:to>
    <xdr:cxnSp macro="">
      <xdr:nvCxnSpPr>
        <xdr:cNvPr id="180" name="直線コネクタ 179"/>
        <xdr:cNvCxnSpPr/>
      </xdr:nvCxnSpPr>
      <xdr:spPr>
        <a:xfrm>
          <a:off x="2019300" y="13160870"/>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115754</xdr:rowOff>
    </xdr:from>
    <xdr:to>
      <xdr:col>10</xdr:col>
      <xdr:colOff>114300</xdr:colOff>
      <xdr:row>76</xdr:row>
      <xdr:rowOff>130670</xdr:rowOff>
    </xdr:to>
    <xdr:cxnSp macro="">
      <xdr:nvCxnSpPr>
        <xdr:cNvPr id="183" name="直線コネクタ 182"/>
        <xdr:cNvCxnSpPr/>
      </xdr:nvCxnSpPr>
      <xdr:spPr>
        <a:xfrm>
          <a:off x="1130300" y="13145954"/>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11748</xdr:rowOff>
    </xdr:from>
    <xdr:to>
      <xdr:col>24</xdr:col>
      <xdr:colOff>114300</xdr:colOff>
      <xdr:row>76</xdr:row>
      <xdr:rowOff>113348</xdr:rowOff>
    </xdr:to>
    <xdr:sp macro="" textlink="">
      <xdr:nvSpPr>
        <xdr:cNvPr id="193" name="楕円 192"/>
        <xdr:cNvSpPr/>
      </xdr:nvSpPr>
      <xdr:spPr>
        <a:xfrm>
          <a:off x="45847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34624</xdr:rowOff>
    </xdr:from>
    <xdr:ext cx="469744" cy="259045"/>
    <xdr:sp macro="" textlink="">
      <xdr:nvSpPr>
        <xdr:cNvPr id="194" name="維持補修費該当値テキスト"/>
        <xdr:cNvSpPr txBox="1"/>
      </xdr:nvSpPr>
      <xdr:spPr>
        <a:xfrm>
          <a:off x="4686300" y="128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33522</xdr:rowOff>
    </xdr:from>
    <xdr:to>
      <xdr:col>20</xdr:col>
      <xdr:colOff>38100</xdr:colOff>
      <xdr:row>76</xdr:row>
      <xdr:rowOff>135122</xdr:rowOff>
    </xdr:to>
    <xdr:sp macro="" textlink="">
      <xdr:nvSpPr>
        <xdr:cNvPr id="195" name="楕円 194"/>
        <xdr:cNvSpPr/>
      </xdr:nvSpPr>
      <xdr:spPr>
        <a:xfrm>
          <a:off x="3746500" y="130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126249</xdr:rowOff>
    </xdr:from>
    <xdr:ext cx="469744" cy="259045"/>
    <xdr:sp macro="" textlink="">
      <xdr:nvSpPr>
        <xdr:cNvPr id="196" name="テキスト ボックス 195"/>
        <xdr:cNvSpPr txBox="1"/>
      </xdr:nvSpPr>
      <xdr:spPr>
        <a:xfrm>
          <a:off x="3562428" y="1315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89300</xdr:rowOff>
    </xdr:from>
    <xdr:to>
      <xdr:col>15</xdr:col>
      <xdr:colOff>101600</xdr:colOff>
      <xdr:row>77</xdr:row>
      <xdr:rowOff>19450</xdr:rowOff>
    </xdr:to>
    <xdr:sp macro="" textlink="">
      <xdr:nvSpPr>
        <xdr:cNvPr id="197" name="楕円 196"/>
        <xdr:cNvSpPr/>
      </xdr:nvSpPr>
      <xdr:spPr>
        <a:xfrm>
          <a:off x="2857500" y="131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10577</xdr:rowOff>
    </xdr:from>
    <xdr:ext cx="469744" cy="259045"/>
    <xdr:sp macro="" textlink="">
      <xdr:nvSpPr>
        <xdr:cNvPr id="198" name="テキスト ボックス 197"/>
        <xdr:cNvSpPr txBox="1"/>
      </xdr:nvSpPr>
      <xdr:spPr>
        <a:xfrm>
          <a:off x="2673428" y="132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79870</xdr:rowOff>
    </xdr:from>
    <xdr:to>
      <xdr:col>10</xdr:col>
      <xdr:colOff>165100</xdr:colOff>
      <xdr:row>77</xdr:row>
      <xdr:rowOff>10020</xdr:rowOff>
    </xdr:to>
    <xdr:sp macro="" textlink="">
      <xdr:nvSpPr>
        <xdr:cNvPr id="199" name="楕円 198"/>
        <xdr:cNvSpPr/>
      </xdr:nvSpPr>
      <xdr:spPr>
        <a:xfrm>
          <a:off x="1968500" y="13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26547</xdr:rowOff>
    </xdr:from>
    <xdr:ext cx="469744" cy="259045"/>
    <xdr:sp macro="" textlink="">
      <xdr:nvSpPr>
        <xdr:cNvPr id="200" name="テキスト ボックス 199"/>
        <xdr:cNvSpPr txBox="1"/>
      </xdr:nvSpPr>
      <xdr:spPr>
        <a:xfrm>
          <a:off x="1784428" y="12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64954</xdr:rowOff>
    </xdr:from>
    <xdr:to>
      <xdr:col>6</xdr:col>
      <xdr:colOff>38100</xdr:colOff>
      <xdr:row>76</xdr:row>
      <xdr:rowOff>166554</xdr:rowOff>
    </xdr:to>
    <xdr:sp macro="" textlink="">
      <xdr:nvSpPr>
        <xdr:cNvPr id="201" name="楕円 200"/>
        <xdr:cNvSpPr/>
      </xdr:nvSpPr>
      <xdr:spPr>
        <a:xfrm>
          <a:off x="1079500" y="130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11631</xdr:rowOff>
    </xdr:from>
    <xdr:ext cx="469744" cy="259045"/>
    <xdr:sp macro="" textlink="">
      <xdr:nvSpPr>
        <xdr:cNvPr id="202" name="テキスト ボックス 201"/>
        <xdr:cNvSpPr txBox="1"/>
      </xdr:nvSpPr>
      <xdr:spPr>
        <a:xfrm>
          <a:off x="895428" y="12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90757</xdr:rowOff>
    </xdr:from>
    <xdr:to>
      <xdr:col>24</xdr:col>
      <xdr:colOff>63500</xdr:colOff>
      <xdr:row>95</xdr:row>
      <xdr:rowOff>49685</xdr:rowOff>
    </xdr:to>
    <xdr:cxnSp macro="">
      <xdr:nvCxnSpPr>
        <xdr:cNvPr id="234" name="直線コネクタ 233"/>
        <xdr:cNvCxnSpPr/>
      </xdr:nvCxnSpPr>
      <xdr:spPr>
        <a:xfrm>
          <a:off x="3797300" y="16207057"/>
          <a:ext cx="8382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90757</xdr:rowOff>
    </xdr:from>
    <xdr:to>
      <xdr:col>19</xdr:col>
      <xdr:colOff>177800</xdr:colOff>
      <xdr:row>96</xdr:row>
      <xdr:rowOff>76149</xdr:rowOff>
    </xdr:to>
    <xdr:cxnSp macro="">
      <xdr:nvCxnSpPr>
        <xdr:cNvPr id="237" name="直線コネクタ 236"/>
        <xdr:cNvCxnSpPr/>
      </xdr:nvCxnSpPr>
      <xdr:spPr>
        <a:xfrm flipV="1">
          <a:off x="2908300" y="16207057"/>
          <a:ext cx="889000" cy="3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76149</xdr:rowOff>
    </xdr:from>
    <xdr:to>
      <xdr:col>15</xdr:col>
      <xdr:colOff>50800</xdr:colOff>
      <xdr:row>96</xdr:row>
      <xdr:rowOff>130110</xdr:rowOff>
    </xdr:to>
    <xdr:cxnSp macro="">
      <xdr:nvCxnSpPr>
        <xdr:cNvPr id="240" name="直線コネクタ 239"/>
        <xdr:cNvCxnSpPr/>
      </xdr:nvCxnSpPr>
      <xdr:spPr>
        <a:xfrm flipV="1">
          <a:off x="2019300" y="16535349"/>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130110</xdr:rowOff>
    </xdr:from>
    <xdr:to>
      <xdr:col>10</xdr:col>
      <xdr:colOff>114300</xdr:colOff>
      <xdr:row>97</xdr:row>
      <xdr:rowOff>16539</xdr:rowOff>
    </xdr:to>
    <xdr:cxnSp macro="">
      <xdr:nvCxnSpPr>
        <xdr:cNvPr id="243" name="直線コネクタ 242"/>
        <xdr:cNvCxnSpPr/>
      </xdr:nvCxnSpPr>
      <xdr:spPr>
        <a:xfrm flipV="1">
          <a:off x="1130300" y="16589310"/>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170335</xdr:rowOff>
    </xdr:from>
    <xdr:to>
      <xdr:col>24</xdr:col>
      <xdr:colOff>114300</xdr:colOff>
      <xdr:row>95</xdr:row>
      <xdr:rowOff>100485</xdr:rowOff>
    </xdr:to>
    <xdr:sp macro="" textlink="">
      <xdr:nvSpPr>
        <xdr:cNvPr id="253" name="楕円 252"/>
        <xdr:cNvSpPr/>
      </xdr:nvSpPr>
      <xdr:spPr>
        <a:xfrm>
          <a:off x="4584700" y="162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21762</xdr:rowOff>
    </xdr:from>
    <xdr:ext cx="599010" cy="259045"/>
    <xdr:sp macro="" textlink="">
      <xdr:nvSpPr>
        <xdr:cNvPr id="254" name="扶助費該当値テキスト"/>
        <xdr:cNvSpPr txBox="1"/>
      </xdr:nvSpPr>
      <xdr:spPr>
        <a:xfrm>
          <a:off x="4686300" y="1613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39957</xdr:rowOff>
    </xdr:from>
    <xdr:to>
      <xdr:col>20</xdr:col>
      <xdr:colOff>38100</xdr:colOff>
      <xdr:row>94</xdr:row>
      <xdr:rowOff>141557</xdr:rowOff>
    </xdr:to>
    <xdr:sp macro="" textlink="">
      <xdr:nvSpPr>
        <xdr:cNvPr id="255" name="楕円 254"/>
        <xdr:cNvSpPr/>
      </xdr:nvSpPr>
      <xdr:spPr>
        <a:xfrm>
          <a:off x="3746500" y="1615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158084</xdr:rowOff>
    </xdr:from>
    <xdr:ext cx="599010" cy="259045"/>
    <xdr:sp macro="" textlink="">
      <xdr:nvSpPr>
        <xdr:cNvPr id="256" name="テキスト ボックス 255"/>
        <xdr:cNvSpPr txBox="1"/>
      </xdr:nvSpPr>
      <xdr:spPr>
        <a:xfrm>
          <a:off x="3497795" y="1593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25349</xdr:rowOff>
    </xdr:from>
    <xdr:to>
      <xdr:col>15</xdr:col>
      <xdr:colOff>101600</xdr:colOff>
      <xdr:row>96</xdr:row>
      <xdr:rowOff>126949</xdr:rowOff>
    </xdr:to>
    <xdr:sp macro="" textlink="">
      <xdr:nvSpPr>
        <xdr:cNvPr id="257" name="楕円 256"/>
        <xdr:cNvSpPr/>
      </xdr:nvSpPr>
      <xdr:spPr>
        <a:xfrm>
          <a:off x="2857500" y="164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143476</xdr:rowOff>
    </xdr:from>
    <xdr:ext cx="599010" cy="259045"/>
    <xdr:sp macro="" textlink="">
      <xdr:nvSpPr>
        <xdr:cNvPr id="258" name="テキスト ボックス 257"/>
        <xdr:cNvSpPr txBox="1"/>
      </xdr:nvSpPr>
      <xdr:spPr>
        <a:xfrm>
          <a:off x="2608795" y="1625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79310</xdr:rowOff>
    </xdr:from>
    <xdr:to>
      <xdr:col>10</xdr:col>
      <xdr:colOff>165100</xdr:colOff>
      <xdr:row>97</xdr:row>
      <xdr:rowOff>9460</xdr:rowOff>
    </xdr:to>
    <xdr:sp macro="" textlink="">
      <xdr:nvSpPr>
        <xdr:cNvPr id="259" name="楕円 258"/>
        <xdr:cNvSpPr/>
      </xdr:nvSpPr>
      <xdr:spPr>
        <a:xfrm>
          <a:off x="1968500" y="165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25987</xdr:rowOff>
    </xdr:from>
    <xdr:ext cx="599010" cy="259045"/>
    <xdr:sp macro="" textlink="">
      <xdr:nvSpPr>
        <xdr:cNvPr id="260" name="テキスト ボックス 259"/>
        <xdr:cNvSpPr txBox="1"/>
      </xdr:nvSpPr>
      <xdr:spPr>
        <a:xfrm>
          <a:off x="1719795" y="163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137189</xdr:rowOff>
    </xdr:from>
    <xdr:to>
      <xdr:col>6</xdr:col>
      <xdr:colOff>38100</xdr:colOff>
      <xdr:row>97</xdr:row>
      <xdr:rowOff>67339</xdr:rowOff>
    </xdr:to>
    <xdr:sp macro="" textlink="">
      <xdr:nvSpPr>
        <xdr:cNvPr id="261" name="楕円 260"/>
        <xdr:cNvSpPr/>
      </xdr:nvSpPr>
      <xdr:spPr>
        <a:xfrm>
          <a:off x="1079500" y="165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83866</xdr:rowOff>
    </xdr:from>
    <xdr:ext cx="599010" cy="259045"/>
    <xdr:sp macro="" textlink="">
      <xdr:nvSpPr>
        <xdr:cNvPr id="262" name="テキスト ボックス 261"/>
        <xdr:cNvSpPr txBox="1"/>
      </xdr:nvSpPr>
      <xdr:spPr>
        <a:xfrm>
          <a:off x="830795" y="1637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130747</xdr:rowOff>
    </xdr:from>
    <xdr:to>
      <xdr:col>55</xdr:col>
      <xdr:colOff>0</xdr:colOff>
      <xdr:row>38</xdr:row>
      <xdr:rowOff>9843</xdr:rowOff>
    </xdr:to>
    <xdr:cxnSp macro="">
      <xdr:nvCxnSpPr>
        <xdr:cNvPr id="292" name="直線コネクタ 291"/>
        <xdr:cNvCxnSpPr/>
      </xdr:nvCxnSpPr>
      <xdr:spPr>
        <a:xfrm>
          <a:off x="9639300" y="6474397"/>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142989</xdr:rowOff>
    </xdr:from>
    <xdr:to>
      <xdr:col>50</xdr:col>
      <xdr:colOff>114300</xdr:colOff>
      <xdr:row>37</xdr:row>
      <xdr:rowOff>130747</xdr:rowOff>
    </xdr:to>
    <xdr:cxnSp macro="">
      <xdr:nvCxnSpPr>
        <xdr:cNvPr id="295" name="直線コネクタ 294"/>
        <xdr:cNvCxnSpPr/>
      </xdr:nvCxnSpPr>
      <xdr:spPr>
        <a:xfrm>
          <a:off x="8750300" y="5286489"/>
          <a:ext cx="889000" cy="1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142989</xdr:rowOff>
    </xdr:from>
    <xdr:to>
      <xdr:col>45</xdr:col>
      <xdr:colOff>177800</xdr:colOff>
      <xdr:row>38</xdr:row>
      <xdr:rowOff>71882</xdr:rowOff>
    </xdr:to>
    <xdr:cxnSp macro="">
      <xdr:nvCxnSpPr>
        <xdr:cNvPr id="298" name="直線コネクタ 297"/>
        <xdr:cNvCxnSpPr/>
      </xdr:nvCxnSpPr>
      <xdr:spPr>
        <a:xfrm flipV="1">
          <a:off x="7861300" y="5286489"/>
          <a:ext cx="889000" cy="13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71882</xdr:rowOff>
    </xdr:from>
    <xdr:to>
      <xdr:col>41</xdr:col>
      <xdr:colOff>50800</xdr:colOff>
      <xdr:row>38</xdr:row>
      <xdr:rowOff>93040</xdr:rowOff>
    </xdr:to>
    <xdr:cxnSp macro="">
      <xdr:nvCxnSpPr>
        <xdr:cNvPr id="301" name="直線コネクタ 300"/>
        <xdr:cNvCxnSpPr/>
      </xdr:nvCxnSpPr>
      <xdr:spPr>
        <a:xfrm flipV="1">
          <a:off x="6972300" y="6586982"/>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130492</xdr:rowOff>
    </xdr:from>
    <xdr:to>
      <xdr:col>55</xdr:col>
      <xdr:colOff>50800</xdr:colOff>
      <xdr:row>38</xdr:row>
      <xdr:rowOff>60643</xdr:rowOff>
    </xdr:to>
    <xdr:sp macro="" textlink="">
      <xdr:nvSpPr>
        <xdr:cNvPr id="311" name="楕円 310"/>
        <xdr:cNvSpPr/>
      </xdr:nvSpPr>
      <xdr:spPr>
        <a:xfrm>
          <a:off x="10426700" y="64741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153369</xdr:rowOff>
    </xdr:from>
    <xdr:ext cx="534377" cy="259045"/>
    <xdr:sp macro="" textlink="">
      <xdr:nvSpPr>
        <xdr:cNvPr id="312" name="補助費等該当値テキスト"/>
        <xdr:cNvSpPr txBox="1"/>
      </xdr:nvSpPr>
      <xdr:spPr>
        <a:xfrm>
          <a:off x="10528300" y="63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79947</xdr:rowOff>
    </xdr:from>
    <xdr:to>
      <xdr:col>50</xdr:col>
      <xdr:colOff>165100</xdr:colOff>
      <xdr:row>38</xdr:row>
      <xdr:rowOff>10097</xdr:rowOff>
    </xdr:to>
    <xdr:sp macro="" textlink="">
      <xdr:nvSpPr>
        <xdr:cNvPr id="313" name="楕円 312"/>
        <xdr:cNvSpPr/>
      </xdr:nvSpPr>
      <xdr:spPr>
        <a:xfrm>
          <a:off x="9588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26624</xdr:rowOff>
    </xdr:from>
    <xdr:ext cx="534377" cy="259045"/>
    <xdr:sp macro="" textlink="">
      <xdr:nvSpPr>
        <xdr:cNvPr id="314" name="テキスト ボックス 313"/>
        <xdr:cNvSpPr txBox="1"/>
      </xdr:nvSpPr>
      <xdr:spPr>
        <a:xfrm>
          <a:off x="9372111" y="61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92189</xdr:rowOff>
    </xdr:from>
    <xdr:to>
      <xdr:col>46</xdr:col>
      <xdr:colOff>38100</xdr:colOff>
      <xdr:row>31</xdr:row>
      <xdr:rowOff>22339</xdr:rowOff>
    </xdr:to>
    <xdr:sp macro="" textlink="">
      <xdr:nvSpPr>
        <xdr:cNvPr id="315" name="楕円 314"/>
        <xdr:cNvSpPr/>
      </xdr:nvSpPr>
      <xdr:spPr>
        <a:xfrm>
          <a:off x="8699500" y="52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38866</xdr:rowOff>
    </xdr:from>
    <xdr:ext cx="599010" cy="259045"/>
    <xdr:sp macro="" textlink="">
      <xdr:nvSpPr>
        <xdr:cNvPr id="316" name="テキスト ボックス 315"/>
        <xdr:cNvSpPr txBox="1"/>
      </xdr:nvSpPr>
      <xdr:spPr>
        <a:xfrm>
          <a:off x="8450795" y="50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21082</xdr:rowOff>
    </xdr:from>
    <xdr:to>
      <xdr:col>41</xdr:col>
      <xdr:colOff>101600</xdr:colOff>
      <xdr:row>38</xdr:row>
      <xdr:rowOff>122682</xdr:rowOff>
    </xdr:to>
    <xdr:sp macro="" textlink="">
      <xdr:nvSpPr>
        <xdr:cNvPr id="317" name="楕円 316"/>
        <xdr:cNvSpPr/>
      </xdr:nvSpPr>
      <xdr:spPr>
        <a:xfrm>
          <a:off x="7810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139209</xdr:rowOff>
    </xdr:from>
    <xdr:ext cx="534377" cy="259045"/>
    <xdr:sp macro="" textlink="">
      <xdr:nvSpPr>
        <xdr:cNvPr id="318" name="テキスト ボックス 317"/>
        <xdr:cNvSpPr txBox="1"/>
      </xdr:nvSpPr>
      <xdr:spPr>
        <a:xfrm>
          <a:off x="7594111" y="63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42240</xdr:rowOff>
    </xdr:from>
    <xdr:to>
      <xdr:col>36</xdr:col>
      <xdr:colOff>165100</xdr:colOff>
      <xdr:row>38</xdr:row>
      <xdr:rowOff>143840</xdr:rowOff>
    </xdr:to>
    <xdr:sp macro="" textlink="">
      <xdr:nvSpPr>
        <xdr:cNvPr id="319" name="楕円 318"/>
        <xdr:cNvSpPr/>
      </xdr:nvSpPr>
      <xdr:spPr>
        <a:xfrm>
          <a:off x="6921500" y="65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160367</xdr:rowOff>
    </xdr:from>
    <xdr:ext cx="534377" cy="259045"/>
    <xdr:sp macro="" textlink="">
      <xdr:nvSpPr>
        <xdr:cNvPr id="320" name="テキスト ボックス 319"/>
        <xdr:cNvSpPr txBox="1"/>
      </xdr:nvSpPr>
      <xdr:spPr>
        <a:xfrm>
          <a:off x="6705111" y="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60425</xdr:rowOff>
    </xdr:from>
    <xdr:to>
      <xdr:col>55</xdr:col>
      <xdr:colOff>0</xdr:colOff>
      <xdr:row>58</xdr:row>
      <xdr:rowOff>149350</xdr:rowOff>
    </xdr:to>
    <xdr:cxnSp macro="">
      <xdr:nvCxnSpPr>
        <xdr:cNvPr id="352" name="直線コネクタ 351"/>
        <xdr:cNvCxnSpPr/>
      </xdr:nvCxnSpPr>
      <xdr:spPr>
        <a:xfrm>
          <a:off x="9639300" y="10004525"/>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83660</xdr:rowOff>
    </xdr:from>
    <xdr:to>
      <xdr:col>50</xdr:col>
      <xdr:colOff>114300</xdr:colOff>
      <xdr:row>58</xdr:row>
      <xdr:rowOff>60425</xdr:rowOff>
    </xdr:to>
    <xdr:cxnSp macro="">
      <xdr:nvCxnSpPr>
        <xdr:cNvPr id="355" name="直線コネクタ 354"/>
        <xdr:cNvCxnSpPr/>
      </xdr:nvCxnSpPr>
      <xdr:spPr>
        <a:xfrm>
          <a:off x="8750300" y="9856310"/>
          <a:ext cx="889000" cy="1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83660</xdr:rowOff>
    </xdr:from>
    <xdr:to>
      <xdr:col>45</xdr:col>
      <xdr:colOff>177800</xdr:colOff>
      <xdr:row>58</xdr:row>
      <xdr:rowOff>14558</xdr:rowOff>
    </xdr:to>
    <xdr:cxnSp macro="">
      <xdr:nvCxnSpPr>
        <xdr:cNvPr id="358" name="直線コネクタ 357"/>
        <xdr:cNvCxnSpPr/>
      </xdr:nvCxnSpPr>
      <xdr:spPr>
        <a:xfrm flipV="1">
          <a:off x="7861300" y="9856310"/>
          <a:ext cx="889000" cy="1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119796</xdr:rowOff>
    </xdr:from>
    <xdr:to>
      <xdr:col>41</xdr:col>
      <xdr:colOff>50800</xdr:colOff>
      <xdr:row>58</xdr:row>
      <xdr:rowOff>14558</xdr:rowOff>
    </xdr:to>
    <xdr:cxnSp macro="">
      <xdr:nvCxnSpPr>
        <xdr:cNvPr id="361" name="直線コネクタ 360"/>
        <xdr:cNvCxnSpPr/>
      </xdr:nvCxnSpPr>
      <xdr:spPr>
        <a:xfrm>
          <a:off x="6972300" y="9892446"/>
          <a:ext cx="889000" cy="6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98550</xdr:rowOff>
    </xdr:from>
    <xdr:to>
      <xdr:col>55</xdr:col>
      <xdr:colOff>50800</xdr:colOff>
      <xdr:row>59</xdr:row>
      <xdr:rowOff>28700</xdr:rowOff>
    </xdr:to>
    <xdr:sp macro="" textlink="">
      <xdr:nvSpPr>
        <xdr:cNvPr id="371" name="楕円 370"/>
        <xdr:cNvSpPr/>
      </xdr:nvSpPr>
      <xdr:spPr>
        <a:xfrm>
          <a:off x="104267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76977</xdr:rowOff>
    </xdr:from>
    <xdr:ext cx="534377" cy="259045"/>
    <xdr:sp macro="" textlink="">
      <xdr:nvSpPr>
        <xdr:cNvPr id="372" name="普通建設事業費該当値テキスト"/>
        <xdr:cNvSpPr txBox="1"/>
      </xdr:nvSpPr>
      <xdr:spPr>
        <a:xfrm>
          <a:off x="10528300" y="100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9625</xdr:rowOff>
    </xdr:from>
    <xdr:to>
      <xdr:col>50</xdr:col>
      <xdr:colOff>165100</xdr:colOff>
      <xdr:row>58</xdr:row>
      <xdr:rowOff>111225</xdr:rowOff>
    </xdr:to>
    <xdr:sp macro="" textlink="">
      <xdr:nvSpPr>
        <xdr:cNvPr id="373" name="楕円 372"/>
        <xdr:cNvSpPr/>
      </xdr:nvSpPr>
      <xdr:spPr>
        <a:xfrm>
          <a:off x="9588500" y="9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102352</xdr:rowOff>
    </xdr:from>
    <xdr:ext cx="534377" cy="259045"/>
    <xdr:sp macro="" textlink="">
      <xdr:nvSpPr>
        <xdr:cNvPr id="374" name="テキスト ボックス 373"/>
        <xdr:cNvSpPr txBox="1"/>
      </xdr:nvSpPr>
      <xdr:spPr>
        <a:xfrm>
          <a:off x="9372111" y="100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32860</xdr:rowOff>
    </xdr:from>
    <xdr:to>
      <xdr:col>46</xdr:col>
      <xdr:colOff>38100</xdr:colOff>
      <xdr:row>57</xdr:row>
      <xdr:rowOff>134460</xdr:rowOff>
    </xdr:to>
    <xdr:sp macro="" textlink="">
      <xdr:nvSpPr>
        <xdr:cNvPr id="375" name="楕円 374"/>
        <xdr:cNvSpPr/>
      </xdr:nvSpPr>
      <xdr:spPr>
        <a:xfrm>
          <a:off x="8699500" y="98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125587</xdr:rowOff>
    </xdr:from>
    <xdr:ext cx="534377" cy="259045"/>
    <xdr:sp macro="" textlink="">
      <xdr:nvSpPr>
        <xdr:cNvPr id="376" name="テキスト ボックス 375"/>
        <xdr:cNvSpPr txBox="1"/>
      </xdr:nvSpPr>
      <xdr:spPr>
        <a:xfrm>
          <a:off x="8483111" y="9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135208</xdr:rowOff>
    </xdr:from>
    <xdr:to>
      <xdr:col>41</xdr:col>
      <xdr:colOff>101600</xdr:colOff>
      <xdr:row>58</xdr:row>
      <xdr:rowOff>65358</xdr:rowOff>
    </xdr:to>
    <xdr:sp macro="" textlink="">
      <xdr:nvSpPr>
        <xdr:cNvPr id="377" name="楕円 376"/>
        <xdr:cNvSpPr/>
      </xdr:nvSpPr>
      <xdr:spPr>
        <a:xfrm>
          <a:off x="7810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56485</xdr:rowOff>
    </xdr:from>
    <xdr:ext cx="534377" cy="259045"/>
    <xdr:sp macro="" textlink="">
      <xdr:nvSpPr>
        <xdr:cNvPr id="378" name="テキスト ボックス 377"/>
        <xdr:cNvSpPr txBox="1"/>
      </xdr:nvSpPr>
      <xdr:spPr>
        <a:xfrm>
          <a:off x="7594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68996</xdr:rowOff>
    </xdr:from>
    <xdr:to>
      <xdr:col>36</xdr:col>
      <xdr:colOff>165100</xdr:colOff>
      <xdr:row>57</xdr:row>
      <xdr:rowOff>170596</xdr:rowOff>
    </xdr:to>
    <xdr:sp macro="" textlink="">
      <xdr:nvSpPr>
        <xdr:cNvPr id="379" name="楕円 378"/>
        <xdr:cNvSpPr/>
      </xdr:nvSpPr>
      <xdr:spPr>
        <a:xfrm>
          <a:off x="6921500" y="98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161723</xdr:rowOff>
    </xdr:from>
    <xdr:ext cx="534377" cy="259045"/>
    <xdr:sp macro="" textlink="">
      <xdr:nvSpPr>
        <xdr:cNvPr id="380" name="テキスト ボックス 379"/>
        <xdr:cNvSpPr txBox="1"/>
      </xdr:nvSpPr>
      <xdr:spPr>
        <a:xfrm>
          <a:off x="6705111" y="99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97112</xdr:rowOff>
    </xdr:from>
    <xdr:to>
      <xdr:col>55</xdr:col>
      <xdr:colOff>0</xdr:colOff>
      <xdr:row>78</xdr:row>
      <xdr:rowOff>99809</xdr:rowOff>
    </xdr:to>
    <xdr:cxnSp macro="">
      <xdr:nvCxnSpPr>
        <xdr:cNvPr id="407" name="直線コネクタ 406"/>
        <xdr:cNvCxnSpPr/>
      </xdr:nvCxnSpPr>
      <xdr:spPr>
        <a:xfrm flipV="1">
          <a:off x="9639300" y="13470212"/>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159336</xdr:rowOff>
    </xdr:from>
    <xdr:to>
      <xdr:col>50</xdr:col>
      <xdr:colOff>114300</xdr:colOff>
      <xdr:row>78</xdr:row>
      <xdr:rowOff>99809</xdr:rowOff>
    </xdr:to>
    <xdr:cxnSp macro="">
      <xdr:nvCxnSpPr>
        <xdr:cNvPr id="410" name="直線コネクタ 409"/>
        <xdr:cNvCxnSpPr/>
      </xdr:nvCxnSpPr>
      <xdr:spPr>
        <a:xfrm>
          <a:off x="8750300" y="13360986"/>
          <a:ext cx="889000" cy="1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159336</xdr:rowOff>
    </xdr:from>
    <xdr:to>
      <xdr:col>45</xdr:col>
      <xdr:colOff>177800</xdr:colOff>
      <xdr:row>78</xdr:row>
      <xdr:rowOff>51118</xdr:rowOff>
    </xdr:to>
    <xdr:cxnSp macro="">
      <xdr:nvCxnSpPr>
        <xdr:cNvPr id="413" name="直線コネクタ 412"/>
        <xdr:cNvCxnSpPr/>
      </xdr:nvCxnSpPr>
      <xdr:spPr>
        <a:xfrm flipV="1">
          <a:off x="7861300" y="13360986"/>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51118</xdr:rowOff>
    </xdr:from>
    <xdr:to>
      <xdr:col>41</xdr:col>
      <xdr:colOff>50800</xdr:colOff>
      <xdr:row>78</xdr:row>
      <xdr:rowOff>51460</xdr:rowOff>
    </xdr:to>
    <xdr:cxnSp macro="">
      <xdr:nvCxnSpPr>
        <xdr:cNvPr id="416" name="直線コネクタ 415"/>
        <xdr:cNvCxnSpPr/>
      </xdr:nvCxnSpPr>
      <xdr:spPr>
        <a:xfrm flipV="1">
          <a:off x="6972300" y="1342421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46312</xdr:rowOff>
    </xdr:from>
    <xdr:to>
      <xdr:col>55</xdr:col>
      <xdr:colOff>50800</xdr:colOff>
      <xdr:row>78</xdr:row>
      <xdr:rowOff>147912</xdr:rowOff>
    </xdr:to>
    <xdr:sp macro="" textlink="">
      <xdr:nvSpPr>
        <xdr:cNvPr id="426" name="楕円 425"/>
        <xdr:cNvSpPr/>
      </xdr:nvSpPr>
      <xdr:spPr>
        <a:xfrm>
          <a:off x="10426700" y="134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132689</xdr:rowOff>
    </xdr:from>
    <xdr:ext cx="469744" cy="259045"/>
    <xdr:sp macro="" textlink="">
      <xdr:nvSpPr>
        <xdr:cNvPr id="427" name="普通建設事業費 （ うち新規整備　）該当値テキスト"/>
        <xdr:cNvSpPr txBox="1"/>
      </xdr:nvSpPr>
      <xdr:spPr>
        <a:xfrm>
          <a:off x="10528300" y="133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49009</xdr:rowOff>
    </xdr:from>
    <xdr:to>
      <xdr:col>50</xdr:col>
      <xdr:colOff>165100</xdr:colOff>
      <xdr:row>78</xdr:row>
      <xdr:rowOff>150609</xdr:rowOff>
    </xdr:to>
    <xdr:sp macro="" textlink="">
      <xdr:nvSpPr>
        <xdr:cNvPr id="428" name="楕円 427"/>
        <xdr:cNvSpPr/>
      </xdr:nvSpPr>
      <xdr:spPr>
        <a:xfrm>
          <a:off x="9588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141736</xdr:rowOff>
    </xdr:from>
    <xdr:ext cx="469744" cy="259045"/>
    <xdr:sp macro="" textlink="">
      <xdr:nvSpPr>
        <xdr:cNvPr id="429" name="テキスト ボックス 428"/>
        <xdr:cNvSpPr txBox="1"/>
      </xdr:nvSpPr>
      <xdr:spPr>
        <a:xfrm>
          <a:off x="9404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108536</xdr:rowOff>
    </xdr:from>
    <xdr:to>
      <xdr:col>46</xdr:col>
      <xdr:colOff>38100</xdr:colOff>
      <xdr:row>78</xdr:row>
      <xdr:rowOff>38686</xdr:rowOff>
    </xdr:to>
    <xdr:sp macro="" textlink="">
      <xdr:nvSpPr>
        <xdr:cNvPr id="430" name="楕円 429"/>
        <xdr:cNvSpPr/>
      </xdr:nvSpPr>
      <xdr:spPr>
        <a:xfrm>
          <a:off x="86995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29813</xdr:rowOff>
    </xdr:from>
    <xdr:ext cx="469744" cy="259045"/>
    <xdr:sp macro="" textlink="">
      <xdr:nvSpPr>
        <xdr:cNvPr id="431" name="テキスト ボックス 430"/>
        <xdr:cNvSpPr txBox="1"/>
      </xdr:nvSpPr>
      <xdr:spPr>
        <a:xfrm>
          <a:off x="8515428" y="134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318</xdr:rowOff>
    </xdr:from>
    <xdr:to>
      <xdr:col>41</xdr:col>
      <xdr:colOff>101600</xdr:colOff>
      <xdr:row>78</xdr:row>
      <xdr:rowOff>101918</xdr:rowOff>
    </xdr:to>
    <xdr:sp macro="" textlink="">
      <xdr:nvSpPr>
        <xdr:cNvPr id="432" name="楕円 431"/>
        <xdr:cNvSpPr/>
      </xdr:nvSpPr>
      <xdr:spPr>
        <a:xfrm>
          <a:off x="7810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93045</xdr:rowOff>
    </xdr:from>
    <xdr:ext cx="469744" cy="259045"/>
    <xdr:sp macro="" textlink="">
      <xdr:nvSpPr>
        <xdr:cNvPr id="433" name="テキスト ボックス 432"/>
        <xdr:cNvSpPr txBox="1"/>
      </xdr:nvSpPr>
      <xdr:spPr>
        <a:xfrm>
          <a:off x="7626428" y="134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xdr:rowOff>
    </xdr:from>
    <xdr:to>
      <xdr:col>36</xdr:col>
      <xdr:colOff>165100</xdr:colOff>
      <xdr:row>78</xdr:row>
      <xdr:rowOff>102260</xdr:rowOff>
    </xdr:to>
    <xdr:sp macro="" textlink="">
      <xdr:nvSpPr>
        <xdr:cNvPr id="434" name="楕円 433"/>
        <xdr:cNvSpPr/>
      </xdr:nvSpPr>
      <xdr:spPr>
        <a:xfrm>
          <a:off x="6921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93387</xdr:rowOff>
    </xdr:from>
    <xdr:ext cx="469744" cy="259045"/>
    <xdr:sp macro="" textlink="">
      <xdr:nvSpPr>
        <xdr:cNvPr id="435" name="テキスト ボックス 434"/>
        <xdr:cNvSpPr txBox="1"/>
      </xdr:nvSpPr>
      <xdr:spPr>
        <a:xfrm>
          <a:off x="6737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38453</xdr:rowOff>
    </xdr:from>
    <xdr:to>
      <xdr:col>55</xdr:col>
      <xdr:colOff>0</xdr:colOff>
      <xdr:row>96</xdr:row>
      <xdr:rowOff>85728</xdr:rowOff>
    </xdr:to>
    <xdr:cxnSp macro="">
      <xdr:nvCxnSpPr>
        <xdr:cNvPr id="462" name="直線コネクタ 461"/>
        <xdr:cNvCxnSpPr/>
      </xdr:nvCxnSpPr>
      <xdr:spPr>
        <a:xfrm>
          <a:off x="9639300" y="16497653"/>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134877</xdr:rowOff>
    </xdr:from>
    <xdr:to>
      <xdr:col>50</xdr:col>
      <xdr:colOff>114300</xdr:colOff>
      <xdr:row>96</xdr:row>
      <xdr:rowOff>38453</xdr:rowOff>
    </xdr:to>
    <xdr:cxnSp macro="">
      <xdr:nvCxnSpPr>
        <xdr:cNvPr id="465" name="直線コネクタ 464"/>
        <xdr:cNvCxnSpPr/>
      </xdr:nvCxnSpPr>
      <xdr:spPr>
        <a:xfrm>
          <a:off x="8750300" y="16422627"/>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134877</xdr:rowOff>
    </xdr:from>
    <xdr:to>
      <xdr:col>45</xdr:col>
      <xdr:colOff>177800</xdr:colOff>
      <xdr:row>96</xdr:row>
      <xdr:rowOff>60285</xdr:rowOff>
    </xdr:to>
    <xdr:cxnSp macro="">
      <xdr:nvCxnSpPr>
        <xdr:cNvPr id="468" name="直線コネクタ 467"/>
        <xdr:cNvCxnSpPr/>
      </xdr:nvCxnSpPr>
      <xdr:spPr>
        <a:xfrm flipV="1">
          <a:off x="7861300" y="16422627"/>
          <a:ext cx="889000" cy="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112519</xdr:rowOff>
    </xdr:from>
    <xdr:to>
      <xdr:col>41</xdr:col>
      <xdr:colOff>50800</xdr:colOff>
      <xdr:row>96</xdr:row>
      <xdr:rowOff>60285</xdr:rowOff>
    </xdr:to>
    <xdr:cxnSp macro="">
      <xdr:nvCxnSpPr>
        <xdr:cNvPr id="471" name="直線コネクタ 470"/>
        <xdr:cNvCxnSpPr/>
      </xdr:nvCxnSpPr>
      <xdr:spPr>
        <a:xfrm>
          <a:off x="6972300" y="16400269"/>
          <a:ext cx="889000" cy="1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34928</xdr:rowOff>
    </xdr:from>
    <xdr:to>
      <xdr:col>55</xdr:col>
      <xdr:colOff>50800</xdr:colOff>
      <xdr:row>96</xdr:row>
      <xdr:rowOff>136528</xdr:rowOff>
    </xdr:to>
    <xdr:sp macro="" textlink="">
      <xdr:nvSpPr>
        <xdr:cNvPr id="481" name="楕円 480"/>
        <xdr:cNvSpPr/>
      </xdr:nvSpPr>
      <xdr:spPr>
        <a:xfrm>
          <a:off x="104267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13355</xdr:rowOff>
    </xdr:from>
    <xdr:ext cx="534377" cy="259045"/>
    <xdr:sp macro="" textlink="">
      <xdr:nvSpPr>
        <xdr:cNvPr id="482" name="普通建設事業費 （ うち更新整備　）該当値テキスト"/>
        <xdr:cNvSpPr txBox="1"/>
      </xdr:nvSpPr>
      <xdr:spPr>
        <a:xfrm>
          <a:off x="10528300" y="164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159103</xdr:rowOff>
    </xdr:from>
    <xdr:to>
      <xdr:col>50</xdr:col>
      <xdr:colOff>165100</xdr:colOff>
      <xdr:row>96</xdr:row>
      <xdr:rowOff>89253</xdr:rowOff>
    </xdr:to>
    <xdr:sp macro="" textlink="">
      <xdr:nvSpPr>
        <xdr:cNvPr id="483" name="楕円 482"/>
        <xdr:cNvSpPr/>
      </xdr:nvSpPr>
      <xdr:spPr>
        <a:xfrm>
          <a:off x="9588500" y="164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80380</xdr:rowOff>
    </xdr:from>
    <xdr:ext cx="534377" cy="259045"/>
    <xdr:sp macro="" textlink="">
      <xdr:nvSpPr>
        <xdr:cNvPr id="484" name="テキスト ボックス 483"/>
        <xdr:cNvSpPr txBox="1"/>
      </xdr:nvSpPr>
      <xdr:spPr>
        <a:xfrm>
          <a:off x="9372111" y="165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84077</xdr:rowOff>
    </xdr:from>
    <xdr:to>
      <xdr:col>46</xdr:col>
      <xdr:colOff>38100</xdr:colOff>
      <xdr:row>96</xdr:row>
      <xdr:rowOff>14227</xdr:rowOff>
    </xdr:to>
    <xdr:sp macro="" textlink="">
      <xdr:nvSpPr>
        <xdr:cNvPr id="485" name="楕円 484"/>
        <xdr:cNvSpPr/>
      </xdr:nvSpPr>
      <xdr:spPr>
        <a:xfrm>
          <a:off x="8699500" y="163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xdr:rowOff>
    </xdr:from>
    <xdr:ext cx="534377" cy="259045"/>
    <xdr:sp macro="" textlink="">
      <xdr:nvSpPr>
        <xdr:cNvPr id="486" name="テキスト ボックス 485"/>
        <xdr:cNvSpPr txBox="1"/>
      </xdr:nvSpPr>
      <xdr:spPr>
        <a:xfrm>
          <a:off x="8483111" y="164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9485</xdr:rowOff>
    </xdr:from>
    <xdr:to>
      <xdr:col>41</xdr:col>
      <xdr:colOff>101600</xdr:colOff>
      <xdr:row>96</xdr:row>
      <xdr:rowOff>111085</xdr:rowOff>
    </xdr:to>
    <xdr:sp macro="" textlink="">
      <xdr:nvSpPr>
        <xdr:cNvPr id="487" name="楕円 486"/>
        <xdr:cNvSpPr/>
      </xdr:nvSpPr>
      <xdr:spPr>
        <a:xfrm>
          <a:off x="78105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102212</xdr:rowOff>
    </xdr:from>
    <xdr:ext cx="534377" cy="259045"/>
    <xdr:sp macro="" textlink="">
      <xdr:nvSpPr>
        <xdr:cNvPr id="488" name="テキスト ボックス 487"/>
        <xdr:cNvSpPr txBox="1"/>
      </xdr:nvSpPr>
      <xdr:spPr>
        <a:xfrm>
          <a:off x="7594111" y="165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61719</xdr:rowOff>
    </xdr:from>
    <xdr:to>
      <xdr:col>36</xdr:col>
      <xdr:colOff>165100</xdr:colOff>
      <xdr:row>95</xdr:row>
      <xdr:rowOff>163319</xdr:rowOff>
    </xdr:to>
    <xdr:sp macro="" textlink="">
      <xdr:nvSpPr>
        <xdr:cNvPr id="489" name="楕円 488"/>
        <xdr:cNvSpPr/>
      </xdr:nvSpPr>
      <xdr:spPr>
        <a:xfrm>
          <a:off x="6921500" y="163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154446</xdr:rowOff>
    </xdr:from>
    <xdr:ext cx="534377" cy="259045"/>
    <xdr:sp macro="" textlink="">
      <xdr:nvSpPr>
        <xdr:cNvPr id="490" name="テキスト ボックス 489"/>
        <xdr:cNvSpPr txBox="1"/>
      </xdr:nvSpPr>
      <xdr:spPr>
        <a:xfrm>
          <a:off x="6705111" y="164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2286</xdr:rowOff>
    </xdr:from>
    <xdr:to>
      <xdr:col>85</xdr:col>
      <xdr:colOff>127000</xdr:colOff>
      <xdr:row>38</xdr:row>
      <xdr:rowOff>13081</xdr:rowOff>
    </xdr:to>
    <xdr:cxnSp macro="">
      <xdr:nvCxnSpPr>
        <xdr:cNvPr id="519" name="直線コネクタ 518"/>
        <xdr:cNvCxnSpPr/>
      </xdr:nvCxnSpPr>
      <xdr:spPr>
        <a:xfrm>
          <a:off x="15481300" y="6345936"/>
          <a:ext cx="8382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37</xdr:row>
      <xdr:rowOff>2286</xdr:rowOff>
    </xdr:to>
    <xdr:cxnSp macro="">
      <xdr:nvCxnSpPr>
        <xdr:cNvPr id="522" name="直線コネクタ 521"/>
        <xdr:cNvCxnSpPr/>
      </xdr:nvCxnSpPr>
      <xdr:spPr>
        <a:xfrm>
          <a:off x="14592300" y="6170295"/>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4" name="テキスト ボックス 523"/>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169545</xdr:rowOff>
    </xdr:from>
    <xdr:to>
      <xdr:col>76</xdr:col>
      <xdr:colOff>114300</xdr:colOff>
      <xdr:row>36</xdr:row>
      <xdr:rowOff>50165</xdr:rowOff>
    </xdr:to>
    <xdr:cxnSp macro="">
      <xdr:nvCxnSpPr>
        <xdr:cNvPr id="525" name="直線コネクタ 524"/>
        <xdr:cNvCxnSpPr/>
      </xdr:nvCxnSpPr>
      <xdr:spPr>
        <a:xfrm flipV="1">
          <a:off x="13703300" y="6170295"/>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27" name="テキスト ボックス 526"/>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50165</xdr:rowOff>
    </xdr:from>
    <xdr:to>
      <xdr:col>71</xdr:col>
      <xdr:colOff>177800</xdr:colOff>
      <xdr:row>37</xdr:row>
      <xdr:rowOff>38608</xdr:rowOff>
    </xdr:to>
    <xdr:cxnSp macro="">
      <xdr:nvCxnSpPr>
        <xdr:cNvPr id="528" name="直線コネクタ 527"/>
        <xdr:cNvCxnSpPr/>
      </xdr:nvCxnSpPr>
      <xdr:spPr>
        <a:xfrm flipV="1">
          <a:off x="12814300" y="6222365"/>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0" name="テキスト ボックス 529"/>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2" name="テキスト ボックス 531"/>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133731</xdr:rowOff>
    </xdr:from>
    <xdr:to>
      <xdr:col>85</xdr:col>
      <xdr:colOff>177800</xdr:colOff>
      <xdr:row>38</xdr:row>
      <xdr:rowOff>63881</xdr:rowOff>
    </xdr:to>
    <xdr:sp macro="" textlink="">
      <xdr:nvSpPr>
        <xdr:cNvPr id="538" name="楕円 537"/>
        <xdr:cNvSpPr/>
      </xdr:nvSpPr>
      <xdr:spPr>
        <a:xfrm>
          <a:off x="16268700" y="64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156608</xdr:rowOff>
    </xdr:from>
    <xdr:ext cx="469744" cy="259045"/>
    <xdr:sp macro="" textlink="">
      <xdr:nvSpPr>
        <xdr:cNvPr id="539" name="災害復旧事業費該当値テキスト"/>
        <xdr:cNvSpPr txBox="1"/>
      </xdr:nvSpPr>
      <xdr:spPr>
        <a:xfrm>
          <a:off x="16370300" y="63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122936</xdr:rowOff>
    </xdr:from>
    <xdr:to>
      <xdr:col>81</xdr:col>
      <xdr:colOff>101600</xdr:colOff>
      <xdr:row>37</xdr:row>
      <xdr:rowOff>53086</xdr:rowOff>
    </xdr:to>
    <xdr:sp macro="" textlink="">
      <xdr:nvSpPr>
        <xdr:cNvPr id="540" name="楕円 539"/>
        <xdr:cNvSpPr/>
      </xdr:nvSpPr>
      <xdr:spPr>
        <a:xfrm>
          <a:off x="15430500" y="62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69613</xdr:rowOff>
    </xdr:from>
    <xdr:ext cx="469744" cy="259045"/>
    <xdr:sp macro="" textlink="">
      <xdr:nvSpPr>
        <xdr:cNvPr id="541" name="テキスト ボックス 540"/>
        <xdr:cNvSpPr txBox="1"/>
      </xdr:nvSpPr>
      <xdr:spPr>
        <a:xfrm>
          <a:off x="15246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118745</xdr:rowOff>
    </xdr:from>
    <xdr:to>
      <xdr:col>76</xdr:col>
      <xdr:colOff>165100</xdr:colOff>
      <xdr:row>36</xdr:row>
      <xdr:rowOff>48895</xdr:rowOff>
    </xdr:to>
    <xdr:sp macro="" textlink="">
      <xdr:nvSpPr>
        <xdr:cNvPr id="542" name="楕円 541"/>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65422</xdr:rowOff>
    </xdr:from>
    <xdr:ext cx="469744" cy="259045"/>
    <xdr:sp macro="" textlink="">
      <xdr:nvSpPr>
        <xdr:cNvPr id="543" name="テキスト ボックス 542"/>
        <xdr:cNvSpPr txBox="1"/>
      </xdr:nvSpPr>
      <xdr:spPr>
        <a:xfrm>
          <a:off x="14357428" y="58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170815</xdr:rowOff>
    </xdr:from>
    <xdr:to>
      <xdr:col>72</xdr:col>
      <xdr:colOff>38100</xdr:colOff>
      <xdr:row>36</xdr:row>
      <xdr:rowOff>100965</xdr:rowOff>
    </xdr:to>
    <xdr:sp macro="" textlink="">
      <xdr:nvSpPr>
        <xdr:cNvPr id="544" name="楕円 543"/>
        <xdr:cNvSpPr/>
      </xdr:nvSpPr>
      <xdr:spPr>
        <a:xfrm>
          <a:off x="13652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117492</xdr:rowOff>
    </xdr:from>
    <xdr:ext cx="469744" cy="259045"/>
    <xdr:sp macro="" textlink="">
      <xdr:nvSpPr>
        <xdr:cNvPr id="545" name="テキスト ボックス 544"/>
        <xdr:cNvSpPr txBox="1"/>
      </xdr:nvSpPr>
      <xdr:spPr>
        <a:xfrm>
          <a:off x="13468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159258</xdr:rowOff>
    </xdr:from>
    <xdr:to>
      <xdr:col>67</xdr:col>
      <xdr:colOff>101600</xdr:colOff>
      <xdr:row>37</xdr:row>
      <xdr:rowOff>89408</xdr:rowOff>
    </xdr:to>
    <xdr:sp macro="" textlink="">
      <xdr:nvSpPr>
        <xdr:cNvPr id="546" name="楕円 545"/>
        <xdr:cNvSpPr/>
      </xdr:nvSpPr>
      <xdr:spPr>
        <a:xfrm>
          <a:off x="12763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105935</xdr:rowOff>
    </xdr:from>
    <xdr:ext cx="469744" cy="259045"/>
    <xdr:sp macro="" textlink="">
      <xdr:nvSpPr>
        <xdr:cNvPr id="547" name="テキスト ボックス 546"/>
        <xdr:cNvSpPr txBox="1"/>
      </xdr:nvSpPr>
      <xdr:spPr>
        <a:xfrm>
          <a:off x="12579428" y="61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169320</xdr:rowOff>
    </xdr:from>
    <xdr:to>
      <xdr:col>85</xdr:col>
      <xdr:colOff>127000</xdr:colOff>
      <xdr:row>73</xdr:row>
      <xdr:rowOff>11651</xdr:rowOff>
    </xdr:to>
    <xdr:cxnSp macro="">
      <xdr:nvCxnSpPr>
        <xdr:cNvPr id="628" name="直線コネクタ 627"/>
        <xdr:cNvCxnSpPr/>
      </xdr:nvCxnSpPr>
      <xdr:spPr>
        <a:xfrm flipV="1">
          <a:off x="15481300" y="12513720"/>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11651</xdr:rowOff>
    </xdr:from>
    <xdr:to>
      <xdr:col>81</xdr:col>
      <xdr:colOff>50800</xdr:colOff>
      <xdr:row>73</xdr:row>
      <xdr:rowOff>31834</xdr:rowOff>
    </xdr:to>
    <xdr:cxnSp macro="">
      <xdr:nvCxnSpPr>
        <xdr:cNvPr id="631" name="直線コネクタ 630"/>
        <xdr:cNvCxnSpPr/>
      </xdr:nvCxnSpPr>
      <xdr:spPr>
        <a:xfrm flipV="1">
          <a:off x="14592300" y="12527501"/>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31834</xdr:rowOff>
    </xdr:from>
    <xdr:to>
      <xdr:col>76</xdr:col>
      <xdr:colOff>114300</xdr:colOff>
      <xdr:row>73</xdr:row>
      <xdr:rowOff>46399</xdr:rowOff>
    </xdr:to>
    <xdr:cxnSp macro="">
      <xdr:nvCxnSpPr>
        <xdr:cNvPr id="634" name="直線コネクタ 633"/>
        <xdr:cNvCxnSpPr/>
      </xdr:nvCxnSpPr>
      <xdr:spPr>
        <a:xfrm flipV="1">
          <a:off x="13703300" y="12547684"/>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46399</xdr:rowOff>
    </xdr:from>
    <xdr:to>
      <xdr:col>71</xdr:col>
      <xdr:colOff>177800</xdr:colOff>
      <xdr:row>73</xdr:row>
      <xdr:rowOff>83660</xdr:rowOff>
    </xdr:to>
    <xdr:cxnSp macro="">
      <xdr:nvCxnSpPr>
        <xdr:cNvPr id="637" name="直線コネクタ 636"/>
        <xdr:cNvCxnSpPr/>
      </xdr:nvCxnSpPr>
      <xdr:spPr>
        <a:xfrm flipV="1">
          <a:off x="12814300" y="1256224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118520</xdr:rowOff>
    </xdr:from>
    <xdr:to>
      <xdr:col>85</xdr:col>
      <xdr:colOff>177800</xdr:colOff>
      <xdr:row>73</xdr:row>
      <xdr:rowOff>48670</xdr:rowOff>
    </xdr:to>
    <xdr:sp macro="" textlink="">
      <xdr:nvSpPr>
        <xdr:cNvPr id="647" name="楕円 646"/>
        <xdr:cNvSpPr/>
      </xdr:nvSpPr>
      <xdr:spPr>
        <a:xfrm>
          <a:off x="16268700" y="124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141397</xdr:rowOff>
    </xdr:from>
    <xdr:ext cx="534377" cy="259045"/>
    <xdr:sp macro="" textlink="">
      <xdr:nvSpPr>
        <xdr:cNvPr id="648" name="公債費該当値テキスト"/>
        <xdr:cNvSpPr txBox="1"/>
      </xdr:nvSpPr>
      <xdr:spPr>
        <a:xfrm>
          <a:off x="16370300" y="1231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132301</xdr:rowOff>
    </xdr:from>
    <xdr:to>
      <xdr:col>81</xdr:col>
      <xdr:colOff>101600</xdr:colOff>
      <xdr:row>73</xdr:row>
      <xdr:rowOff>62451</xdr:rowOff>
    </xdr:to>
    <xdr:sp macro="" textlink="">
      <xdr:nvSpPr>
        <xdr:cNvPr id="649" name="楕円 648"/>
        <xdr:cNvSpPr/>
      </xdr:nvSpPr>
      <xdr:spPr>
        <a:xfrm>
          <a:off x="15430500" y="124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78978</xdr:rowOff>
    </xdr:from>
    <xdr:ext cx="534377" cy="259045"/>
    <xdr:sp macro="" textlink="">
      <xdr:nvSpPr>
        <xdr:cNvPr id="650" name="テキスト ボックス 649"/>
        <xdr:cNvSpPr txBox="1"/>
      </xdr:nvSpPr>
      <xdr:spPr>
        <a:xfrm>
          <a:off x="15214111" y="12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152484</xdr:rowOff>
    </xdr:from>
    <xdr:to>
      <xdr:col>76</xdr:col>
      <xdr:colOff>165100</xdr:colOff>
      <xdr:row>73</xdr:row>
      <xdr:rowOff>82634</xdr:rowOff>
    </xdr:to>
    <xdr:sp macro="" textlink="">
      <xdr:nvSpPr>
        <xdr:cNvPr id="651" name="楕円 650"/>
        <xdr:cNvSpPr/>
      </xdr:nvSpPr>
      <xdr:spPr>
        <a:xfrm>
          <a:off x="14541500" y="12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99161</xdr:rowOff>
    </xdr:from>
    <xdr:ext cx="534377" cy="259045"/>
    <xdr:sp macro="" textlink="">
      <xdr:nvSpPr>
        <xdr:cNvPr id="652" name="テキスト ボックス 651"/>
        <xdr:cNvSpPr txBox="1"/>
      </xdr:nvSpPr>
      <xdr:spPr>
        <a:xfrm>
          <a:off x="14325111" y="122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167049</xdr:rowOff>
    </xdr:from>
    <xdr:to>
      <xdr:col>72</xdr:col>
      <xdr:colOff>38100</xdr:colOff>
      <xdr:row>73</xdr:row>
      <xdr:rowOff>97199</xdr:rowOff>
    </xdr:to>
    <xdr:sp macro="" textlink="">
      <xdr:nvSpPr>
        <xdr:cNvPr id="653" name="楕円 652"/>
        <xdr:cNvSpPr/>
      </xdr:nvSpPr>
      <xdr:spPr>
        <a:xfrm>
          <a:off x="13652500" y="12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113726</xdr:rowOff>
    </xdr:from>
    <xdr:ext cx="534377" cy="259045"/>
    <xdr:sp macro="" textlink="">
      <xdr:nvSpPr>
        <xdr:cNvPr id="654" name="テキスト ボックス 653"/>
        <xdr:cNvSpPr txBox="1"/>
      </xdr:nvSpPr>
      <xdr:spPr>
        <a:xfrm>
          <a:off x="13436111" y="12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32860</xdr:rowOff>
    </xdr:from>
    <xdr:to>
      <xdr:col>67</xdr:col>
      <xdr:colOff>101600</xdr:colOff>
      <xdr:row>73</xdr:row>
      <xdr:rowOff>134460</xdr:rowOff>
    </xdr:to>
    <xdr:sp macro="" textlink="">
      <xdr:nvSpPr>
        <xdr:cNvPr id="655" name="楕円 654"/>
        <xdr:cNvSpPr/>
      </xdr:nvSpPr>
      <xdr:spPr>
        <a:xfrm>
          <a:off x="12763500" y="125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150987</xdr:rowOff>
    </xdr:from>
    <xdr:ext cx="534377" cy="259045"/>
    <xdr:sp macro="" textlink="">
      <xdr:nvSpPr>
        <xdr:cNvPr id="656" name="テキスト ボックス 655"/>
        <xdr:cNvSpPr txBox="1"/>
      </xdr:nvSpPr>
      <xdr:spPr>
        <a:xfrm>
          <a:off x="12547111" y="123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37675</xdr:rowOff>
    </xdr:from>
    <xdr:to>
      <xdr:col>85</xdr:col>
      <xdr:colOff>127000</xdr:colOff>
      <xdr:row>97</xdr:row>
      <xdr:rowOff>138602</xdr:rowOff>
    </xdr:to>
    <xdr:cxnSp macro="">
      <xdr:nvCxnSpPr>
        <xdr:cNvPr id="683" name="直線コネクタ 682"/>
        <xdr:cNvCxnSpPr/>
      </xdr:nvCxnSpPr>
      <xdr:spPr>
        <a:xfrm>
          <a:off x="15481300" y="16496875"/>
          <a:ext cx="838200" cy="2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37675</xdr:rowOff>
    </xdr:from>
    <xdr:to>
      <xdr:col>81</xdr:col>
      <xdr:colOff>50800</xdr:colOff>
      <xdr:row>97</xdr:row>
      <xdr:rowOff>90870</xdr:rowOff>
    </xdr:to>
    <xdr:cxnSp macro="">
      <xdr:nvCxnSpPr>
        <xdr:cNvPr id="686" name="直線コネクタ 685"/>
        <xdr:cNvCxnSpPr/>
      </xdr:nvCxnSpPr>
      <xdr:spPr>
        <a:xfrm flipV="1">
          <a:off x="14592300" y="16496875"/>
          <a:ext cx="889000" cy="2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90870</xdr:rowOff>
    </xdr:from>
    <xdr:to>
      <xdr:col>76</xdr:col>
      <xdr:colOff>114300</xdr:colOff>
      <xdr:row>98</xdr:row>
      <xdr:rowOff>67577</xdr:rowOff>
    </xdr:to>
    <xdr:cxnSp macro="">
      <xdr:nvCxnSpPr>
        <xdr:cNvPr id="689" name="直線コネクタ 688"/>
        <xdr:cNvCxnSpPr/>
      </xdr:nvCxnSpPr>
      <xdr:spPr>
        <a:xfrm flipV="1">
          <a:off x="13703300" y="16721520"/>
          <a:ext cx="889000" cy="1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53792</xdr:rowOff>
    </xdr:from>
    <xdr:to>
      <xdr:col>71</xdr:col>
      <xdr:colOff>177800</xdr:colOff>
      <xdr:row>98</xdr:row>
      <xdr:rowOff>67577</xdr:rowOff>
    </xdr:to>
    <xdr:cxnSp macro="">
      <xdr:nvCxnSpPr>
        <xdr:cNvPr id="692" name="直線コネクタ 691"/>
        <xdr:cNvCxnSpPr/>
      </xdr:nvCxnSpPr>
      <xdr:spPr>
        <a:xfrm>
          <a:off x="12814300" y="16855892"/>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87802</xdr:rowOff>
    </xdr:from>
    <xdr:to>
      <xdr:col>85</xdr:col>
      <xdr:colOff>177800</xdr:colOff>
      <xdr:row>98</xdr:row>
      <xdr:rowOff>17952</xdr:rowOff>
    </xdr:to>
    <xdr:sp macro="" textlink="">
      <xdr:nvSpPr>
        <xdr:cNvPr id="702" name="楕円 701"/>
        <xdr:cNvSpPr/>
      </xdr:nvSpPr>
      <xdr:spPr>
        <a:xfrm>
          <a:off x="16268700" y="167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66229</xdr:rowOff>
    </xdr:from>
    <xdr:ext cx="469744" cy="259045"/>
    <xdr:sp macro="" textlink="">
      <xdr:nvSpPr>
        <xdr:cNvPr id="703" name="積立金該当値テキスト"/>
        <xdr:cNvSpPr txBox="1"/>
      </xdr:nvSpPr>
      <xdr:spPr>
        <a:xfrm>
          <a:off x="16370300" y="1669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158325</xdr:rowOff>
    </xdr:from>
    <xdr:to>
      <xdr:col>81</xdr:col>
      <xdr:colOff>101600</xdr:colOff>
      <xdr:row>96</xdr:row>
      <xdr:rowOff>88475</xdr:rowOff>
    </xdr:to>
    <xdr:sp macro="" textlink="">
      <xdr:nvSpPr>
        <xdr:cNvPr id="704" name="楕円 703"/>
        <xdr:cNvSpPr/>
      </xdr:nvSpPr>
      <xdr:spPr>
        <a:xfrm>
          <a:off x="15430500" y="164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105002</xdr:rowOff>
    </xdr:from>
    <xdr:ext cx="534377" cy="259045"/>
    <xdr:sp macro="" textlink="">
      <xdr:nvSpPr>
        <xdr:cNvPr id="705" name="テキスト ボックス 704"/>
        <xdr:cNvSpPr txBox="1"/>
      </xdr:nvSpPr>
      <xdr:spPr>
        <a:xfrm>
          <a:off x="15214111" y="162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40070</xdr:rowOff>
    </xdr:from>
    <xdr:to>
      <xdr:col>76</xdr:col>
      <xdr:colOff>165100</xdr:colOff>
      <xdr:row>97</xdr:row>
      <xdr:rowOff>141670</xdr:rowOff>
    </xdr:to>
    <xdr:sp macro="" textlink="">
      <xdr:nvSpPr>
        <xdr:cNvPr id="706" name="楕円 705"/>
        <xdr:cNvSpPr/>
      </xdr:nvSpPr>
      <xdr:spPr>
        <a:xfrm>
          <a:off x="14541500" y="166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158197</xdr:rowOff>
    </xdr:from>
    <xdr:ext cx="469744" cy="259045"/>
    <xdr:sp macro="" textlink="">
      <xdr:nvSpPr>
        <xdr:cNvPr id="707" name="テキスト ボックス 706"/>
        <xdr:cNvSpPr txBox="1"/>
      </xdr:nvSpPr>
      <xdr:spPr>
        <a:xfrm>
          <a:off x="14357428" y="164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16777</xdr:rowOff>
    </xdr:from>
    <xdr:to>
      <xdr:col>72</xdr:col>
      <xdr:colOff>38100</xdr:colOff>
      <xdr:row>98</xdr:row>
      <xdr:rowOff>118377</xdr:rowOff>
    </xdr:to>
    <xdr:sp macro="" textlink="">
      <xdr:nvSpPr>
        <xdr:cNvPr id="708" name="楕円 707"/>
        <xdr:cNvSpPr/>
      </xdr:nvSpPr>
      <xdr:spPr>
        <a:xfrm>
          <a:off x="13652500" y="168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109504</xdr:rowOff>
    </xdr:from>
    <xdr:ext cx="469744" cy="259045"/>
    <xdr:sp macro="" textlink="">
      <xdr:nvSpPr>
        <xdr:cNvPr id="709" name="テキスト ボックス 708"/>
        <xdr:cNvSpPr txBox="1"/>
      </xdr:nvSpPr>
      <xdr:spPr>
        <a:xfrm>
          <a:off x="13468428" y="169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2992</xdr:rowOff>
    </xdr:from>
    <xdr:to>
      <xdr:col>67</xdr:col>
      <xdr:colOff>101600</xdr:colOff>
      <xdr:row>98</xdr:row>
      <xdr:rowOff>104592</xdr:rowOff>
    </xdr:to>
    <xdr:sp macro="" textlink="">
      <xdr:nvSpPr>
        <xdr:cNvPr id="710" name="楕円 709"/>
        <xdr:cNvSpPr/>
      </xdr:nvSpPr>
      <xdr:spPr>
        <a:xfrm>
          <a:off x="12763500" y="168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95719</xdr:rowOff>
    </xdr:from>
    <xdr:ext cx="469744" cy="259045"/>
    <xdr:sp macro="" textlink="">
      <xdr:nvSpPr>
        <xdr:cNvPr id="711" name="テキスト ボックス 710"/>
        <xdr:cNvSpPr txBox="1"/>
      </xdr:nvSpPr>
      <xdr:spPr>
        <a:xfrm>
          <a:off x="12579428" y="168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50927</xdr:rowOff>
    </xdr:from>
    <xdr:to>
      <xdr:col>116</xdr:col>
      <xdr:colOff>63500</xdr:colOff>
      <xdr:row>38</xdr:row>
      <xdr:rowOff>80073</xdr:rowOff>
    </xdr:to>
    <xdr:cxnSp macro="">
      <xdr:nvCxnSpPr>
        <xdr:cNvPr id="740" name="直線コネクタ 739"/>
        <xdr:cNvCxnSpPr/>
      </xdr:nvCxnSpPr>
      <xdr:spPr>
        <a:xfrm flipV="1">
          <a:off x="21323300" y="6566027"/>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42926</xdr:rowOff>
    </xdr:from>
    <xdr:to>
      <xdr:col>111</xdr:col>
      <xdr:colOff>177800</xdr:colOff>
      <xdr:row>38</xdr:row>
      <xdr:rowOff>80073</xdr:rowOff>
    </xdr:to>
    <xdr:cxnSp macro="">
      <xdr:nvCxnSpPr>
        <xdr:cNvPr id="743" name="直線コネクタ 742"/>
        <xdr:cNvCxnSpPr/>
      </xdr:nvCxnSpPr>
      <xdr:spPr>
        <a:xfrm>
          <a:off x="20434300" y="6558026"/>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42926</xdr:rowOff>
    </xdr:from>
    <xdr:to>
      <xdr:col>107</xdr:col>
      <xdr:colOff>50800</xdr:colOff>
      <xdr:row>38</xdr:row>
      <xdr:rowOff>95123</xdr:rowOff>
    </xdr:to>
    <xdr:cxnSp macro="">
      <xdr:nvCxnSpPr>
        <xdr:cNvPr id="746" name="直線コネクタ 745"/>
        <xdr:cNvCxnSpPr/>
      </xdr:nvCxnSpPr>
      <xdr:spPr>
        <a:xfrm flipV="1">
          <a:off x="19545300" y="655802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77026</xdr:rowOff>
    </xdr:from>
    <xdr:to>
      <xdr:col>102</xdr:col>
      <xdr:colOff>114300</xdr:colOff>
      <xdr:row>38</xdr:row>
      <xdr:rowOff>95123</xdr:rowOff>
    </xdr:to>
    <xdr:cxnSp macro="">
      <xdr:nvCxnSpPr>
        <xdr:cNvPr id="749" name="直線コネクタ 748"/>
        <xdr:cNvCxnSpPr/>
      </xdr:nvCxnSpPr>
      <xdr:spPr>
        <a:xfrm>
          <a:off x="18656300" y="659212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xdr:rowOff>
    </xdr:from>
    <xdr:to>
      <xdr:col>116</xdr:col>
      <xdr:colOff>114300</xdr:colOff>
      <xdr:row>38</xdr:row>
      <xdr:rowOff>101727</xdr:rowOff>
    </xdr:to>
    <xdr:sp macro="" textlink="">
      <xdr:nvSpPr>
        <xdr:cNvPr id="759" name="楕円 758"/>
        <xdr:cNvSpPr/>
      </xdr:nvSpPr>
      <xdr:spPr>
        <a:xfrm>
          <a:off x="22110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150004</xdr:rowOff>
    </xdr:from>
    <xdr:ext cx="378565" cy="259045"/>
    <xdr:sp macro="" textlink="">
      <xdr:nvSpPr>
        <xdr:cNvPr id="760" name="投資及び出資金該当値テキスト"/>
        <xdr:cNvSpPr txBox="1"/>
      </xdr:nvSpPr>
      <xdr:spPr>
        <a:xfrm>
          <a:off x="22212300"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29273</xdr:rowOff>
    </xdr:from>
    <xdr:to>
      <xdr:col>112</xdr:col>
      <xdr:colOff>38100</xdr:colOff>
      <xdr:row>38</xdr:row>
      <xdr:rowOff>130873</xdr:rowOff>
    </xdr:to>
    <xdr:sp macro="" textlink="">
      <xdr:nvSpPr>
        <xdr:cNvPr id="761" name="楕円 760"/>
        <xdr:cNvSpPr/>
      </xdr:nvSpPr>
      <xdr:spPr>
        <a:xfrm>
          <a:off x="21272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122000</xdr:rowOff>
    </xdr:from>
    <xdr:ext cx="378565" cy="259045"/>
    <xdr:sp macro="" textlink="">
      <xdr:nvSpPr>
        <xdr:cNvPr id="762" name="テキスト ボックス 761"/>
        <xdr:cNvSpPr txBox="1"/>
      </xdr:nvSpPr>
      <xdr:spPr>
        <a:xfrm>
          <a:off x="21134017" y="663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163576</xdr:rowOff>
    </xdr:from>
    <xdr:to>
      <xdr:col>107</xdr:col>
      <xdr:colOff>101600</xdr:colOff>
      <xdr:row>38</xdr:row>
      <xdr:rowOff>93726</xdr:rowOff>
    </xdr:to>
    <xdr:sp macro="" textlink="">
      <xdr:nvSpPr>
        <xdr:cNvPr id="763" name="楕円 762"/>
        <xdr:cNvSpPr/>
      </xdr:nvSpPr>
      <xdr:spPr>
        <a:xfrm>
          <a:off x="20383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84853</xdr:rowOff>
    </xdr:from>
    <xdr:ext cx="378565" cy="259045"/>
    <xdr:sp macro="" textlink="">
      <xdr:nvSpPr>
        <xdr:cNvPr id="764" name="テキスト ボックス 763"/>
        <xdr:cNvSpPr txBox="1"/>
      </xdr:nvSpPr>
      <xdr:spPr>
        <a:xfrm>
          <a:off x="20245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44323</xdr:rowOff>
    </xdr:from>
    <xdr:to>
      <xdr:col>102</xdr:col>
      <xdr:colOff>165100</xdr:colOff>
      <xdr:row>38</xdr:row>
      <xdr:rowOff>145923</xdr:rowOff>
    </xdr:to>
    <xdr:sp macro="" textlink="">
      <xdr:nvSpPr>
        <xdr:cNvPr id="765" name="楕円 764"/>
        <xdr:cNvSpPr/>
      </xdr:nvSpPr>
      <xdr:spPr>
        <a:xfrm>
          <a:off x="19494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137050</xdr:rowOff>
    </xdr:from>
    <xdr:ext cx="378565" cy="259045"/>
    <xdr:sp macro="" textlink="">
      <xdr:nvSpPr>
        <xdr:cNvPr id="766" name="テキスト ボックス 765"/>
        <xdr:cNvSpPr txBox="1"/>
      </xdr:nvSpPr>
      <xdr:spPr>
        <a:xfrm>
          <a:off x="19356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26226</xdr:rowOff>
    </xdr:from>
    <xdr:to>
      <xdr:col>98</xdr:col>
      <xdr:colOff>38100</xdr:colOff>
      <xdr:row>38</xdr:row>
      <xdr:rowOff>127826</xdr:rowOff>
    </xdr:to>
    <xdr:sp macro="" textlink="">
      <xdr:nvSpPr>
        <xdr:cNvPr id="767" name="楕円 766"/>
        <xdr:cNvSpPr/>
      </xdr:nvSpPr>
      <xdr:spPr>
        <a:xfrm>
          <a:off x="18605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118953</xdr:rowOff>
    </xdr:from>
    <xdr:ext cx="378565" cy="259045"/>
    <xdr:sp macro="" textlink="">
      <xdr:nvSpPr>
        <xdr:cNvPr id="768" name="テキスト ボックス 767"/>
        <xdr:cNvSpPr txBox="1"/>
      </xdr:nvSpPr>
      <xdr:spPr>
        <a:xfrm>
          <a:off x="18467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3473</xdr:rowOff>
    </xdr:from>
    <xdr:to>
      <xdr:col>116</xdr:col>
      <xdr:colOff>63500</xdr:colOff>
      <xdr:row>57</xdr:row>
      <xdr:rowOff>86798</xdr:rowOff>
    </xdr:to>
    <xdr:cxnSp macro="">
      <xdr:nvCxnSpPr>
        <xdr:cNvPr id="797" name="直線コネクタ 796"/>
        <xdr:cNvCxnSpPr/>
      </xdr:nvCxnSpPr>
      <xdr:spPr>
        <a:xfrm>
          <a:off x="21323300" y="9776123"/>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3473</xdr:rowOff>
    </xdr:from>
    <xdr:to>
      <xdr:col>111</xdr:col>
      <xdr:colOff>177800</xdr:colOff>
      <xdr:row>57</xdr:row>
      <xdr:rowOff>116287</xdr:rowOff>
    </xdr:to>
    <xdr:cxnSp macro="">
      <xdr:nvCxnSpPr>
        <xdr:cNvPr id="800" name="直線コネクタ 799"/>
        <xdr:cNvCxnSpPr/>
      </xdr:nvCxnSpPr>
      <xdr:spPr>
        <a:xfrm flipV="1">
          <a:off x="20434300" y="9776123"/>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116287</xdr:rowOff>
    </xdr:from>
    <xdr:to>
      <xdr:col>107</xdr:col>
      <xdr:colOff>50800</xdr:colOff>
      <xdr:row>58</xdr:row>
      <xdr:rowOff>61290</xdr:rowOff>
    </xdr:to>
    <xdr:cxnSp macro="">
      <xdr:nvCxnSpPr>
        <xdr:cNvPr id="803" name="直線コネクタ 802"/>
        <xdr:cNvCxnSpPr/>
      </xdr:nvCxnSpPr>
      <xdr:spPr>
        <a:xfrm flipV="1">
          <a:off x="19545300" y="9888937"/>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61290</xdr:rowOff>
    </xdr:from>
    <xdr:to>
      <xdr:col>102</xdr:col>
      <xdr:colOff>114300</xdr:colOff>
      <xdr:row>58</xdr:row>
      <xdr:rowOff>65767</xdr:rowOff>
    </xdr:to>
    <xdr:cxnSp macro="">
      <xdr:nvCxnSpPr>
        <xdr:cNvPr id="806" name="直線コネクタ 805"/>
        <xdr:cNvCxnSpPr/>
      </xdr:nvCxnSpPr>
      <xdr:spPr>
        <a:xfrm flipV="1">
          <a:off x="18656300" y="10005390"/>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35998</xdr:rowOff>
    </xdr:from>
    <xdr:to>
      <xdr:col>116</xdr:col>
      <xdr:colOff>114300</xdr:colOff>
      <xdr:row>57</xdr:row>
      <xdr:rowOff>137598</xdr:rowOff>
    </xdr:to>
    <xdr:sp macro="" textlink="">
      <xdr:nvSpPr>
        <xdr:cNvPr id="816" name="楕円 815"/>
        <xdr:cNvSpPr/>
      </xdr:nvSpPr>
      <xdr:spPr>
        <a:xfrm>
          <a:off x="22110700" y="98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58875</xdr:rowOff>
    </xdr:from>
    <xdr:ext cx="534377" cy="259045"/>
    <xdr:sp macro="" textlink="">
      <xdr:nvSpPr>
        <xdr:cNvPr id="817" name="貸付金該当値テキスト"/>
        <xdr:cNvSpPr txBox="1"/>
      </xdr:nvSpPr>
      <xdr:spPr>
        <a:xfrm>
          <a:off x="22212300" y="96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124123</xdr:rowOff>
    </xdr:from>
    <xdr:to>
      <xdr:col>112</xdr:col>
      <xdr:colOff>38100</xdr:colOff>
      <xdr:row>57</xdr:row>
      <xdr:rowOff>54273</xdr:rowOff>
    </xdr:to>
    <xdr:sp macro="" textlink="">
      <xdr:nvSpPr>
        <xdr:cNvPr id="818" name="楕円 817"/>
        <xdr:cNvSpPr/>
      </xdr:nvSpPr>
      <xdr:spPr>
        <a:xfrm>
          <a:off x="21272500" y="97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70800</xdr:rowOff>
    </xdr:from>
    <xdr:ext cx="534377" cy="259045"/>
    <xdr:sp macro="" textlink="">
      <xdr:nvSpPr>
        <xdr:cNvPr id="819" name="テキスト ボックス 818"/>
        <xdr:cNvSpPr txBox="1"/>
      </xdr:nvSpPr>
      <xdr:spPr>
        <a:xfrm>
          <a:off x="21056111" y="95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65487</xdr:rowOff>
    </xdr:from>
    <xdr:to>
      <xdr:col>107</xdr:col>
      <xdr:colOff>101600</xdr:colOff>
      <xdr:row>57</xdr:row>
      <xdr:rowOff>167087</xdr:rowOff>
    </xdr:to>
    <xdr:sp macro="" textlink="">
      <xdr:nvSpPr>
        <xdr:cNvPr id="820" name="楕円 819"/>
        <xdr:cNvSpPr/>
      </xdr:nvSpPr>
      <xdr:spPr>
        <a:xfrm>
          <a:off x="20383500" y="9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12164</xdr:rowOff>
    </xdr:from>
    <xdr:ext cx="534377" cy="259045"/>
    <xdr:sp macro="" textlink="">
      <xdr:nvSpPr>
        <xdr:cNvPr id="821" name="テキスト ボックス 820"/>
        <xdr:cNvSpPr txBox="1"/>
      </xdr:nvSpPr>
      <xdr:spPr>
        <a:xfrm>
          <a:off x="20167111" y="96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10490</xdr:rowOff>
    </xdr:from>
    <xdr:to>
      <xdr:col>102</xdr:col>
      <xdr:colOff>165100</xdr:colOff>
      <xdr:row>58</xdr:row>
      <xdr:rowOff>112090</xdr:rowOff>
    </xdr:to>
    <xdr:sp macro="" textlink="">
      <xdr:nvSpPr>
        <xdr:cNvPr id="822" name="楕円 821"/>
        <xdr:cNvSpPr/>
      </xdr:nvSpPr>
      <xdr:spPr>
        <a:xfrm>
          <a:off x="19494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128617</xdr:rowOff>
    </xdr:from>
    <xdr:ext cx="469744" cy="259045"/>
    <xdr:sp macro="" textlink="">
      <xdr:nvSpPr>
        <xdr:cNvPr id="823" name="テキスト ボックス 822"/>
        <xdr:cNvSpPr txBox="1"/>
      </xdr:nvSpPr>
      <xdr:spPr>
        <a:xfrm>
          <a:off x="19310428" y="97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xdr:rowOff>
    </xdr:from>
    <xdr:to>
      <xdr:col>98</xdr:col>
      <xdr:colOff>38100</xdr:colOff>
      <xdr:row>58</xdr:row>
      <xdr:rowOff>116567</xdr:rowOff>
    </xdr:to>
    <xdr:sp macro="" textlink="">
      <xdr:nvSpPr>
        <xdr:cNvPr id="824" name="楕円 823"/>
        <xdr:cNvSpPr/>
      </xdr:nvSpPr>
      <xdr:spPr>
        <a:xfrm>
          <a:off x="18605500" y="9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133094</xdr:rowOff>
    </xdr:from>
    <xdr:ext cx="469744" cy="259045"/>
    <xdr:sp macro="" textlink="">
      <xdr:nvSpPr>
        <xdr:cNvPr id="825" name="テキスト ボックス 824"/>
        <xdr:cNvSpPr txBox="1"/>
      </xdr:nvSpPr>
      <xdr:spPr>
        <a:xfrm>
          <a:off x="18421428" y="9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88112</xdr:rowOff>
    </xdr:from>
    <xdr:to>
      <xdr:col>116</xdr:col>
      <xdr:colOff>63500</xdr:colOff>
      <xdr:row>74</xdr:row>
      <xdr:rowOff>124803</xdr:rowOff>
    </xdr:to>
    <xdr:cxnSp macro="">
      <xdr:nvCxnSpPr>
        <xdr:cNvPr id="855" name="直線コネクタ 854"/>
        <xdr:cNvCxnSpPr/>
      </xdr:nvCxnSpPr>
      <xdr:spPr>
        <a:xfrm flipV="1">
          <a:off x="21323300" y="12775412"/>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124803</xdr:rowOff>
    </xdr:from>
    <xdr:to>
      <xdr:col>111</xdr:col>
      <xdr:colOff>177800</xdr:colOff>
      <xdr:row>74</xdr:row>
      <xdr:rowOff>145149</xdr:rowOff>
    </xdr:to>
    <xdr:cxnSp macro="">
      <xdr:nvCxnSpPr>
        <xdr:cNvPr id="858" name="直線コネクタ 857"/>
        <xdr:cNvCxnSpPr/>
      </xdr:nvCxnSpPr>
      <xdr:spPr>
        <a:xfrm flipV="1">
          <a:off x="20434300" y="1281210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145149</xdr:rowOff>
    </xdr:from>
    <xdr:to>
      <xdr:col>107</xdr:col>
      <xdr:colOff>50800</xdr:colOff>
      <xdr:row>74</xdr:row>
      <xdr:rowOff>159931</xdr:rowOff>
    </xdr:to>
    <xdr:cxnSp macro="">
      <xdr:nvCxnSpPr>
        <xdr:cNvPr id="861" name="直線コネクタ 860"/>
        <xdr:cNvCxnSpPr/>
      </xdr:nvCxnSpPr>
      <xdr:spPr>
        <a:xfrm flipV="1">
          <a:off x="19545300" y="1283244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159931</xdr:rowOff>
    </xdr:from>
    <xdr:to>
      <xdr:col>102</xdr:col>
      <xdr:colOff>114300</xdr:colOff>
      <xdr:row>75</xdr:row>
      <xdr:rowOff>44526</xdr:rowOff>
    </xdr:to>
    <xdr:cxnSp macro="">
      <xdr:nvCxnSpPr>
        <xdr:cNvPr id="864" name="直線コネクタ 863"/>
        <xdr:cNvCxnSpPr/>
      </xdr:nvCxnSpPr>
      <xdr:spPr>
        <a:xfrm flipV="1">
          <a:off x="18656300" y="12847231"/>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37312</xdr:rowOff>
    </xdr:from>
    <xdr:to>
      <xdr:col>116</xdr:col>
      <xdr:colOff>114300</xdr:colOff>
      <xdr:row>74</xdr:row>
      <xdr:rowOff>138912</xdr:rowOff>
    </xdr:to>
    <xdr:sp macro="" textlink="">
      <xdr:nvSpPr>
        <xdr:cNvPr id="874" name="楕円 873"/>
        <xdr:cNvSpPr/>
      </xdr:nvSpPr>
      <xdr:spPr>
        <a:xfrm>
          <a:off x="22110700" y="12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60189</xdr:rowOff>
    </xdr:from>
    <xdr:ext cx="534377" cy="259045"/>
    <xdr:sp macro="" textlink="">
      <xdr:nvSpPr>
        <xdr:cNvPr id="875" name="繰出金該当値テキスト"/>
        <xdr:cNvSpPr txBox="1"/>
      </xdr:nvSpPr>
      <xdr:spPr>
        <a:xfrm>
          <a:off x="22212300" y="125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74003</xdr:rowOff>
    </xdr:from>
    <xdr:to>
      <xdr:col>112</xdr:col>
      <xdr:colOff>38100</xdr:colOff>
      <xdr:row>75</xdr:row>
      <xdr:rowOff>4153</xdr:rowOff>
    </xdr:to>
    <xdr:sp macro="" textlink="">
      <xdr:nvSpPr>
        <xdr:cNvPr id="876" name="楕円 875"/>
        <xdr:cNvSpPr/>
      </xdr:nvSpPr>
      <xdr:spPr>
        <a:xfrm>
          <a:off x="21272500" y="127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20680</xdr:rowOff>
    </xdr:from>
    <xdr:ext cx="534377" cy="259045"/>
    <xdr:sp macro="" textlink="">
      <xdr:nvSpPr>
        <xdr:cNvPr id="877" name="テキスト ボックス 876"/>
        <xdr:cNvSpPr txBox="1"/>
      </xdr:nvSpPr>
      <xdr:spPr>
        <a:xfrm>
          <a:off x="21056111" y="125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94349</xdr:rowOff>
    </xdr:from>
    <xdr:to>
      <xdr:col>107</xdr:col>
      <xdr:colOff>101600</xdr:colOff>
      <xdr:row>75</xdr:row>
      <xdr:rowOff>24499</xdr:rowOff>
    </xdr:to>
    <xdr:sp macro="" textlink="">
      <xdr:nvSpPr>
        <xdr:cNvPr id="878" name="楕円 877"/>
        <xdr:cNvSpPr/>
      </xdr:nvSpPr>
      <xdr:spPr>
        <a:xfrm>
          <a:off x="20383500" y="127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41026</xdr:rowOff>
    </xdr:from>
    <xdr:ext cx="534377" cy="259045"/>
    <xdr:sp macro="" textlink="">
      <xdr:nvSpPr>
        <xdr:cNvPr id="879" name="テキスト ボックス 878"/>
        <xdr:cNvSpPr txBox="1"/>
      </xdr:nvSpPr>
      <xdr:spPr>
        <a:xfrm>
          <a:off x="20167111" y="125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109131</xdr:rowOff>
    </xdr:from>
    <xdr:to>
      <xdr:col>102</xdr:col>
      <xdr:colOff>165100</xdr:colOff>
      <xdr:row>75</xdr:row>
      <xdr:rowOff>39281</xdr:rowOff>
    </xdr:to>
    <xdr:sp macro="" textlink="">
      <xdr:nvSpPr>
        <xdr:cNvPr id="880" name="楕円 879"/>
        <xdr:cNvSpPr/>
      </xdr:nvSpPr>
      <xdr:spPr>
        <a:xfrm>
          <a:off x="19494500" y="12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55808</xdr:rowOff>
    </xdr:from>
    <xdr:ext cx="534377" cy="259045"/>
    <xdr:sp macro="" textlink="">
      <xdr:nvSpPr>
        <xdr:cNvPr id="881" name="テキスト ボックス 880"/>
        <xdr:cNvSpPr txBox="1"/>
      </xdr:nvSpPr>
      <xdr:spPr>
        <a:xfrm>
          <a:off x="19278111" y="125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165176</xdr:rowOff>
    </xdr:from>
    <xdr:to>
      <xdr:col>98</xdr:col>
      <xdr:colOff>38100</xdr:colOff>
      <xdr:row>75</xdr:row>
      <xdr:rowOff>95326</xdr:rowOff>
    </xdr:to>
    <xdr:sp macro="" textlink="">
      <xdr:nvSpPr>
        <xdr:cNvPr id="882" name="楕円 881"/>
        <xdr:cNvSpPr/>
      </xdr:nvSpPr>
      <xdr:spPr>
        <a:xfrm>
          <a:off x="18605500" y="128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111853</xdr:rowOff>
    </xdr:from>
    <xdr:ext cx="534377" cy="259045"/>
    <xdr:sp macro="" textlink="">
      <xdr:nvSpPr>
        <xdr:cNvPr id="883" name="テキスト ボックス 882"/>
        <xdr:cNvSpPr txBox="1"/>
      </xdr:nvSpPr>
      <xdr:spPr>
        <a:xfrm>
          <a:off x="18389111" y="126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物件費について、新型コロナワクチン接種関連費、ふるさと久留米応援事業の減少等により、前年度から減少している。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扶助費について、子育て世帯への臨時特別給付金、住民税非課税世帯等臨時特別給付金の減少等などにより、前年度から大きく減少している。</a:t>
          </a:r>
        </a:p>
        <a:p>
          <a:r>
            <a:rPr kumimoji="1" lang="ja-JP" altLang="en-US" sz="1300">
              <a:latin typeface="ＭＳ Ｐゴシック" panose="020B0600070205080204" pitchFamily="50" charset="-128"/>
              <a:ea typeface="ＭＳ Ｐゴシック" panose="020B0600070205080204" pitchFamily="50" charset="-128"/>
            </a:rPr>
            <a:t>補助費等について、中小企業事業継続支援事業の減少等により、前年度から減少している。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積立金について、令和３年度決算において普通交付税の臨時財政対策債償還基金費相当分を減債基金に積立てたことや、基金の統廃合による廃止基金の清算金を既存基金に積立てたこと等による影響により、前年度から大きく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普通建設事業費について、私立保育所等施設整備事業、上津クリーンセンター改修工事の減少等により、前年度から減少している。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154940</xdr:rowOff>
    </xdr:from>
    <xdr:to>
      <xdr:col>24</xdr:col>
      <xdr:colOff>63500</xdr:colOff>
      <xdr:row>35</xdr:row>
      <xdr:rowOff>10922</xdr:rowOff>
    </xdr:to>
    <xdr:cxnSp macro="">
      <xdr:nvCxnSpPr>
        <xdr:cNvPr id="61" name="直線コネクタ 60"/>
        <xdr:cNvCxnSpPr/>
      </xdr:nvCxnSpPr>
      <xdr:spPr>
        <a:xfrm flipV="1">
          <a:off x="3797300" y="59842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xdr:rowOff>
    </xdr:from>
    <xdr:to>
      <xdr:col>19</xdr:col>
      <xdr:colOff>177800</xdr:colOff>
      <xdr:row>35</xdr:row>
      <xdr:rowOff>61214</xdr:rowOff>
    </xdr:to>
    <xdr:cxnSp macro="">
      <xdr:nvCxnSpPr>
        <xdr:cNvPr id="64" name="直線コネクタ 63"/>
        <xdr:cNvCxnSpPr/>
      </xdr:nvCxnSpPr>
      <xdr:spPr>
        <a:xfrm flipV="1">
          <a:off x="2908300" y="6011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116840</xdr:rowOff>
    </xdr:from>
    <xdr:to>
      <xdr:col>15</xdr:col>
      <xdr:colOff>50800</xdr:colOff>
      <xdr:row>35</xdr:row>
      <xdr:rowOff>61214</xdr:rowOff>
    </xdr:to>
    <xdr:cxnSp macro="">
      <xdr:nvCxnSpPr>
        <xdr:cNvPr id="67" name="直線コネクタ 66"/>
        <xdr:cNvCxnSpPr/>
      </xdr:nvCxnSpPr>
      <xdr:spPr>
        <a:xfrm>
          <a:off x="2019300" y="59461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52070</xdr:rowOff>
    </xdr:from>
    <xdr:to>
      <xdr:col>10</xdr:col>
      <xdr:colOff>114300</xdr:colOff>
      <xdr:row>34</xdr:row>
      <xdr:rowOff>116840</xdr:rowOff>
    </xdr:to>
    <xdr:cxnSp macro="">
      <xdr:nvCxnSpPr>
        <xdr:cNvPr id="70" name="直線コネクタ 69"/>
        <xdr:cNvCxnSpPr/>
      </xdr:nvCxnSpPr>
      <xdr:spPr>
        <a:xfrm>
          <a:off x="1130300" y="5881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104140</xdr:rowOff>
    </xdr:from>
    <xdr:to>
      <xdr:col>24</xdr:col>
      <xdr:colOff>114300</xdr:colOff>
      <xdr:row>35</xdr:row>
      <xdr:rowOff>34290</xdr:rowOff>
    </xdr:to>
    <xdr:sp macro="" textlink="">
      <xdr:nvSpPr>
        <xdr:cNvPr id="80" name="楕円 79"/>
        <xdr:cNvSpPr/>
      </xdr:nvSpPr>
      <xdr:spPr>
        <a:xfrm>
          <a:off x="4584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127017</xdr:rowOff>
    </xdr:from>
    <xdr:ext cx="469744" cy="259045"/>
    <xdr:sp macro="" textlink="">
      <xdr:nvSpPr>
        <xdr:cNvPr id="81" name="議会費該当値テキスト"/>
        <xdr:cNvSpPr txBox="1"/>
      </xdr:nvSpPr>
      <xdr:spPr>
        <a:xfrm>
          <a:off x="46863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131572</xdr:rowOff>
    </xdr:from>
    <xdr:to>
      <xdr:col>20</xdr:col>
      <xdr:colOff>38100</xdr:colOff>
      <xdr:row>35</xdr:row>
      <xdr:rowOff>61722</xdr:rowOff>
    </xdr:to>
    <xdr:sp macro="" textlink="">
      <xdr:nvSpPr>
        <xdr:cNvPr id="82" name="楕円 81"/>
        <xdr:cNvSpPr/>
      </xdr:nvSpPr>
      <xdr:spPr>
        <a:xfrm>
          <a:off x="3746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78249</xdr:rowOff>
    </xdr:from>
    <xdr:ext cx="469744" cy="259045"/>
    <xdr:sp macro="" textlink="">
      <xdr:nvSpPr>
        <xdr:cNvPr id="83" name="テキスト ボックス 82"/>
        <xdr:cNvSpPr txBox="1"/>
      </xdr:nvSpPr>
      <xdr:spPr>
        <a:xfrm>
          <a:off x="3562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xdr:rowOff>
    </xdr:from>
    <xdr:to>
      <xdr:col>15</xdr:col>
      <xdr:colOff>101600</xdr:colOff>
      <xdr:row>35</xdr:row>
      <xdr:rowOff>112014</xdr:rowOff>
    </xdr:to>
    <xdr:sp macro="" textlink="">
      <xdr:nvSpPr>
        <xdr:cNvPr id="84" name="楕円 83"/>
        <xdr:cNvSpPr/>
      </xdr:nvSpPr>
      <xdr:spPr>
        <a:xfrm>
          <a:off x="2857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128541</xdr:rowOff>
    </xdr:from>
    <xdr:ext cx="469744" cy="259045"/>
    <xdr:sp macro="" textlink="">
      <xdr:nvSpPr>
        <xdr:cNvPr id="85" name="テキスト ボックス 84"/>
        <xdr:cNvSpPr txBox="1"/>
      </xdr:nvSpPr>
      <xdr:spPr>
        <a:xfrm>
          <a:off x="2673428"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66040</xdr:rowOff>
    </xdr:from>
    <xdr:to>
      <xdr:col>10</xdr:col>
      <xdr:colOff>165100</xdr:colOff>
      <xdr:row>34</xdr:row>
      <xdr:rowOff>167640</xdr:rowOff>
    </xdr:to>
    <xdr:sp macro="" textlink="">
      <xdr:nvSpPr>
        <xdr:cNvPr id="86" name="楕円 85"/>
        <xdr:cNvSpPr/>
      </xdr:nvSpPr>
      <xdr:spPr>
        <a:xfrm>
          <a:off x="196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12717</xdr:rowOff>
    </xdr:from>
    <xdr:ext cx="469744" cy="259045"/>
    <xdr:sp macro="" textlink="">
      <xdr:nvSpPr>
        <xdr:cNvPr id="87" name="テキスト ボックス 86"/>
        <xdr:cNvSpPr txBox="1"/>
      </xdr:nvSpPr>
      <xdr:spPr>
        <a:xfrm>
          <a:off x="1784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88" name="楕円 87"/>
        <xdr:cNvSpPr/>
      </xdr:nvSpPr>
      <xdr:spPr>
        <a:xfrm>
          <a:off x="1079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89" name="テキスト ボックス 88"/>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7286</xdr:rowOff>
    </xdr:from>
    <xdr:to>
      <xdr:col>24</xdr:col>
      <xdr:colOff>63500</xdr:colOff>
      <xdr:row>56</xdr:row>
      <xdr:rowOff>129239</xdr:rowOff>
    </xdr:to>
    <xdr:cxnSp macro="">
      <xdr:nvCxnSpPr>
        <xdr:cNvPr id="120" name="直線コネクタ 119"/>
        <xdr:cNvCxnSpPr/>
      </xdr:nvCxnSpPr>
      <xdr:spPr>
        <a:xfrm>
          <a:off x="3797300" y="9608486"/>
          <a:ext cx="838200" cy="1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69161</xdr:rowOff>
    </xdr:from>
    <xdr:to>
      <xdr:col>19</xdr:col>
      <xdr:colOff>177800</xdr:colOff>
      <xdr:row>56</xdr:row>
      <xdr:rowOff>7286</xdr:rowOff>
    </xdr:to>
    <xdr:cxnSp macro="">
      <xdr:nvCxnSpPr>
        <xdr:cNvPr id="123" name="直線コネクタ 122"/>
        <xdr:cNvCxnSpPr/>
      </xdr:nvCxnSpPr>
      <xdr:spPr>
        <a:xfrm>
          <a:off x="2908300" y="8641661"/>
          <a:ext cx="889000" cy="9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69161</xdr:rowOff>
    </xdr:from>
    <xdr:to>
      <xdr:col>15</xdr:col>
      <xdr:colOff>50800</xdr:colOff>
      <xdr:row>57</xdr:row>
      <xdr:rowOff>32421</xdr:rowOff>
    </xdr:to>
    <xdr:cxnSp macro="">
      <xdr:nvCxnSpPr>
        <xdr:cNvPr id="126" name="直線コネクタ 125"/>
        <xdr:cNvCxnSpPr/>
      </xdr:nvCxnSpPr>
      <xdr:spPr>
        <a:xfrm flipV="1">
          <a:off x="2019300" y="8641661"/>
          <a:ext cx="889000" cy="11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32421</xdr:rowOff>
    </xdr:from>
    <xdr:to>
      <xdr:col>10</xdr:col>
      <xdr:colOff>114300</xdr:colOff>
      <xdr:row>57</xdr:row>
      <xdr:rowOff>49447</xdr:rowOff>
    </xdr:to>
    <xdr:cxnSp macro="">
      <xdr:nvCxnSpPr>
        <xdr:cNvPr id="129" name="直線コネクタ 128"/>
        <xdr:cNvCxnSpPr/>
      </xdr:nvCxnSpPr>
      <xdr:spPr>
        <a:xfrm flipV="1">
          <a:off x="1130300" y="9805071"/>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78439</xdr:rowOff>
    </xdr:from>
    <xdr:to>
      <xdr:col>24</xdr:col>
      <xdr:colOff>114300</xdr:colOff>
      <xdr:row>57</xdr:row>
      <xdr:rowOff>8589</xdr:rowOff>
    </xdr:to>
    <xdr:sp macro="" textlink="">
      <xdr:nvSpPr>
        <xdr:cNvPr id="139" name="楕円 138"/>
        <xdr:cNvSpPr/>
      </xdr:nvSpPr>
      <xdr:spPr>
        <a:xfrm>
          <a:off x="4584700" y="96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56866</xdr:rowOff>
    </xdr:from>
    <xdr:ext cx="534377" cy="259045"/>
    <xdr:sp macro="" textlink="">
      <xdr:nvSpPr>
        <xdr:cNvPr id="140" name="総務費該当値テキスト"/>
        <xdr:cNvSpPr txBox="1"/>
      </xdr:nvSpPr>
      <xdr:spPr>
        <a:xfrm>
          <a:off x="4686300" y="96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127936</xdr:rowOff>
    </xdr:from>
    <xdr:to>
      <xdr:col>20</xdr:col>
      <xdr:colOff>38100</xdr:colOff>
      <xdr:row>56</xdr:row>
      <xdr:rowOff>58086</xdr:rowOff>
    </xdr:to>
    <xdr:sp macro="" textlink="">
      <xdr:nvSpPr>
        <xdr:cNvPr id="141" name="楕円 140"/>
        <xdr:cNvSpPr/>
      </xdr:nvSpPr>
      <xdr:spPr>
        <a:xfrm>
          <a:off x="3746500" y="95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74613</xdr:rowOff>
    </xdr:from>
    <xdr:ext cx="534377" cy="259045"/>
    <xdr:sp macro="" textlink="">
      <xdr:nvSpPr>
        <xdr:cNvPr id="142" name="テキスト ボックス 141"/>
        <xdr:cNvSpPr txBox="1"/>
      </xdr:nvSpPr>
      <xdr:spPr>
        <a:xfrm>
          <a:off x="3530111" y="93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18361</xdr:rowOff>
    </xdr:from>
    <xdr:to>
      <xdr:col>15</xdr:col>
      <xdr:colOff>101600</xdr:colOff>
      <xdr:row>50</xdr:row>
      <xdr:rowOff>119961</xdr:rowOff>
    </xdr:to>
    <xdr:sp macro="" textlink="">
      <xdr:nvSpPr>
        <xdr:cNvPr id="143" name="楕円 142"/>
        <xdr:cNvSpPr/>
      </xdr:nvSpPr>
      <xdr:spPr>
        <a:xfrm>
          <a:off x="2857500" y="85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136488</xdr:rowOff>
    </xdr:from>
    <xdr:ext cx="599010" cy="259045"/>
    <xdr:sp macro="" textlink="">
      <xdr:nvSpPr>
        <xdr:cNvPr id="144" name="テキスト ボックス 143"/>
        <xdr:cNvSpPr txBox="1"/>
      </xdr:nvSpPr>
      <xdr:spPr>
        <a:xfrm>
          <a:off x="2608795" y="836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153071</xdr:rowOff>
    </xdr:from>
    <xdr:to>
      <xdr:col>10</xdr:col>
      <xdr:colOff>165100</xdr:colOff>
      <xdr:row>57</xdr:row>
      <xdr:rowOff>83221</xdr:rowOff>
    </xdr:to>
    <xdr:sp macro="" textlink="">
      <xdr:nvSpPr>
        <xdr:cNvPr id="145" name="楕円 144"/>
        <xdr:cNvSpPr/>
      </xdr:nvSpPr>
      <xdr:spPr>
        <a:xfrm>
          <a:off x="1968500" y="97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74348</xdr:rowOff>
    </xdr:from>
    <xdr:ext cx="534377" cy="259045"/>
    <xdr:sp macro="" textlink="">
      <xdr:nvSpPr>
        <xdr:cNvPr id="146" name="テキスト ボックス 145"/>
        <xdr:cNvSpPr txBox="1"/>
      </xdr:nvSpPr>
      <xdr:spPr>
        <a:xfrm>
          <a:off x="1752111" y="98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170097</xdr:rowOff>
    </xdr:from>
    <xdr:to>
      <xdr:col>6</xdr:col>
      <xdr:colOff>38100</xdr:colOff>
      <xdr:row>57</xdr:row>
      <xdr:rowOff>100247</xdr:rowOff>
    </xdr:to>
    <xdr:sp macro="" textlink="">
      <xdr:nvSpPr>
        <xdr:cNvPr id="147" name="楕円 146"/>
        <xdr:cNvSpPr/>
      </xdr:nvSpPr>
      <xdr:spPr>
        <a:xfrm>
          <a:off x="1079500" y="97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116774</xdr:rowOff>
    </xdr:from>
    <xdr:ext cx="534377" cy="259045"/>
    <xdr:sp macro="" textlink="">
      <xdr:nvSpPr>
        <xdr:cNvPr id="148" name="テキスト ボックス 147"/>
        <xdr:cNvSpPr txBox="1"/>
      </xdr:nvSpPr>
      <xdr:spPr>
        <a:xfrm>
          <a:off x="863111" y="95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75216</xdr:rowOff>
    </xdr:from>
    <xdr:to>
      <xdr:col>24</xdr:col>
      <xdr:colOff>63500</xdr:colOff>
      <xdr:row>75</xdr:row>
      <xdr:rowOff>17920</xdr:rowOff>
    </xdr:to>
    <xdr:cxnSp macro="">
      <xdr:nvCxnSpPr>
        <xdr:cNvPr id="176" name="直線コネクタ 175"/>
        <xdr:cNvCxnSpPr/>
      </xdr:nvCxnSpPr>
      <xdr:spPr>
        <a:xfrm>
          <a:off x="3797300" y="12762516"/>
          <a:ext cx="838200" cy="1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75216</xdr:rowOff>
    </xdr:from>
    <xdr:to>
      <xdr:col>19</xdr:col>
      <xdr:colOff>177800</xdr:colOff>
      <xdr:row>76</xdr:row>
      <xdr:rowOff>54203</xdr:rowOff>
    </xdr:to>
    <xdr:cxnSp macro="">
      <xdr:nvCxnSpPr>
        <xdr:cNvPr id="179" name="直線コネクタ 178"/>
        <xdr:cNvCxnSpPr/>
      </xdr:nvCxnSpPr>
      <xdr:spPr>
        <a:xfrm flipV="1">
          <a:off x="2908300" y="12762516"/>
          <a:ext cx="889000" cy="3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54203</xdr:rowOff>
    </xdr:from>
    <xdr:to>
      <xdr:col>15</xdr:col>
      <xdr:colOff>50800</xdr:colOff>
      <xdr:row>76</xdr:row>
      <xdr:rowOff>88667</xdr:rowOff>
    </xdr:to>
    <xdr:cxnSp macro="">
      <xdr:nvCxnSpPr>
        <xdr:cNvPr id="182" name="直線コネクタ 181"/>
        <xdr:cNvCxnSpPr/>
      </xdr:nvCxnSpPr>
      <xdr:spPr>
        <a:xfrm flipV="1">
          <a:off x="2019300" y="13084403"/>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88667</xdr:rowOff>
    </xdr:from>
    <xdr:to>
      <xdr:col>10</xdr:col>
      <xdr:colOff>114300</xdr:colOff>
      <xdr:row>76</xdr:row>
      <xdr:rowOff>159314</xdr:rowOff>
    </xdr:to>
    <xdr:cxnSp macro="">
      <xdr:nvCxnSpPr>
        <xdr:cNvPr id="185" name="直線コネクタ 184"/>
        <xdr:cNvCxnSpPr/>
      </xdr:nvCxnSpPr>
      <xdr:spPr>
        <a:xfrm flipV="1">
          <a:off x="1130300" y="13118867"/>
          <a:ext cx="889000" cy="7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138570</xdr:rowOff>
    </xdr:from>
    <xdr:to>
      <xdr:col>24</xdr:col>
      <xdr:colOff>114300</xdr:colOff>
      <xdr:row>75</xdr:row>
      <xdr:rowOff>68720</xdr:rowOff>
    </xdr:to>
    <xdr:sp macro="" textlink="">
      <xdr:nvSpPr>
        <xdr:cNvPr id="195" name="楕円 194"/>
        <xdr:cNvSpPr/>
      </xdr:nvSpPr>
      <xdr:spPr>
        <a:xfrm>
          <a:off x="4584700" y="128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161447</xdr:rowOff>
    </xdr:from>
    <xdr:ext cx="599010" cy="259045"/>
    <xdr:sp macro="" textlink="">
      <xdr:nvSpPr>
        <xdr:cNvPr id="196" name="民生費該当値テキスト"/>
        <xdr:cNvSpPr txBox="1"/>
      </xdr:nvSpPr>
      <xdr:spPr>
        <a:xfrm>
          <a:off x="4686300" y="126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24416</xdr:rowOff>
    </xdr:from>
    <xdr:to>
      <xdr:col>20</xdr:col>
      <xdr:colOff>38100</xdr:colOff>
      <xdr:row>74</xdr:row>
      <xdr:rowOff>126016</xdr:rowOff>
    </xdr:to>
    <xdr:sp macro="" textlink="">
      <xdr:nvSpPr>
        <xdr:cNvPr id="197" name="楕円 196"/>
        <xdr:cNvSpPr/>
      </xdr:nvSpPr>
      <xdr:spPr>
        <a:xfrm>
          <a:off x="3746500" y="127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142543</xdr:rowOff>
    </xdr:from>
    <xdr:ext cx="599010" cy="259045"/>
    <xdr:sp macro="" textlink="">
      <xdr:nvSpPr>
        <xdr:cNvPr id="198" name="テキスト ボックス 197"/>
        <xdr:cNvSpPr txBox="1"/>
      </xdr:nvSpPr>
      <xdr:spPr>
        <a:xfrm>
          <a:off x="3497795" y="1248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3403</xdr:rowOff>
    </xdr:from>
    <xdr:to>
      <xdr:col>15</xdr:col>
      <xdr:colOff>101600</xdr:colOff>
      <xdr:row>76</xdr:row>
      <xdr:rowOff>105003</xdr:rowOff>
    </xdr:to>
    <xdr:sp macro="" textlink="">
      <xdr:nvSpPr>
        <xdr:cNvPr id="199" name="楕円 198"/>
        <xdr:cNvSpPr/>
      </xdr:nvSpPr>
      <xdr:spPr>
        <a:xfrm>
          <a:off x="2857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121531</xdr:rowOff>
    </xdr:from>
    <xdr:ext cx="599010" cy="259045"/>
    <xdr:sp macro="" textlink="">
      <xdr:nvSpPr>
        <xdr:cNvPr id="200" name="テキスト ボックス 199"/>
        <xdr:cNvSpPr txBox="1"/>
      </xdr:nvSpPr>
      <xdr:spPr>
        <a:xfrm>
          <a:off x="2608795" y="1280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37867</xdr:rowOff>
    </xdr:from>
    <xdr:to>
      <xdr:col>10</xdr:col>
      <xdr:colOff>165100</xdr:colOff>
      <xdr:row>76</xdr:row>
      <xdr:rowOff>139467</xdr:rowOff>
    </xdr:to>
    <xdr:sp macro="" textlink="">
      <xdr:nvSpPr>
        <xdr:cNvPr id="201" name="楕円 200"/>
        <xdr:cNvSpPr/>
      </xdr:nvSpPr>
      <xdr:spPr>
        <a:xfrm>
          <a:off x="1968500" y="130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155994</xdr:rowOff>
    </xdr:from>
    <xdr:ext cx="599010" cy="259045"/>
    <xdr:sp macro="" textlink="">
      <xdr:nvSpPr>
        <xdr:cNvPr id="202" name="テキスト ボックス 201"/>
        <xdr:cNvSpPr txBox="1"/>
      </xdr:nvSpPr>
      <xdr:spPr>
        <a:xfrm>
          <a:off x="1719795" y="1284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108514</xdr:rowOff>
    </xdr:from>
    <xdr:to>
      <xdr:col>6</xdr:col>
      <xdr:colOff>38100</xdr:colOff>
      <xdr:row>77</xdr:row>
      <xdr:rowOff>38664</xdr:rowOff>
    </xdr:to>
    <xdr:sp macro="" textlink="">
      <xdr:nvSpPr>
        <xdr:cNvPr id="203" name="楕円 202"/>
        <xdr:cNvSpPr/>
      </xdr:nvSpPr>
      <xdr:spPr>
        <a:xfrm>
          <a:off x="1079500" y="131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55191</xdr:rowOff>
    </xdr:from>
    <xdr:ext cx="599010" cy="259045"/>
    <xdr:sp macro="" textlink="">
      <xdr:nvSpPr>
        <xdr:cNvPr id="204" name="テキスト ボックス 203"/>
        <xdr:cNvSpPr txBox="1"/>
      </xdr:nvSpPr>
      <xdr:spPr>
        <a:xfrm>
          <a:off x="830795" y="1291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81795</xdr:rowOff>
    </xdr:from>
    <xdr:to>
      <xdr:col>24</xdr:col>
      <xdr:colOff>63500</xdr:colOff>
      <xdr:row>95</xdr:row>
      <xdr:rowOff>102735</xdr:rowOff>
    </xdr:to>
    <xdr:cxnSp macro="">
      <xdr:nvCxnSpPr>
        <xdr:cNvPr id="232" name="直線コネクタ 231"/>
        <xdr:cNvCxnSpPr/>
      </xdr:nvCxnSpPr>
      <xdr:spPr>
        <a:xfrm>
          <a:off x="3797300" y="16369545"/>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81795</xdr:rowOff>
    </xdr:from>
    <xdr:to>
      <xdr:col>19</xdr:col>
      <xdr:colOff>177800</xdr:colOff>
      <xdr:row>97</xdr:row>
      <xdr:rowOff>45310</xdr:rowOff>
    </xdr:to>
    <xdr:cxnSp macro="">
      <xdr:nvCxnSpPr>
        <xdr:cNvPr id="235" name="直線コネクタ 234"/>
        <xdr:cNvCxnSpPr/>
      </xdr:nvCxnSpPr>
      <xdr:spPr>
        <a:xfrm flipV="1">
          <a:off x="2908300" y="16369545"/>
          <a:ext cx="8890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45310</xdr:rowOff>
    </xdr:from>
    <xdr:to>
      <xdr:col>15</xdr:col>
      <xdr:colOff>50800</xdr:colOff>
      <xdr:row>97</xdr:row>
      <xdr:rowOff>127721</xdr:rowOff>
    </xdr:to>
    <xdr:cxnSp macro="">
      <xdr:nvCxnSpPr>
        <xdr:cNvPr id="238" name="直線コネクタ 237"/>
        <xdr:cNvCxnSpPr/>
      </xdr:nvCxnSpPr>
      <xdr:spPr>
        <a:xfrm flipV="1">
          <a:off x="2019300" y="16675960"/>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127721</xdr:rowOff>
    </xdr:from>
    <xdr:to>
      <xdr:col>10</xdr:col>
      <xdr:colOff>114300</xdr:colOff>
      <xdr:row>97</xdr:row>
      <xdr:rowOff>135060</xdr:rowOff>
    </xdr:to>
    <xdr:cxnSp macro="">
      <xdr:nvCxnSpPr>
        <xdr:cNvPr id="241" name="直線コネクタ 240"/>
        <xdr:cNvCxnSpPr/>
      </xdr:nvCxnSpPr>
      <xdr:spPr>
        <a:xfrm flipV="1">
          <a:off x="1130300" y="16758371"/>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51935</xdr:rowOff>
    </xdr:from>
    <xdr:to>
      <xdr:col>24</xdr:col>
      <xdr:colOff>114300</xdr:colOff>
      <xdr:row>95</xdr:row>
      <xdr:rowOff>153535</xdr:rowOff>
    </xdr:to>
    <xdr:sp macro="" textlink="">
      <xdr:nvSpPr>
        <xdr:cNvPr id="251" name="楕円 250"/>
        <xdr:cNvSpPr/>
      </xdr:nvSpPr>
      <xdr:spPr>
        <a:xfrm>
          <a:off x="4584700" y="163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30362</xdr:rowOff>
    </xdr:from>
    <xdr:ext cx="534377" cy="259045"/>
    <xdr:sp macro="" textlink="">
      <xdr:nvSpPr>
        <xdr:cNvPr id="252" name="衛生費該当値テキスト"/>
        <xdr:cNvSpPr txBox="1"/>
      </xdr:nvSpPr>
      <xdr:spPr>
        <a:xfrm>
          <a:off x="4686300" y="163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30995</xdr:rowOff>
    </xdr:from>
    <xdr:to>
      <xdr:col>20</xdr:col>
      <xdr:colOff>38100</xdr:colOff>
      <xdr:row>95</xdr:row>
      <xdr:rowOff>132595</xdr:rowOff>
    </xdr:to>
    <xdr:sp macro="" textlink="">
      <xdr:nvSpPr>
        <xdr:cNvPr id="253" name="楕円 252"/>
        <xdr:cNvSpPr/>
      </xdr:nvSpPr>
      <xdr:spPr>
        <a:xfrm>
          <a:off x="3746500" y="163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123722</xdr:rowOff>
    </xdr:from>
    <xdr:ext cx="534377" cy="259045"/>
    <xdr:sp macro="" textlink="">
      <xdr:nvSpPr>
        <xdr:cNvPr id="254" name="テキスト ボックス 253"/>
        <xdr:cNvSpPr txBox="1"/>
      </xdr:nvSpPr>
      <xdr:spPr>
        <a:xfrm>
          <a:off x="3530111" y="164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165960</xdr:rowOff>
    </xdr:from>
    <xdr:to>
      <xdr:col>15</xdr:col>
      <xdr:colOff>101600</xdr:colOff>
      <xdr:row>97</xdr:row>
      <xdr:rowOff>96110</xdr:rowOff>
    </xdr:to>
    <xdr:sp macro="" textlink="">
      <xdr:nvSpPr>
        <xdr:cNvPr id="255" name="楕円 254"/>
        <xdr:cNvSpPr/>
      </xdr:nvSpPr>
      <xdr:spPr>
        <a:xfrm>
          <a:off x="2857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87237</xdr:rowOff>
    </xdr:from>
    <xdr:ext cx="534377" cy="259045"/>
    <xdr:sp macro="" textlink="">
      <xdr:nvSpPr>
        <xdr:cNvPr id="256" name="テキスト ボックス 255"/>
        <xdr:cNvSpPr txBox="1"/>
      </xdr:nvSpPr>
      <xdr:spPr>
        <a:xfrm>
          <a:off x="2641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76921</xdr:rowOff>
    </xdr:from>
    <xdr:to>
      <xdr:col>10</xdr:col>
      <xdr:colOff>165100</xdr:colOff>
      <xdr:row>98</xdr:row>
      <xdr:rowOff>7071</xdr:rowOff>
    </xdr:to>
    <xdr:sp macro="" textlink="">
      <xdr:nvSpPr>
        <xdr:cNvPr id="257" name="楕円 256"/>
        <xdr:cNvSpPr/>
      </xdr:nvSpPr>
      <xdr:spPr>
        <a:xfrm>
          <a:off x="1968500" y="167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169648</xdr:rowOff>
    </xdr:from>
    <xdr:ext cx="534377" cy="259045"/>
    <xdr:sp macro="" textlink="">
      <xdr:nvSpPr>
        <xdr:cNvPr id="258" name="テキスト ボックス 257"/>
        <xdr:cNvSpPr txBox="1"/>
      </xdr:nvSpPr>
      <xdr:spPr>
        <a:xfrm>
          <a:off x="1752111" y="16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84260</xdr:rowOff>
    </xdr:from>
    <xdr:to>
      <xdr:col>6</xdr:col>
      <xdr:colOff>38100</xdr:colOff>
      <xdr:row>98</xdr:row>
      <xdr:rowOff>14410</xdr:rowOff>
    </xdr:to>
    <xdr:sp macro="" textlink="">
      <xdr:nvSpPr>
        <xdr:cNvPr id="259" name="楕円 258"/>
        <xdr:cNvSpPr/>
      </xdr:nvSpPr>
      <xdr:spPr>
        <a:xfrm>
          <a:off x="1079500" y="167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5537</xdr:rowOff>
    </xdr:from>
    <xdr:ext cx="534377" cy="259045"/>
    <xdr:sp macro="" textlink="">
      <xdr:nvSpPr>
        <xdr:cNvPr id="260" name="テキスト ボックス 259"/>
        <xdr:cNvSpPr txBox="1"/>
      </xdr:nvSpPr>
      <xdr:spPr>
        <a:xfrm>
          <a:off x="863111" y="168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48260</xdr:rowOff>
    </xdr:from>
    <xdr:to>
      <xdr:col>55</xdr:col>
      <xdr:colOff>0</xdr:colOff>
      <xdr:row>36</xdr:row>
      <xdr:rowOff>122784</xdr:rowOff>
    </xdr:to>
    <xdr:cxnSp macro="">
      <xdr:nvCxnSpPr>
        <xdr:cNvPr id="287" name="直線コネクタ 286"/>
        <xdr:cNvCxnSpPr/>
      </xdr:nvCxnSpPr>
      <xdr:spPr>
        <a:xfrm>
          <a:off x="9639300" y="6220460"/>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48260</xdr:rowOff>
    </xdr:from>
    <xdr:to>
      <xdr:col>50</xdr:col>
      <xdr:colOff>114300</xdr:colOff>
      <xdr:row>36</xdr:row>
      <xdr:rowOff>97637</xdr:rowOff>
    </xdr:to>
    <xdr:cxnSp macro="">
      <xdr:nvCxnSpPr>
        <xdr:cNvPr id="290" name="直線コネクタ 289"/>
        <xdr:cNvCxnSpPr/>
      </xdr:nvCxnSpPr>
      <xdr:spPr>
        <a:xfrm flipV="1">
          <a:off x="8750300" y="622046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97637</xdr:rowOff>
    </xdr:from>
    <xdr:to>
      <xdr:col>45</xdr:col>
      <xdr:colOff>177800</xdr:colOff>
      <xdr:row>36</xdr:row>
      <xdr:rowOff>103124</xdr:rowOff>
    </xdr:to>
    <xdr:cxnSp macro="">
      <xdr:nvCxnSpPr>
        <xdr:cNvPr id="293" name="直線コネクタ 292"/>
        <xdr:cNvCxnSpPr/>
      </xdr:nvCxnSpPr>
      <xdr:spPr>
        <a:xfrm flipV="1">
          <a:off x="7861300" y="62698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163931</xdr:rowOff>
    </xdr:from>
    <xdr:to>
      <xdr:col>41</xdr:col>
      <xdr:colOff>50800</xdr:colOff>
      <xdr:row>36</xdr:row>
      <xdr:rowOff>103124</xdr:rowOff>
    </xdr:to>
    <xdr:cxnSp macro="">
      <xdr:nvCxnSpPr>
        <xdr:cNvPr id="296" name="直線コネクタ 295"/>
        <xdr:cNvCxnSpPr/>
      </xdr:nvCxnSpPr>
      <xdr:spPr>
        <a:xfrm>
          <a:off x="6972300" y="6164681"/>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71984</xdr:rowOff>
    </xdr:from>
    <xdr:to>
      <xdr:col>55</xdr:col>
      <xdr:colOff>50800</xdr:colOff>
      <xdr:row>37</xdr:row>
      <xdr:rowOff>2134</xdr:rowOff>
    </xdr:to>
    <xdr:sp macro="" textlink="">
      <xdr:nvSpPr>
        <xdr:cNvPr id="306" name="楕円 305"/>
        <xdr:cNvSpPr/>
      </xdr:nvSpPr>
      <xdr:spPr>
        <a:xfrm>
          <a:off x="104267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94861</xdr:rowOff>
    </xdr:from>
    <xdr:ext cx="378565" cy="259045"/>
    <xdr:sp macro="" textlink="">
      <xdr:nvSpPr>
        <xdr:cNvPr id="307" name="労働費該当値テキスト"/>
        <xdr:cNvSpPr txBox="1"/>
      </xdr:nvSpPr>
      <xdr:spPr>
        <a:xfrm>
          <a:off x="10528300" y="609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168910</xdr:rowOff>
    </xdr:from>
    <xdr:to>
      <xdr:col>50</xdr:col>
      <xdr:colOff>165100</xdr:colOff>
      <xdr:row>36</xdr:row>
      <xdr:rowOff>99060</xdr:rowOff>
    </xdr:to>
    <xdr:sp macro="" textlink="">
      <xdr:nvSpPr>
        <xdr:cNvPr id="308" name="楕円 307"/>
        <xdr:cNvSpPr/>
      </xdr:nvSpPr>
      <xdr:spPr>
        <a:xfrm>
          <a:off x="958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115587</xdr:rowOff>
    </xdr:from>
    <xdr:ext cx="378565" cy="259045"/>
    <xdr:sp macro="" textlink="">
      <xdr:nvSpPr>
        <xdr:cNvPr id="309" name="テキスト ボックス 308"/>
        <xdr:cNvSpPr txBox="1"/>
      </xdr:nvSpPr>
      <xdr:spPr>
        <a:xfrm>
          <a:off x="9450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46837</xdr:rowOff>
    </xdr:from>
    <xdr:to>
      <xdr:col>46</xdr:col>
      <xdr:colOff>38100</xdr:colOff>
      <xdr:row>36</xdr:row>
      <xdr:rowOff>148437</xdr:rowOff>
    </xdr:to>
    <xdr:sp macro="" textlink="">
      <xdr:nvSpPr>
        <xdr:cNvPr id="310" name="楕円 309"/>
        <xdr:cNvSpPr/>
      </xdr:nvSpPr>
      <xdr:spPr>
        <a:xfrm>
          <a:off x="869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164964</xdr:rowOff>
    </xdr:from>
    <xdr:ext cx="378565" cy="259045"/>
    <xdr:sp macro="" textlink="">
      <xdr:nvSpPr>
        <xdr:cNvPr id="311" name="テキスト ボックス 310"/>
        <xdr:cNvSpPr txBox="1"/>
      </xdr:nvSpPr>
      <xdr:spPr>
        <a:xfrm>
          <a:off x="8561017" y="59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52324</xdr:rowOff>
    </xdr:from>
    <xdr:to>
      <xdr:col>41</xdr:col>
      <xdr:colOff>101600</xdr:colOff>
      <xdr:row>36</xdr:row>
      <xdr:rowOff>153924</xdr:rowOff>
    </xdr:to>
    <xdr:sp macro="" textlink="">
      <xdr:nvSpPr>
        <xdr:cNvPr id="312" name="楕円 311"/>
        <xdr:cNvSpPr/>
      </xdr:nvSpPr>
      <xdr:spPr>
        <a:xfrm>
          <a:off x="7810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170451</xdr:rowOff>
    </xdr:from>
    <xdr:ext cx="378565" cy="259045"/>
    <xdr:sp macro="" textlink="">
      <xdr:nvSpPr>
        <xdr:cNvPr id="313" name="テキスト ボックス 312"/>
        <xdr:cNvSpPr txBox="1"/>
      </xdr:nvSpPr>
      <xdr:spPr>
        <a:xfrm>
          <a:off x="76720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113131</xdr:rowOff>
    </xdr:from>
    <xdr:to>
      <xdr:col>36</xdr:col>
      <xdr:colOff>165100</xdr:colOff>
      <xdr:row>36</xdr:row>
      <xdr:rowOff>43281</xdr:rowOff>
    </xdr:to>
    <xdr:sp macro="" textlink="">
      <xdr:nvSpPr>
        <xdr:cNvPr id="314" name="楕円 313"/>
        <xdr:cNvSpPr/>
      </xdr:nvSpPr>
      <xdr:spPr>
        <a:xfrm>
          <a:off x="69215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59808</xdr:rowOff>
    </xdr:from>
    <xdr:ext cx="469744" cy="259045"/>
    <xdr:sp macro="" textlink="">
      <xdr:nvSpPr>
        <xdr:cNvPr id="315" name="テキスト ボックス 314"/>
        <xdr:cNvSpPr txBox="1"/>
      </xdr:nvSpPr>
      <xdr:spPr>
        <a:xfrm>
          <a:off x="6737428" y="58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164274</xdr:rowOff>
    </xdr:from>
    <xdr:to>
      <xdr:col>55</xdr:col>
      <xdr:colOff>0</xdr:colOff>
      <xdr:row>54</xdr:row>
      <xdr:rowOff>826</xdr:rowOff>
    </xdr:to>
    <xdr:cxnSp macro="">
      <xdr:nvCxnSpPr>
        <xdr:cNvPr id="340" name="直線コネクタ 339"/>
        <xdr:cNvCxnSpPr/>
      </xdr:nvCxnSpPr>
      <xdr:spPr>
        <a:xfrm>
          <a:off x="9639300" y="9251124"/>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164274</xdr:rowOff>
    </xdr:from>
    <xdr:to>
      <xdr:col>50</xdr:col>
      <xdr:colOff>114300</xdr:colOff>
      <xdr:row>54</xdr:row>
      <xdr:rowOff>111754</xdr:rowOff>
    </xdr:to>
    <xdr:cxnSp macro="">
      <xdr:nvCxnSpPr>
        <xdr:cNvPr id="343" name="直線コネクタ 342"/>
        <xdr:cNvCxnSpPr/>
      </xdr:nvCxnSpPr>
      <xdr:spPr>
        <a:xfrm flipV="1">
          <a:off x="8750300" y="9251124"/>
          <a:ext cx="889000" cy="1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105296</xdr:rowOff>
    </xdr:from>
    <xdr:to>
      <xdr:col>45</xdr:col>
      <xdr:colOff>177800</xdr:colOff>
      <xdr:row>54</xdr:row>
      <xdr:rowOff>111754</xdr:rowOff>
    </xdr:to>
    <xdr:cxnSp macro="">
      <xdr:nvCxnSpPr>
        <xdr:cNvPr id="346" name="直線コネクタ 345"/>
        <xdr:cNvCxnSpPr/>
      </xdr:nvCxnSpPr>
      <xdr:spPr>
        <a:xfrm>
          <a:off x="7861300" y="9363596"/>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102267</xdr:rowOff>
    </xdr:from>
    <xdr:to>
      <xdr:col>41</xdr:col>
      <xdr:colOff>50800</xdr:colOff>
      <xdr:row>54</xdr:row>
      <xdr:rowOff>105296</xdr:rowOff>
    </xdr:to>
    <xdr:cxnSp macro="">
      <xdr:nvCxnSpPr>
        <xdr:cNvPr id="349" name="直線コネクタ 348"/>
        <xdr:cNvCxnSpPr/>
      </xdr:nvCxnSpPr>
      <xdr:spPr>
        <a:xfrm>
          <a:off x="6972300" y="936056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3" name="テキスト ボックス 352"/>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121476</xdr:rowOff>
    </xdr:from>
    <xdr:to>
      <xdr:col>55</xdr:col>
      <xdr:colOff>50800</xdr:colOff>
      <xdr:row>54</xdr:row>
      <xdr:rowOff>51626</xdr:rowOff>
    </xdr:to>
    <xdr:sp macro="" textlink="">
      <xdr:nvSpPr>
        <xdr:cNvPr id="359" name="楕円 358"/>
        <xdr:cNvSpPr/>
      </xdr:nvSpPr>
      <xdr:spPr>
        <a:xfrm>
          <a:off x="10426700" y="9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144353</xdr:rowOff>
    </xdr:from>
    <xdr:ext cx="534377" cy="259045"/>
    <xdr:sp macro="" textlink="">
      <xdr:nvSpPr>
        <xdr:cNvPr id="360" name="農林水産業費該当値テキスト"/>
        <xdr:cNvSpPr txBox="1"/>
      </xdr:nvSpPr>
      <xdr:spPr>
        <a:xfrm>
          <a:off x="10528300" y="90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113474</xdr:rowOff>
    </xdr:from>
    <xdr:to>
      <xdr:col>50</xdr:col>
      <xdr:colOff>165100</xdr:colOff>
      <xdr:row>54</xdr:row>
      <xdr:rowOff>43624</xdr:rowOff>
    </xdr:to>
    <xdr:sp macro="" textlink="">
      <xdr:nvSpPr>
        <xdr:cNvPr id="361" name="楕円 360"/>
        <xdr:cNvSpPr/>
      </xdr:nvSpPr>
      <xdr:spPr>
        <a:xfrm>
          <a:off x="9588500" y="92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60151</xdr:rowOff>
    </xdr:from>
    <xdr:ext cx="534377" cy="259045"/>
    <xdr:sp macro="" textlink="">
      <xdr:nvSpPr>
        <xdr:cNvPr id="362" name="テキスト ボックス 361"/>
        <xdr:cNvSpPr txBox="1"/>
      </xdr:nvSpPr>
      <xdr:spPr>
        <a:xfrm>
          <a:off x="9372111" y="89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60954</xdr:rowOff>
    </xdr:from>
    <xdr:to>
      <xdr:col>46</xdr:col>
      <xdr:colOff>38100</xdr:colOff>
      <xdr:row>54</xdr:row>
      <xdr:rowOff>162554</xdr:rowOff>
    </xdr:to>
    <xdr:sp macro="" textlink="">
      <xdr:nvSpPr>
        <xdr:cNvPr id="363" name="楕円 362"/>
        <xdr:cNvSpPr/>
      </xdr:nvSpPr>
      <xdr:spPr>
        <a:xfrm>
          <a:off x="8699500" y="93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7631</xdr:rowOff>
    </xdr:from>
    <xdr:ext cx="534377" cy="259045"/>
    <xdr:sp macro="" textlink="">
      <xdr:nvSpPr>
        <xdr:cNvPr id="364" name="テキスト ボックス 363"/>
        <xdr:cNvSpPr txBox="1"/>
      </xdr:nvSpPr>
      <xdr:spPr>
        <a:xfrm>
          <a:off x="8483111" y="90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54496</xdr:rowOff>
    </xdr:from>
    <xdr:to>
      <xdr:col>41</xdr:col>
      <xdr:colOff>101600</xdr:colOff>
      <xdr:row>54</xdr:row>
      <xdr:rowOff>156096</xdr:rowOff>
    </xdr:to>
    <xdr:sp macro="" textlink="">
      <xdr:nvSpPr>
        <xdr:cNvPr id="365" name="楕円 364"/>
        <xdr:cNvSpPr/>
      </xdr:nvSpPr>
      <xdr:spPr>
        <a:xfrm>
          <a:off x="7810500" y="93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1173</xdr:rowOff>
    </xdr:from>
    <xdr:ext cx="534377" cy="259045"/>
    <xdr:sp macro="" textlink="">
      <xdr:nvSpPr>
        <xdr:cNvPr id="366" name="テキスト ボックス 365"/>
        <xdr:cNvSpPr txBox="1"/>
      </xdr:nvSpPr>
      <xdr:spPr>
        <a:xfrm>
          <a:off x="7594111" y="90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51467</xdr:rowOff>
    </xdr:from>
    <xdr:to>
      <xdr:col>36</xdr:col>
      <xdr:colOff>165100</xdr:colOff>
      <xdr:row>54</xdr:row>
      <xdr:rowOff>153067</xdr:rowOff>
    </xdr:to>
    <xdr:sp macro="" textlink="">
      <xdr:nvSpPr>
        <xdr:cNvPr id="367" name="楕円 366"/>
        <xdr:cNvSpPr/>
      </xdr:nvSpPr>
      <xdr:spPr>
        <a:xfrm>
          <a:off x="6921500" y="93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169594</xdr:rowOff>
    </xdr:from>
    <xdr:ext cx="534377" cy="259045"/>
    <xdr:sp macro="" textlink="">
      <xdr:nvSpPr>
        <xdr:cNvPr id="368" name="テキスト ボックス 367"/>
        <xdr:cNvSpPr txBox="1"/>
      </xdr:nvSpPr>
      <xdr:spPr>
        <a:xfrm>
          <a:off x="6705111" y="908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93049</xdr:rowOff>
    </xdr:from>
    <xdr:to>
      <xdr:col>55</xdr:col>
      <xdr:colOff>0</xdr:colOff>
      <xdr:row>77</xdr:row>
      <xdr:rowOff>79856</xdr:rowOff>
    </xdr:to>
    <xdr:cxnSp macro="">
      <xdr:nvCxnSpPr>
        <xdr:cNvPr id="399" name="直線コネクタ 398"/>
        <xdr:cNvCxnSpPr/>
      </xdr:nvCxnSpPr>
      <xdr:spPr>
        <a:xfrm>
          <a:off x="9639300" y="13123249"/>
          <a:ext cx="838200" cy="1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93049</xdr:rowOff>
    </xdr:from>
    <xdr:to>
      <xdr:col>50</xdr:col>
      <xdr:colOff>114300</xdr:colOff>
      <xdr:row>77</xdr:row>
      <xdr:rowOff>56800</xdr:rowOff>
    </xdr:to>
    <xdr:cxnSp macro="">
      <xdr:nvCxnSpPr>
        <xdr:cNvPr id="402" name="直線コネクタ 401"/>
        <xdr:cNvCxnSpPr/>
      </xdr:nvCxnSpPr>
      <xdr:spPr>
        <a:xfrm flipV="1">
          <a:off x="8750300" y="13123249"/>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4" name="テキスト ボックス 403"/>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56800</xdr:rowOff>
    </xdr:from>
    <xdr:to>
      <xdr:col>45</xdr:col>
      <xdr:colOff>177800</xdr:colOff>
      <xdr:row>78</xdr:row>
      <xdr:rowOff>21481</xdr:rowOff>
    </xdr:to>
    <xdr:cxnSp macro="">
      <xdr:nvCxnSpPr>
        <xdr:cNvPr id="405" name="直線コネクタ 404"/>
        <xdr:cNvCxnSpPr/>
      </xdr:nvCxnSpPr>
      <xdr:spPr>
        <a:xfrm flipV="1">
          <a:off x="7861300" y="13258450"/>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07" name="テキスト ボックス 406"/>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21481</xdr:rowOff>
    </xdr:from>
    <xdr:to>
      <xdr:col>41</xdr:col>
      <xdr:colOff>50800</xdr:colOff>
      <xdr:row>78</xdr:row>
      <xdr:rowOff>38055</xdr:rowOff>
    </xdr:to>
    <xdr:cxnSp macro="">
      <xdr:nvCxnSpPr>
        <xdr:cNvPr id="408" name="直線コネクタ 407"/>
        <xdr:cNvCxnSpPr/>
      </xdr:nvCxnSpPr>
      <xdr:spPr>
        <a:xfrm flipV="1">
          <a:off x="6972300" y="13394581"/>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0" name="テキスト ボックス 409"/>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2" name="テキスト ボックス 411"/>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29056</xdr:rowOff>
    </xdr:from>
    <xdr:to>
      <xdr:col>55</xdr:col>
      <xdr:colOff>50800</xdr:colOff>
      <xdr:row>77</xdr:row>
      <xdr:rowOff>130656</xdr:rowOff>
    </xdr:to>
    <xdr:sp macro="" textlink="">
      <xdr:nvSpPr>
        <xdr:cNvPr id="418" name="楕円 417"/>
        <xdr:cNvSpPr/>
      </xdr:nvSpPr>
      <xdr:spPr>
        <a:xfrm>
          <a:off x="10426700" y="1323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51933</xdr:rowOff>
    </xdr:from>
    <xdr:ext cx="534377" cy="259045"/>
    <xdr:sp macro="" textlink="">
      <xdr:nvSpPr>
        <xdr:cNvPr id="419" name="商工費該当値テキスト"/>
        <xdr:cNvSpPr txBox="1"/>
      </xdr:nvSpPr>
      <xdr:spPr>
        <a:xfrm>
          <a:off x="10528300" y="130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42249</xdr:rowOff>
    </xdr:from>
    <xdr:to>
      <xdr:col>50</xdr:col>
      <xdr:colOff>165100</xdr:colOff>
      <xdr:row>76</xdr:row>
      <xdr:rowOff>143849</xdr:rowOff>
    </xdr:to>
    <xdr:sp macro="" textlink="">
      <xdr:nvSpPr>
        <xdr:cNvPr id="420" name="楕円 419"/>
        <xdr:cNvSpPr/>
      </xdr:nvSpPr>
      <xdr:spPr>
        <a:xfrm>
          <a:off x="9588500" y="130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160376</xdr:rowOff>
    </xdr:from>
    <xdr:ext cx="534377" cy="259045"/>
    <xdr:sp macro="" textlink="">
      <xdr:nvSpPr>
        <xdr:cNvPr id="421" name="テキスト ボックス 420"/>
        <xdr:cNvSpPr txBox="1"/>
      </xdr:nvSpPr>
      <xdr:spPr>
        <a:xfrm>
          <a:off x="9372111" y="128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6000</xdr:rowOff>
    </xdr:from>
    <xdr:to>
      <xdr:col>46</xdr:col>
      <xdr:colOff>38100</xdr:colOff>
      <xdr:row>77</xdr:row>
      <xdr:rowOff>107600</xdr:rowOff>
    </xdr:to>
    <xdr:sp macro="" textlink="">
      <xdr:nvSpPr>
        <xdr:cNvPr id="422" name="楕円 421"/>
        <xdr:cNvSpPr/>
      </xdr:nvSpPr>
      <xdr:spPr>
        <a:xfrm>
          <a:off x="8699500" y="132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124127</xdr:rowOff>
    </xdr:from>
    <xdr:ext cx="534377" cy="259045"/>
    <xdr:sp macro="" textlink="">
      <xdr:nvSpPr>
        <xdr:cNvPr id="423" name="テキスト ボックス 422"/>
        <xdr:cNvSpPr txBox="1"/>
      </xdr:nvSpPr>
      <xdr:spPr>
        <a:xfrm>
          <a:off x="8483111" y="129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142131</xdr:rowOff>
    </xdr:from>
    <xdr:to>
      <xdr:col>41</xdr:col>
      <xdr:colOff>101600</xdr:colOff>
      <xdr:row>78</xdr:row>
      <xdr:rowOff>72281</xdr:rowOff>
    </xdr:to>
    <xdr:sp macro="" textlink="">
      <xdr:nvSpPr>
        <xdr:cNvPr id="424" name="楕円 423"/>
        <xdr:cNvSpPr/>
      </xdr:nvSpPr>
      <xdr:spPr>
        <a:xfrm>
          <a:off x="78105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88808</xdr:rowOff>
    </xdr:from>
    <xdr:ext cx="534377" cy="259045"/>
    <xdr:sp macro="" textlink="">
      <xdr:nvSpPr>
        <xdr:cNvPr id="425" name="テキスト ボックス 424"/>
        <xdr:cNvSpPr txBox="1"/>
      </xdr:nvSpPr>
      <xdr:spPr>
        <a:xfrm>
          <a:off x="7594111" y="131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158705</xdr:rowOff>
    </xdr:from>
    <xdr:to>
      <xdr:col>36</xdr:col>
      <xdr:colOff>165100</xdr:colOff>
      <xdr:row>78</xdr:row>
      <xdr:rowOff>88855</xdr:rowOff>
    </xdr:to>
    <xdr:sp macro="" textlink="">
      <xdr:nvSpPr>
        <xdr:cNvPr id="426" name="楕円 425"/>
        <xdr:cNvSpPr/>
      </xdr:nvSpPr>
      <xdr:spPr>
        <a:xfrm>
          <a:off x="6921500" y="133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105382</xdr:rowOff>
    </xdr:from>
    <xdr:ext cx="534377" cy="259045"/>
    <xdr:sp macro="" textlink="">
      <xdr:nvSpPr>
        <xdr:cNvPr id="427" name="テキスト ボックス 426"/>
        <xdr:cNvSpPr txBox="1"/>
      </xdr:nvSpPr>
      <xdr:spPr>
        <a:xfrm>
          <a:off x="6705111" y="131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50888</xdr:rowOff>
    </xdr:from>
    <xdr:to>
      <xdr:col>55</xdr:col>
      <xdr:colOff>0</xdr:colOff>
      <xdr:row>98</xdr:row>
      <xdr:rowOff>70140</xdr:rowOff>
    </xdr:to>
    <xdr:cxnSp macro="">
      <xdr:nvCxnSpPr>
        <xdr:cNvPr id="459" name="直線コネクタ 458"/>
        <xdr:cNvCxnSpPr/>
      </xdr:nvCxnSpPr>
      <xdr:spPr>
        <a:xfrm>
          <a:off x="9639300" y="16852988"/>
          <a:ext cx="8382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50888</xdr:rowOff>
    </xdr:from>
    <xdr:to>
      <xdr:col>50</xdr:col>
      <xdr:colOff>114300</xdr:colOff>
      <xdr:row>98</xdr:row>
      <xdr:rowOff>58759</xdr:rowOff>
    </xdr:to>
    <xdr:cxnSp macro="">
      <xdr:nvCxnSpPr>
        <xdr:cNvPr id="462" name="直線コネクタ 461"/>
        <xdr:cNvCxnSpPr/>
      </xdr:nvCxnSpPr>
      <xdr:spPr>
        <a:xfrm flipV="1">
          <a:off x="8750300" y="1685298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52668</xdr:rowOff>
    </xdr:from>
    <xdr:to>
      <xdr:col>45</xdr:col>
      <xdr:colOff>177800</xdr:colOff>
      <xdr:row>98</xdr:row>
      <xdr:rowOff>58759</xdr:rowOff>
    </xdr:to>
    <xdr:cxnSp macro="">
      <xdr:nvCxnSpPr>
        <xdr:cNvPr id="465" name="直線コネクタ 464"/>
        <xdr:cNvCxnSpPr/>
      </xdr:nvCxnSpPr>
      <xdr:spPr>
        <a:xfrm>
          <a:off x="7861300" y="1685476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52668</xdr:rowOff>
    </xdr:from>
    <xdr:to>
      <xdr:col>41</xdr:col>
      <xdr:colOff>50800</xdr:colOff>
      <xdr:row>98</xdr:row>
      <xdr:rowOff>86992</xdr:rowOff>
    </xdr:to>
    <xdr:cxnSp macro="">
      <xdr:nvCxnSpPr>
        <xdr:cNvPr id="468" name="直線コネクタ 467"/>
        <xdr:cNvCxnSpPr/>
      </xdr:nvCxnSpPr>
      <xdr:spPr>
        <a:xfrm flipV="1">
          <a:off x="6972300" y="16854768"/>
          <a:ext cx="889000" cy="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19340</xdr:rowOff>
    </xdr:from>
    <xdr:to>
      <xdr:col>55</xdr:col>
      <xdr:colOff>50800</xdr:colOff>
      <xdr:row>98</xdr:row>
      <xdr:rowOff>120940</xdr:rowOff>
    </xdr:to>
    <xdr:sp macro="" textlink="">
      <xdr:nvSpPr>
        <xdr:cNvPr id="478" name="楕円 477"/>
        <xdr:cNvSpPr/>
      </xdr:nvSpPr>
      <xdr:spPr>
        <a:xfrm>
          <a:off x="10426700" y="168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169217</xdr:rowOff>
    </xdr:from>
    <xdr:ext cx="534377" cy="259045"/>
    <xdr:sp macro="" textlink="">
      <xdr:nvSpPr>
        <xdr:cNvPr id="479" name="土木費該当値テキスト"/>
        <xdr:cNvSpPr txBox="1"/>
      </xdr:nvSpPr>
      <xdr:spPr>
        <a:xfrm>
          <a:off x="10528300" y="16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xdr:rowOff>
    </xdr:from>
    <xdr:to>
      <xdr:col>50</xdr:col>
      <xdr:colOff>165100</xdr:colOff>
      <xdr:row>98</xdr:row>
      <xdr:rowOff>101688</xdr:rowOff>
    </xdr:to>
    <xdr:sp macro="" textlink="">
      <xdr:nvSpPr>
        <xdr:cNvPr id="480" name="楕円 479"/>
        <xdr:cNvSpPr/>
      </xdr:nvSpPr>
      <xdr:spPr>
        <a:xfrm>
          <a:off x="9588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92815</xdr:rowOff>
    </xdr:from>
    <xdr:ext cx="534377" cy="259045"/>
    <xdr:sp macro="" textlink="">
      <xdr:nvSpPr>
        <xdr:cNvPr id="481" name="テキスト ボックス 480"/>
        <xdr:cNvSpPr txBox="1"/>
      </xdr:nvSpPr>
      <xdr:spPr>
        <a:xfrm>
          <a:off x="9372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7959</xdr:rowOff>
    </xdr:from>
    <xdr:to>
      <xdr:col>46</xdr:col>
      <xdr:colOff>38100</xdr:colOff>
      <xdr:row>98</xdr:row>
      <xdr:rowOff>109559</xdr:rowOff>
    </xdr:to>
    <xdr:sp macro="" textlink="">
      <xdr:nvSpPr>
        <xdr:cNvPr id="482" name="楕円 481"/>
        <xdr:cNvSpPr/>
      </xdr:nvSpPr>
      <xdr:spPr>
        <a:xfrm>
          <a:off x="8699500" y="168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100686</xdr:rowOff>
    </xdr:from>
    <xdr:ext cx="534377" cy="259045"/>
    <xdr:sp macro="" textlink="">
      <xdr:nvSpPr>
        <xdr:cNvPr id="483" name="テキスト ボックス 482"/>
        <xdr:cNvSpPr txBox="1"/>
      </xdr:nvSpPr>
      <xdr:spPr>
        <a:xfrm>
          <a:off x="8483111" y="16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1868</xdr:rowOff>
    </xdr:from>
    <xdr:to>
      <xdr:col>41</xdr:col>
      <xdr:colOff>101600</xdr:colOff>
      <xdr:row>98</xdr:row>
      <xdr:rowOff>103468</xdr:rowOff>
    </xdr:to>
    <xdr:sp macro="" textlink="">
      <xdr:nvSpPr>
        <xdr:cNvPr id="484" name="楕円 483"/>
        <xdr:cNvSpPr/>
      </xdr:nvSpPr>
      <xdr:spPr>
        <a:xfrm>
          <a:off x="7810500" y="168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94595</xdr:rowOff>
    </xdr:from>
    <xdr:ext cx="534377" cy="259045"/>
    <xdr:sp macro="" textlink="">
      <xdr:nvSpPr>
        <xdr:cNvPr id="485" name="テキスト ボックス 484"/>
        <xdr:cNvSpPr txBox="1"/>
      </xdr:nvSpPr>
      <xdr:spPr>
        <a:xfrm>
          <a:off x="7594111" y="168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36192</xdr:rowOff>
    </xdr:from>
    <xdr:to>
      <xdr:col>36</xdr:col>
      <xdr:colOff>165100</xdr:colOff>
      <xdr:row>98</xdr:row>
      <xdr:rowOff>137792</xdr:rowOff>
    </xdr:to>
    <xdr:sp macro="" textlink="">
      <xdr:nvSpPr>
        <xdr:cNvPr id="486" name="楕円 485"/>
        <xdr:cNvSpPr/>
      </xdr:nvSpPr>
      <xdr:spPr>
        <a:xfrm>
          <a:off x="6921500" y="168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128919</xdr:rowOff>
    </xdr:from>
    <xdr:ext cx="534377" cy="259045"/>
    <xdr:sp macro="" textlink="">
      <xdr:nvSpPr>
        <xdr:cNvPr id="487" name="テキスト ボックス 486"/>
        <xdr:cNvSpPr txBox="1"/>
      </xdr:nvSpPr>
      <xdr:spPr>
        <a:xfrm>
          <a:off x="6705111" y="169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132679</xdr:rowOff>
    </xdr:from>
    <xdr:to>
      <xdr:col>85</xdr:col>
      <xdr:colOff>127000</xdr:colOff>
      <xdr:row>36</xdr:row>
      <xdr:rowOff>161091</xdr:rowOff>
    </xdr:to>
    <xdr:cxnSp macro="">
      <xdr:nvCxnSpPr>
        <xdr:cNvPr id="519" name="直線コネクタ 518"/>
        <xdr:cNvCxnSpPr/>
      </xdr:nvCxnSpPr>
      <xdr:spPr>
        <a:xfrm>
          <a:off x="15481300" y="6304879"/>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120106</xdr:rowOff>
    </xdr:from>
    <xdr:to>
      <xdr:col>81</xdr:col>
      <xdr:colOff>50800</xdr:colOff>
      <xdr:row>36</xdr:row>
      <xdr:rowOff>132679</xdr:rowOff>
    </xdr:to>
    <xdr:cxnSp macro="">
      <xdr:nvCxnSpPr>
        <xdr:cNvPr id="522" name="直線コネクタ 521"/>
        <xdr:cNvCxnSpPr/>
      </xdr:nvCxnSpPr>
      <xdr:spPr>
        <a:xfrm>
          <a:off x="14592300" y="629230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49076</xdr:rowOff>
    </xdr:from>
    <xdr:to>
      <xdr:col>76</xdr:col>
      <xdr:colOff>114300</xdr:colOff>
      <xdr:row>36</xdr:row>
      <xdr:rowOff>120106</xdr:rowOff>
    </xdr:to>
    <xdr:cxnSp macro="">
      <xdr:nvCxnSpPr>
        <xdr:cNvPr id="525" name="直線コネクタ 524"/>
        <xdr:cNvCxnSpPr/>
      </xdr:nvCxnSpPr>
      <xdr:spPr>
        <a:xfrm>
          <a:off x="13703300" y="6221276"/>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49076</xdr:rowOff>
    </xdr:from>
    <xdr:to>
      <xdr:col>71</xdr:col>
      <xdr:colOff>177800</xdr:colOff>
      <xdr:row>36</xdr:row>
      <xdr:rowOff>89571</xdr:rowOff>
    </xdr:to>
    <xdr:cxnSp macro="">
      <xdr:nvCxnSpPr>
        <xdr:cNvPr id="528" name="直線コネクタ 527"/>
        <xdr:cNvCxnSpPr/>
      </xdr:nvCxnSpPr>
      <xdr:spPr>
        <a:xfrm flipV="1">
          <a:off x="12814300" y="6221276"/>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110291</xdr:rowOff>
    </xdr:from>
    <xdr:to>
      <xdr:col>85</xdr:col>
      <xdr:colOff>177800</xdr:colOff>
      <xdr:row>37</xdr:row>
      <xdr:rowOff>40441</xdr:rowOff>
    </xdr:to>
    <xdr:sp macro="" textlink="">
      <xdr:nvSpPr>
        <xdr:cNvPr id="538" name="楕円 537"/>
        <xdr:cNvSpPr/>
      </xdr:nvSpPr>
      <xdr:spPr>
        <a:xfrm>
          <a:off x="16268700" y="62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88718</xdr:rowOff>
    </xdr:from>
    <xdr:ext cx="534377" cy="259045"/>
    <xdr:sp macro="" textlink="">
      <xdr:nvSpPr>
        <xdr:cNvPr id="539" name="消防費該当値テキスト"/>
        <xdr:cNvSpPr txBox="1"/>
      </xdr:nvSpPr>
      <xdr:spPr>
        <a:xfrm>
          <a:off x="16370300" y="62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81879</xdr:rowOff>
    </xdr:from>
    <xdr:to>
      <xdr:col>81</xdr:col>
      <xdr:colOff>101600</xdr:colOff>
      <xdr:row>37</xdr:row>
      <xdr:rowOff>12029</xdr:rowOff>
    </xdr:to>
    <xdr:sp macro="" textlink="">
      <xdr:nvSpPr>
        <xdr:cNvPr id="540" name="楕円 539"/>
        <xdr:cNvSpPr/>
      </xdr:nvSpPr>
      <xdr:spPr>
        <a:xfrm>
          <a:off x="15430500" y="62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3156</xdr:rowOff>
    </xdr:from>
    <xdr:ext cx="534377" cy="259045"/>
    <xdr:sp macro="" textlink="">
      <xdr:nvSpPr>
        <xdr:cNvPr id="541" name="テキスト ボックス 540"/>
        <xdr:cNvSpPr txBox="1"/>
      </xdr:nvSpPr>
      <xdr:spPr>
        <a:xfrm>
          <a:off x="15214111" y="63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69306</xdr:rowOff>
    </xdr:from>
    <xdr:to>
      <xdr:col>76</xdr:col>
      <xdr:colOff>165100</xdr:colOff>
      <xdr:row>36</xdr:row>
      <xdr:rowOff>170906</xdr:rowOff>
    </xdr:to>
    <xdr:sp macro="" textlink="">
      <xdr:nvSpPr>
        <xdr:cNvPr id="542" name="楕円 541"/>
        <xdr:cNvSpPr/>
      </xdr:nvSpPr>
      <xdr:spPr>
        <a:xfrm>
          <a:off x="14541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162033</xdr:rowOff>
    </xdr:from>
    <xdr:ext cx="534377" cy="259045"/>
    <xdr:sp macro="" textlink="">
      <xdr:nvSpPr>
        <xdr:cNvPr id="543" name="テキスト ボックス 542"/>
        <xdr:cNvSpPr txBox="1"/>
      </xdr:nvSpPr>
      <xdr:spPr>
        <a:xfrm>
          <a:off x="14325111" y="63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169726</xdr:rowOff>
    </xdr:from>
    <xdr:to>
      <xdr:col>72</xdr:col>
      <xdr:colOff>38100</xdr:colOff>
      <xdr:row>36</xdr:row>
      <xdr:rowOff>99876</xdr:rowOff>
    </xdr:to>
    <xdr:sp macro="" textlink="">
      <xdr:nvSpPr>
        <xdr:cNvPr id="544" name="楕円 543"/>
        <xdr:cNvSpPr/>
      </xdr:nvSpPr>
      <xdr:spPr>
        <a:xfrm>
          <a:off x="13652500" y="61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91003</xdr:rowOff>
    </xdr:from>
    <xdr:ext cx="534377" cy="259045"/>
    <xdr:sp macro="" textlink="">
      <xdr:nvSpPr>
        <xdr:cNvPr id="545" name="テキスト ボックス 544"/>
        <xdr:cNvSpPr txBox="1"/>
      </xdr:nvSpPr>
      <xdr:spPr>
        <a:xfrm>
          <a:off x="13436111" y="626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38771</xdr:rowOff>
    </xdr:from>
    <xdr:to>
      <xdr:col>67</xdr:col>
      <xdr:colOff>101600</xdr:colOff>
      <xdr:row>36</xdr:row>
      <xdr:rowOff>140371</xdr:rowOff>
    </xdr:to>
    <xdr:sp macro="" textlink="">
      <xdr:nvSpPr>
        <xdr:cNvPr id="546" name="楕円 545"/>
        <xdr:cNvSpPr/>
      </xdr:nvSpPr>
      <xdr:spPr>
        <a:xfrm>
          <a:off x="12763500" y="62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131498</xdr:rowOff>
    </xdr:from>
    <xdr:ext cx="534377" cy="259045"/>
    <xdr:sp macro="" textlink="">
      <xdr:nvSpPr>
        <xdr:cNvPr id="547" name="テキスト ボックス 546"/>
        <xdr:cNvSpPr txBox="1"/>
      </xdr:nvSpPr>
      <xdr:spPr>
        <a:xfrm>
          <a:off x="12547111" y="63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60147</xdr:rowOff>
    </xdr:from>
    <xdr:to>
      <xdr:col>85</xdr:col>
      <xdr:colOff>127000</xdr:colOff>
      <xdr:row>56</xdr:row>
      <xdr:rowOff>75444</xdr:rowOff>
    </xdr:to>
    <xdr:cxnSp macro="">
      <xdr:nvCxnSpPr>
        <xdr:cNvPr id="577" name="直線コネクタ 576"/>
        <xdr:cNvCxnSpPr/>
      </xdr:nvCxnSpPr>
      <xdr:spPr>
        <a:xfrm flipV="1">
          <a:off x="15481300" y="9661347"/>
          <a:ext cx="8382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95542</xdr:rowOff>
    </xdr:from>
    <xdr:to>
      <xdr:col>81</xdr:col>
      <xdr:colOff>50800</xdr:colOff>
      <xdr:row>56</xdr:row>
      <xdr:rowOff>75444</xdr:rowOff>
    </xdr:to>
    <xdr:cxnSp macro="">
      <xdr:nvCxnSpPr>
        <xdr:cNvPr id="580" name="直線コネクタ 579"/>
        <xdr:cNvCxnSpPr/>
      </xdr:nvCxnSpPr>
      <xdr:spPr>
        <a:xfrm>
          <a:off x="14592300" y="9525292"/>
          <a:ext cx="8890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95542</xdr:rowOff>
    </xdr:from>
    <xdr:to>
      <xdr:col>76</xdr:col>
      <xdr:colOff>114300</xdr:colOff>
      <xdr:row>56</xdr:row>
      <xdr:rowOff>127012</xdr:rowOff>
    </xdr:to>
    <xdr:cxnSp macro="">
      <xdr:nvCxnSpPr>
        <xdr:cNvPr id="583" name="直線コネクタ 582"/>
        <xdr:cNvCxnSpPr/>
      </xdr:nvCxnSpPr>
      <xdr:spPr>
        <a:xfrm flipV="1">
          <a:off x="13703300" y="9525292"/>
          <a:ext cx="889000" cy="2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12465</xdr:rowOff>
    </xdr:from>
    <xdr:to>
      <xdr:col>71</xdr:col>
      <xdr:colOff>177800</xdr:colOff>
      <xdr:row>56</xdr:row>
      <xdr:rowOff>127012</xdr:rowOff>
    </xdr:to>
    <xdr:cxnSp macro="">
      <xdr:nvCxnSpPr>
        <xdr:cNvPr id="586" name="直線コネクタ 585"/>
        <xdr:cNvCxnSpPr/>
      </xdr:nvCxnSpPr>
      <xdr:spPr>
        <a:xfrm>
          <a:off x="12814300" y="9613665"/>
          <a:ext cx="889000" cy="1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9347</xdr:rowOff>
    </xdr:from>
    <xdr:to>
      <xdr:col>85</xdr:col>
      <xdr:colOff>177800</xdr:colOff>
      <xdr:row>56</xdr:row>
      <xdr:rowOff>110947</xdr:rowOff>
    </xdr:to>
    <xdr:sp macro="" textlink="">
      <xdr:nvSpPr>
        <xdr:cNvPr id="596" name="楕円 595"/>
        <xdr:cNvSpPr/>
      </xdr:nvSpPr>
      <xdr:spPr>
        <a:xfrm>
          <a:off x="162687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159224</xdr:rowOff>
    </xdr:from>
    <xdr:ext cx="534377" cy="259045"/>
    <xdr:sp macro="" textlink="">
      <xdr:nvSpPr>
        <xdr:cNvPr id="597" name="教育費該当値テキスト"/>
        <xdr:cNvSpPr txBox="1"/>
      </xdr:nvSpPr>
      <xdr:spPr>
        <a:xfrm>
          <a:off x="16370300" y="95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24644</xdr:rowOff>
    </xdr:from>
    <xdr:to>
      <xdr:col>81</xdr:col>
      <xdr:colOff>101600</xdr:colOff>
      <xdr:row>56</xdr:row>
      <xdr:rowOff>126244</xdr:rowOff>
    </xdr:to>
    <xdr:sp macro="" textlink="">
      <xdr:nvSpPr>
        <xdr:cNvPr id="598" name="楕円 597"/>
        <xdr:cNvSpPr/>
      </xdr:nvSpPr>
      <xdr:spPr>
        <a:xfrm>
          <a:off x="15430500" y="96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117371</xdr:rowOff>
    </xdr:from>
    <xdr:ext cx="534377" cy="259045"/>
    <xdr:sp macro="" textlink="">
      <xdr:nvSpPr>
        <xdr:cNvPr id="599" name="テキスト ボックス 598"/>
        <xdr:cNvSpPr txBox="1"/>
      </xdr:nvSpPr>
      <xdr:spPr>
        <a:xfrm>
          <a:off x="15214111" y="97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44742</xdr:rowOff>
    </xdr:from>
    <xdr:to>
      <xdr:col>76</xdr:col>
      <xdr:colOff>165100</xdr:colOff>
      <xdr:row>55</xdr:row>
      <xdr:rowOff>146342</xdr:rowOff>
    </xdr:to>
    <xdr:sp macro="" textlink="">
      <xdr:nvSpPr>
        <xdr:cNvPr id="600" name="楕円 599"/>
        <xdr:cNvSpPr/>
      </xdr:nvSpPr>
      <xdr:spPr>
        <a:xfrm>
          <a:off x="14541500" y="94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162869</xdr:rowOff>
    </xdr:from>
    <xdr:ext cx="534377" cy="259045"/>
    <xdr:sp macro="" textlink="">
      <xdr:nvSpPr>
        <xdr:cNvPr id="601" name="テキスト ボックス 600"/>
        <xdr:cNvSpPr txBox="1"/>
      </xdr:nvSpPr>
      <xdr:spPr>
        <a:xfrm>
          <a:off x="14325111" y="92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76212</xdr:rowOff>
    </xdr:from>
    <xdr:to>
      <xdr:col>72</xdr:col>
      <xdr:colOff>38100</xdr:colOff>
      <xdr:row>57</xdr:row>
      <xdr:rowOff>6362</xdr:rowOff>
    </xdr:to>
    <xdr:sp macro="" textlink="">
      <xdr:nvSpPr>
        <xdr:cNvPr id="602" name="楕円 601"/>
        <xdr:cNvSpPr/>
      </xdr:nvSpPr>
      <xdr:spPr>
        <a:xfrm>
          <a:off x="13652500" y="96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168939</xdr:rowOff>
    </xdr:from>
    <xdr:ext cx="534377" cy="259045"/>
    <xdr:sp macro="" textlink="">
      <xdr:nvSpPr>
        <xdr:cNvPr id="603" name="テキスト ボックス 602"/>
        <xdr:cNvSpPr txBox="1"/>
      </xdr:nvSpPr>
      <xdr:spPr>
        <a:xfrm>
          <a:off x="13436111" y="97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133115</xdr:rowOff>
    </xdr:from>
    <xdr:to>
      <xdr:col>67</xdr:col>
      <xdr:colOff>101600</xdr:colOff>
      <xdr:row>56</xdr:row>
      <xdr:rowOff>63265</xdr:rowOff>
    </xdr:to>
    <xdr:sp macro="" textlink="">
      <xdr:nvSpPr>
        <xdr:cNvPr id="604" name="楕円 603"/>
        <xdr:cNvSpPr/>
      </xdr:nvSpPr>
      <xdr:spPr>
        <a:xfrm>
          <a:off x="12763500" y="95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79792</xdr:rowOff>
    </xdr:from>
    <xdr:ext cx="534377" cy="259045"/>
    <xdr:sp macro="" textlink="">
      <xdr:nvSpPr>
        <xdr:cNvPr id="605" name="テキスト ボックス 604"/>
        <xdr:cNvSpPr txBox="1"/>
      </xdr:nvSpPr>
      <xdr:spPr>
        <a:xfrm>
          <a:off x="12547111" y="93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2287</xdr:rowOff>
    </xdr:from>
    <xdr:to>
      <xdr:col>85</xdr:col>
      <xdr:colOff>127000</xdr:colOff>
      <xdr:row>78</xdr:row>
      <xdr:rowOff>13081</xdr:rowOff>
    </xdr:to>
    <xdr:cxnSp macro="">
      <xdr:nvCxnSpPr>
        <xdr:cNvPr id="634" name="直線コネクタ 633"/>
        <xdr:cNvCxnSpPr/>
      </xdr:nvCxnSpPr>
      <xdr:spPr>
        <a:xfrm>
          <a:off x="15481300" y="13203937"/>
          <a:ext cx="838200" cy="1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5" name="災害復旧費平均値テキスト"/>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169545</xdr:rowOff>
    </xdr:from>
    <xdr:to>
      <xdr:col>81</xdr:col>
      <xdr:colOff>50800</xdr:colOff>
      <xdr:row>77</xdr:row>
      <xdr:rowOff>2287</xdr:rowOff>
    </xdr:to>
    <xdr:cxnSp macro="">
      <xdr:nvCxnSpPr>
        <xdr:cNvPr id="637" name="直線コネクタ 636"/>
        <xdr:cNvCxnSpPr/>
      </xdr:nvCxnSpPr>
      <xdr:spPr>
        <a:xfrm>
          <a:off x="14592300" y="13028295"/>
          <a:ext cx="889000" cy="1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39" name="テキスト ボックス 638"/>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169545</xdr:rowOff>
    </xdr:from>
    <xdr:to>
      <xdr:col>76</xdr:col>
      <xdr:colOff>114300</xdr:colOff>
      <xdr:row>76</xdr:row>
      <xdr:rowOff>50164</xdr:rowOff>
    </xdr:to>
    <xdr:cxnSp macro="">
      <xdr:nvCxnSpPr>
        <xdr:cNvPr id="640" name="直線コネクタ 639"/>
        <xdr:cNvCxnSpPr/>
      </xdr:nvCxnSpPr>
      <xdr:spPr>
        <a:xfrm flipV="1">
          <a:off x="13703300" y="13028295"/>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2" name="テキスト ボックス 641"/>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50164</xdr:rowOff>
    </xdr:from>
    <xdr:to>
      <xdr:col>71</xdr:col>
      <xdr:colOff>177800</xdr:colOff>
      <xdr:row>77</xdr:row>
      <xdr:rowOff>38608</xdr:rowOff>
    </xdr:to>
    <xdr:cxnSp macro="">
      <xdr:nvCxnSpPr>
        <xdr:cNvPr id="643" name="直線コネクタ 642"/>
        <xdr:cNvCxnSpPr/>
      </xdr:nvCxnSpPr>
      <xdr:spPr>
        <a:xfrm flipV="1">
          <a:off x="12814300" y="13080364"/>
          <a:ext cx="889000" cy="1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5" name="テキスト ボックス 644"/>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133731</xdr:rowOff>
    </xdr:from>
    <xdr:to>
      <xdr:col>85</xdr:col>
      <xdr:colOff>177800</xdr:colOff>
      <xdr:row>78</xdr:row>
      <xdr:rowOff>63881</xdr:rowOff>
    </xdr:to>
    <xdr:sp macro="" textlink="">
      <xdr:nvSpPr>
        <xdr:cNvPr id="653" name="楕円 652"/>
        <xdr:cNvSpPr/>
      </xdr:nvSpPr>
      <xdr:spPr>
        <a:xfrm>
          <a:off x="16268700" y="133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156608</xdr:rowOff>
    </xdr:from>
    <xdr:ext cx="469744" cy="259045"/>
    <xdr:sp macro="" textlink="">
      <xdr:nvSpPr>
        <xdr:cNvPr id="654" name="災害復旧費該当値テキスト"/>
        <xdr:cNvSpPr txBox="1"/>
      </xdr:nvSpPr>
      <xdr:spPr>
        <a:xfrm>
          <a:off x="16370300" y="131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122937</xdr:rowOff>
    </xdr:from>
    <xdr:to>
      <xdr:col>81</xdr:col>
      <xdr:colOff>101600</xdr:colOff>
      <xdr:row>77</xdr:row>
      <xdr:rowOff>53087</xdr:rowOff>
    </xdr:to>
    <xdr:sp macro="" textlink="">
      <xdr:nvSpPr>
        <xdr:cNvPr id="655" name="楕円 654"/>
        <xdr:cNvSpPr/>
      </xdr:nvSpPr>
      <xdr:spPr>
        <a:xfrm>
          <a:off x="15430500" y="131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69613</xdr:rowOff>
    </xdr:from>
    <xdr:ext cx="469744" cy="259045"/>
    <xdr:sp macro="" textlink="">
      <xdr:nvSpPr>
        <xdr:cNvPr id="656" name="テキスト ボックス 655"/>
        <xdr:cNvSpPr txBox="1"/>
      </xdr:nvSpPr>
      <xdr:spPr>
        <a:xfrm>
          <a:off x="15246428" y="129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118745</xdr:rowOff>
    </xdr:from>
    <xdr:to>
      <xdr:col>76</xdr:col>
      <xdr:colOff>165100</xdr:colOff>
      <xdr:row>76</xdr:row>
      <xdr:rowOff>48895</xdr:rowOff>
    </xdr:to>
    <xdr:sp macro="" textlink="">
      <xdr:nvSpPr>
        <xdr:cNvPr id="657" name="楕円 656"/>
        <xdr:cNvSpPr/>
      </xdr:nvSpPr>
      <xdr:spPr>
        <a:xfrm>
          <a:off x="14541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65422</xdr:rowOff>
    </xdr:from>
    <xdr:ext cx="469744" cy="259045"/>
    <xdr:sp macro="" textlink="">
      <xdr:nvSpPr>
        <xdr:cNvPr id="658" name="テキスト ボックス 657"/>
        <xdr:cNvSpPr txBox="1"/>
      </xdr:nvSpPr>
      <xdr:spPr>
        <a:xfrm>
          <a:off x="14357428" y="1275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170814</xdr:rowOff>
    </xdr:from>
    <xdr:to>
      <xdr:col>72</xdr:col>
      <xdr:colOff>38100</xdr:colOff>
      <xdr:row>76</xdr:row>
      <xdr:rowOff>100964</xdr:rowOff>
    </xdr:to>
    <xdr:sp macro="" textlink="">
      <xdr:nvSpPr>
        <xdr:cNvPr id="659" name="楕円 658"/>
        <xdr:cNvSpPr/>
      </xdr:nvSpPr>
      <xdr:spPr>
        <a:xfrm>
          <a:off x="13652500" y="130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117492</xdr:rowOff>
    </xdr:from>
    <xdr:ext cx="469744" cy="259045"/>
    <xdr:sp macro="" textlink="">
      <xdr:nvSpPr>
        <xdr:cNvPr id="660" name="テキスト ボックス 659"/>
        <xdr:cNvSpPr txBox="1"/>
      </xdr:nvSpPr>
      <xdr:spPr>
        <a:xfrm>
          <a:off x="13468428" y="1280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159258</xdr:rowOff>
    </xdr:from>
    <xdr:to>
      <xdr:col>67</xdr:col>
      <xdr:colOff>101600</xdr:colOff>
      <xdr:row>77</xdr:row>
      <xdr:rowOff>89408</xdr:rowOff>
    </xdr:to>
    <xdr:sp macro="" textlink="">
      <xdr:nvSpPr>
        <xdr:cNvPr id="661" name="楕円 660"/>
        <xdr:cNvSpPr/>
      </xdr:nvSpPr>
      <xdr:spPr>
        <a:xfrm>
          <a:off x="12763500" y="1318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105935</xdr:rowOff>
    </xdr:from>
    <xdr:ext cx="469744" cy="259045"/>
    <xdr:sp macro="" textlink="">
      <xdr:nvSpPr>
        <xdr:cNvPr id="662" name="テキスト ボックス 661"/>
        <xdr:cNvSpPr txBox="1"/>
      </xdr:nvSpPr>
      <xdr:spPr>
        <a:xfrm>
          <a:off x="12579428" y="1296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169320</xdr:rowOff>
    </xdr:from>
    <xdr:to>
      <xdr:col>85</xdr:col>
      <xdr:colOff>127000</xdr:colOff>
      <xdr:row>93</xdr:row>
      <xdr:rowOff>11652</xdr:rowOff>
    </xdr:to>
    <xdr:cxnSp macro="">
      <xdr:nvCxnSpPr>
        <xdr:cNvPr id="694" name="直線コネクタ 693"/>
        <xdr:cNvCxnSpPr/>
      </xdr:nvCxnSpPr>
      <xdr:spPr>
        <a:xfrm flipV="1">
          <a:off x="15481300" y="15942720"/>
          <a:ext cx="8382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11652</xdr:rowOff>
    </xdr:from>
    <xdr:to>
      <xdr:col>81</xdr:col>
      <xdr:colOff>50800</xdr:colOff>
      <xdr:row>93</xdr:row>
      <xdr:rowOff>31834</xdr:rowOff>
    </xdr:to>
    <xdr:cxnSp macro="">
      <xdr:nvCxnSpPr>
        <xdr:cNvPr id="697" name="直線コネクタ 696"/>
        <xdr:cNvCxnSpPr/>
      </xdr:nvCxnSpPr>
      <xdr:spPr>
        <a:xfrm flipV="1">
          <a:off x="14592300" y="15956502"/>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31834</xdr:rowOff>
    </xdr:from>
    <xdr:to>
      <xdr:col>76</xdr:col>
      <xdr:colOff>114300</xdr:colOff>
      <xdr:row>93</xdr:row>
      <xdr:rowOff>46399</xdr:rowOff>
    </xdr:to>
    <xdr:cxnSp macro="">
      <xdr:nvCxnSpPr>
        <xdr:cNvPr id="700" name="直線コネクタ 699"/>
        <xdr:cNvCxnSpPr/>
      </xdr:nvCxnSpPr>
      <xdr:spPr>
        <a:xfrm flipV="1">
          <a:off x="13703300" y="15976684"/>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46399</xdr:rowOff>
    </xdr:from>
    <xdr:to>
      <xdr:col>71</xdr:col>
      <xdr:colOff>177800</xdr:colOff>
      <xdr:row>93</xdr:row>
      <xdr:rowOff>83660</xdr:rowOff>
    </xdr:to>
    <xdr:cxnSp macro="">
      <xdr:nvCxnSpPr>
        <xdr:cNvPr id="703" name="直線コネクタ 702"/>
        <xdr:cNvCxnSpPr/>
      </xdr:nvCxnSpPr>
      <xdr:spPr>
        <a:xfrm flipV="1">
          <a:off x="12814300" y="1599124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118520</xdr:rowOff>
    </xdr:from>
    <xdr:to>
      <xdr:col>85</xdr:col>
      <xdr:colOff>177800</xdr:colOff>
      <xdr:row>93</xdr:row>
      <xdr:rowOff>48670</xdr:rowOff>
    </xdr:to>
    <xdr:sp macro="" textlink="">
      <xdr:nvSpPr>
        <xdr:cNvPr id="713" name="楕円 712"/>
        <xdr:cNvSpPr/>
      </xdr:nvSpPr>
      <xdr:spPr>
        <a:xfrm>
          <a:off x="16268700" y="158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141397</xdr:rowOff>
    </xdr:from>
    <xdr:ext cx="534377" cy="259045"/>
    <xdr:sp macro="" textlink="">
      <xdr:nvSpPr>
        <xdr:cNvPr id="714" name="公債費該当値テキスト"/>
        <xdr:cNvSpPr txBox="1"/>
      </xdr:nvSpPr>
      <xdr:spPr>
        <a:xfrm>
          <a:off x="16370300" y="157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132302</xdr:rowOff>
    </xdr:from>
    <xdr:to>
      <xdr:col>81</xdr:col>
      <xdr:colOff>101600</xdr:colOff>
      <xdr:row>93</xdr:row>
      <xdr:rowOff>62452</xdr:rowOff>
    </xdr:to>
    <xdr:sp macro="" textlink="">
      <xdr:nvSpPr>
        <xdr:cNvPr id="715" name="楕円 714"/>
        <xdr:cNvSpPr/>
      </xdr:nvSpPr>
      <xdr:spPr>
        <a:xfrm>
          <a:off x="15430500" y="15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78979</xdr:rowOff>
    </xdr:from>
    <xdr:ext cx="534377" cy="259045"/>
    <xdr:sp macro="" textlink="">
      <xdr:nvSpPr>
        <xdr:cNvPr id="716" name="テキスト ボックス 715"/>
        <xdr:cNvSpPr txBox="1"/>
      </xdr:nvSpPr>
      <xdr:spPr>
        <a:xfrm>
          <a:off x="15214111" y="156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152484</xdr:rowOff>
    </xdr:from>
    <xdr:to>
      <xdr:col>76</xdr:col>
      <xdr:colOff>165100</xdr:colOff>
      <xdr:row>93</xdr:row>
      <xdr:rowOff>82634</xdr:rowOff>
    </xdr:to>
    <xdr:sp macro="" textlink="">
      <xdr:nvSpPr>
        <xdr:cNvPr id="717" name="楕円 716"/>
        <xdr:cNvSpPr/>
      </xdr:nvSpPr>
      <xdr:spPr>
        <a:xfrm>
          <a:off x="14541500" y="15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99161</xdr:rowOff>
    </xdr:from>
    <xdr:ext cx="534377" cy="259045"/>
    <xdr:sp macro="" textlink="">
      <xdr:nvSpPr>
        <xdr:cNvPr id="718" name="テキスト ボックス 717"/>
        <xdr:cNvSpPr txBox="1"/>
      </xdr:nvSpPr>
      <xdr:spPr>
        <a:xfrm>
          <a:off x="14325111" y="157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167049</xdr:rowOff>
    </xdr:from>
    <xdr:to>
      <xdr:col>72</xdr:col>
      <xdr:colOff>38100</xdr:colOff>
      <xdr:row>93</xdr:row>
      <xdr:rowOff>97199</xdr:rowOff>
    </xdr:to>
    <xdr:sp macro="" textlink="">
      <xdr:nvSpPr>
        <xdr:cNvPr id="719" name="楕円 718"/>
        <xdr:cNvSpPr/>
      </xdr:nvSpPr>
      <xdr:spPr>
        <a:xfrm>
          <a:off x="13652500" y="159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113726</xdr:rowOff>
    </xdr:from>
    <xdr:ext cx="534377" cy="259045"/>
    <xdr:sp macro="" textlink="">
      <xdr:nvSpPr>
        <xdr:cNvPr id="720" name="テキスト ボックス 719"/>
        <xdr:cNvSpPr txBox="1"/>
      </xdr:nvSpPr>
      <xdr:spPr>
        <a:xfrm>
          <a:off x="13436111" y="157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32860</xdr:rowOff>
    </xdr:from>
    <xdr:to>
      <xdr:col>67</xdr:col>
      <xdr:colOff>101600</xdr:colOff>
      <xdr:row>93</xdr:row>
      <xdr:rowOff>134460</xdr:rowOff>
    </xdr:to>
    <xdr:sp macro="" textlink="">
      <xdr:nvSpPr>
        <xdr:cNvPr id="721" name="楕円 720"/>
        <xdr:cNvSpPr/>
      </xdr:nvSpPr>
      <xdr:spPr>
        <a:xfrm>
          <a:off x="12763500" y="159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150987</xdr:rowOff>
    </xdr:from>
    <xdr:ext cx="534377" cy="259045"/>
    <xdr:sp macro="" textlink="">
      <xdr:nvSpPr>
        <xdr:cNvPr id="722" name="テキスト ボックス 721"/>
        <xdr:cNvSpPr txBox="1"/>
      </xdr:nvSpPr>
      <xdr:spPr>
        <a:xfrm>
          <a:off x="12547111" y="157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44,461</a:t>
          </a:r>
          <a:r>
            <a:rPr kumimoji="1" lang="ja-JP" altLang="en-US" sz="1300">
              <a:latin typeface="ＭＳ Ｐゴシック" panose="020B0600070205080204" pitchFamily="50" charset="-128"/>
              <a:ea typeface="ＭＳ Ｐゴシック" panose="020B0600070205080204" pitchFamily="50" charset="-128"/>
            </a:rPr>
            <a:t>円で減少しており、基金積立金の減がその主な要因である。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44,117</a:t>
          </a:r>
          <a:r>
            <a:rPr kumimoji="1" lang="ja-JP" altLang="en-US" sz="1300">
              <a:latin typeface="ＭＳ Ｐゴシック" panose="020B0600070205080204" pitchFamily="50" charset="-128"/>
              <a:ea typeface="ＭＳ Ｐゴシック" panose="020B0600070205080204" pitchFamily="50" charset="-128"/>
            </a:rPr>
            <a:t>円で減少しており、ワクチン接種事業やコロナ感染症対応経費の減がその主な要因である。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22,165</a:t>
          </a:r>
          <a:r>
            <a:rPr kumimoji="1" lang="ja-JP" altLang="en-US" sz="1300">
              <a:latin typeface="ＭＳ Ｐゴシック" panose="020B0600070205080204" pitchFamily="50" charset="-128"/>
              <a:ea typeface="ＭＳ Ｐゴシック" panose="020B0600070205080204" pitchFamily="50" charset="-128"/>
            </a:rPr>
            <a:t>円で減少しており、中小企業事業継続支援事業や中小企業金融対策事業の減がその主な要因である。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46,176</a:t>
          </a:r>
          <a:r>
            <a:rPr kumimoji="1" lang="ja-JP" altLang="en-US" sz="1300">
              <a:latin typeface="ＭＳ Ｐゴシック" panose="020B0600070205080204" pitchFamily="50" charset="-128"/>
              <a:ea typeface="ＭＳ Ｐゴシック" panose="020B0600070205080204" pitchFamily="50" charset="-128"/>
            </a:rPr>
            <a:t>円で増加しており、給食充実支援事業や施設型給付事業の増加がその主な要因である。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実質単年度収支の割合は前年度から悪化している。令和３年度に行った基金統廃合で既存基金の一部を財政調整基金に積立てたことに伴う減少が主な要因である。今後は、進行する人口減少・少子化の問題等により厳しさを増す財政環境に対応するため、ＩＣＴ技術を活用した事務の効率化や公共施設管理の最適化などの歳出削減策や、市税収納率向上対策・受益者負担の見直し等の歳入確保対策に取り組み、歳出・歳入の両面から、持続可能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連結実質赤字比率はない。令和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年度は下水道事業会計において、一時借入金が大きく増加したことや現金・預金の増による流動負債の増加により黒字額が大きく増加している。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実質公債費比率の分子は前年度から比較して増加している。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元利償還金が一般会計で増加しており、算入公債費等は減少していることがその主な要因である。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算入公債費等の減少は臨時財政対策債償還費の算入額が減少したことが主な要因である。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年度に各</a:t>
          </a:r>
          <a:r>
            <a:rPr kumimoji="1" lang="en-US" altLang="ja-JP" sz="1000">
              <a:latin typeface="ＭＳ ゴシック" pitchFamily="49" charset="-128"/>
              <a:ea typeface="ＭＳ ゴシック" pitchFamily="49" charset="-128"/>
            </a:rPr>
            <a:t>500</a:t>
          </a:r>
          <a:r>
            <a:rPr kumimoji="1" lang="ja-JP" altLang="en-US" sz="1000">
              <a:latin typeface="ＭＳ ゴシック" pitchFamily="49" charset="-128"/>
              <a:ea typeface="ＭＳ ゴシック" pitchFamily="49" charset="-128"/>
            </a:rPr>
            <a:t>百万円ずつ満期一括償還地方債を発行したが、平成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年度以降は発行していない。令和元年度に</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億円を取り崩して以降は、計画的な積み立てに努めている。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将来負担比率の分子は前年度から大きく改善している。主な要因は退職手当見込額が減少したことと、将来負担額について、一般会計にかかる地方債残高が減少したためである。</a:t>
          </a:r>
        </a:p>
        <a:p>
          <a:r>
            <a:rPr kumimoji="1" lang="ja-JP" altLang="en-US" sz="1400">
              <a:latin typeface="ＭＳ ゴシック" pitchFamily="49" charset="-128"/>
              <a:ea typeface="ＭＳ ゴシック" pitchFamily="49" charset="-128"/>
            </a:rPr>
            <a:t>今後も公共事業など普通建設事業の財源として活用する地方債の借入れを抑制することや、後年度に交付税措置のある有利な地方債を活用するなど、将来負担の抑制に努める。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これは、寄付額の増加に伴いふるさと久留米応援基金に約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取り崩しを抑制しながら各基金の特定目的に沿った適切な活用を行う。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公共施設等保全基金：施設の安全性や機能を確保するために行う、建物並びに機械設備等の維持や更新に要する費用に充てるためのもの。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ふるさと久留米応援基金：まちづくりを応援する寄付者の思いを具体化する事業を実施し、多様な人々との協働による個性・魅力・活力あるふるさとづくりに資することを目的としたもの。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都市建設基金：事業スケールが大きくなる都市基盤の整備について、今後相当の財政需要が予測されるため、その費用に充てるためのもの。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地域・生活振興基金：市民生活の向上を図る行政サービスの充実及び地方公営企業の振興に資することを目的としたもの。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金等基金：地方創生臨時交付金を活用し、緊急支援資金「新型コロナウイルス感染症特別枠」に係る保証料減率補填金及び利子補給金の後年度負担分を基金に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美術振興基金：市民の教育、学術及び文化の発展を目的として、美術品及び美術に関する資料の取得等のための資金を積み立てる目的としたもの。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ふるさと久留米応援基金：寄付額の増加に伴い約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ふるさと久留米応援基金：ふるさと納税として受領した寄付金相当額を基金に積み立て、翌年度以降に個別事業に活用していく予定である。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公共施設等保全基金：今後の公共施設の最適化の取り組みや、財政状況の推移などを見極めながら積み立てを行っていく予定である。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都市建設基金：都市基盤整備の財源として活用するために、計画的に積み立てを行っていく予定である。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年度運用利子の積み立てが主な要因である。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をはじめとした不測の事態に備えるため、また、年度間の財源調整機能を担う重要な機能を有していることに鑑み、従来どおり、極力温存または積立に努める。決算時点での取り崩し額が極力少なくなるよう、予算執行においては創意工夫を図り、事務事業の経費節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年度運用利子の積み立てが主な要因である。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後年度における公債費負担軽減のために積み立てを行っている。今後も計画的に積み立てを行っていく予定である。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公共施設総合管理基本計画を策定し、コスト縮減を基本姿勢とした施設の合理的な改修および、安全・安心の確保（耐震化やバリアフリー化）の視点による長寿命化を図っている。有形固定資産減価償却率は、上昇傾向にあるものの、類似団体平均と比較すると低い水準となっているため、引き続き施設の必要性、重要性等を見据え、計画的な施設管理に取り組む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300220" y="5238327"/>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352925"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213225" y="65081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352925" y="50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213225" y="52383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xdr:cNvSpPr txBox="1"/>
      </xdr:nvSpPr>
      <xdr:spPr>
        <a:xfrm>
          <a:off x="4352925" y="5958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251325" y="5979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3616325" y="594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29305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2447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5589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1" name="楕円 80"/>
        <xdr:cNvSpPr/>
      </xdr:nvSpPr>
      <xdr:spPr>
        <a:xfrm>
          <a:off x="4251325" y="57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2" name="有形固定資産減価償却率該当値テキスト"/>
        <xdr:cNvSpPr txBox="1"/>
      </xdr:nvSpPr>
      <xdr:spPr>
        <a:xfrm>
          <a:off x="4352925" y="561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xdr:cNvSpPr/>
      </xdr:nvSpPr>
      <xdr:spPr>
        <a:xfrm>
          <a:off x="3616325" y="5657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30</xdr:row>
      <xdr:rowOff>56303</xdr:rowOff>
    </xdr:to>
    <xdr:cxnSp macro="">
      <xdr:nvCxnSpPr>
        <xdr:cNvPr id="84" name="直線コネクタ 83"/>
        <xdr:cNvCxnSpPr/>
      </xdr:nvCxnSpPr>
      <xdr:spPr>
        <a:xfrm>
          <a:off x="3667125" y="5708650"/>
          <a:ext cx="635000" cy="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5" name="楕円 84"/>
        <xdr:cNvSpPr/>
      </xdr:nvSpPr>
      <xdr:spPr>
        <a:xfrm>
          <a:off x="2930525" y="560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127000</xdr:rowOff>
    </xdr:to>
    <xdr:cxnSp macro="">
      <xdr:nvCxnSpPr>
        <xdr:cNvPr id="86" name="直線コネクタ 85"/>
        <xdr:cNvCxnSpPr/>
      </xdr:nvCxnSpPr>
      <xdr:spPr>
        <a:xfrm>
          <a:off x="2981325" y="5651077"/>
          <a:ext cx="6858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7" name="楕円 86"/>
        <xdr:cNvSpPr/>
      </xdr:nvSpPr>
      <xdr:spPr>
        <a:xfrm>
          <a:off x="2244725" y="5577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69427</xdr:rowOff>
    </xdr:to>
    <xdr:cxnSp macro="">
      <xdr:nvCxnSpPr>
        <xdr:cNvPr id="88" name="直線コネクタ 87"/>
        <xdr:cNvCxnSpPr/>
      </xdr:nvCxnSpPr>
      <xdr:spPr>
        <a:xfrm>
          <a:off x="2295525" y="5622290"/>
          <a:ext cx="6858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89" name="楕円 88"/>
        <xdr:cNvSpPr/>
      </xdr:nvSpPr>
      <xdr:spPr>
        <a:xfrm>
          <a:off x="1558925" y="5577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29</xdr:row>
      <xdr:rowOff>40640</xdr:rowOff>
    </xdr:to>
    <xdr:cxnSp macro="">
      <xdr:nvCxnSpPr>
        <xdr:cNvPr id="90" name="直線コネクタ 89"/>
        <xdr:cNvCxnSpPr/>
      </xdr:nvCxnSpPr>
      <xdr:spPr>
        <a:xfrm>
          <a:off x="1609725" y="562229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xdr:cNvSpPr txBox="1"/>
      </xdr:nvSpPr>
      <xdr:spPr>
        <a:xfrm>
          <a:off x="347091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xdr:cNvSpPr txBox="1"/>
      </xdr:nvSpPr>
      <xdr:spPr>
        <a:xfrm>
          <a:off x="2797819"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112019" y="596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xdr:cNvSpPr txBox="1"/>
      </xdr:nvSpPr>
      <xdr:spPr>
        <a:xfrm>
          <a:off x="1426219" y="593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xdr:cNvSpPr txBox="1"/>
      </xdr:nvSpPr>
      <xdr:spPr>
        <a:xfrm>
          <a:off x="3470919"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6" name="n_2mainValue有形固定資産減価償却率"/>
        <xdr:cNvSpPr txBox="1"/>
      </xdr:nvSpPr>
      <xdr:spPr>
        <a:xfrm>
          <a:off x="2797819" y="538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7" name="n_3mainValue有形固定資産減価償却率"/>
        <xdr:cNvSpPr txBox="1"/>
      </xdr:nvSpPr>
      <xdr:spPr>
        <a:xfrm>
          <a:off x="2112019"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107967</xdr:rowOff>
    </xdr:from>
    <xdr:ext cx="405111" cy="259045"/>
    <xdr:sp macro="" textlink="">
      <xdr:nvSpPr>
        <xdr:cNvPr id="98" name="n_4mainValue有形固定資産減価償却率"/>
        <xdr:cNvSpPr txBox="1"/>
      </xdr:nvSpPr>
      <xdr:spPr>
        <a:xfrm>
          <a:off x="1426219"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元年度をピークに減少傾向にあり、類似団体の平均に近づいてきている。大規模施設への投資が一定落ち着いたことや、厳しい財政状況を受け地方債の借入抑制を行ったことなどが、債務償還比率の減少に繋がった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3323570" y="5169958"/>
          <a:ext cx="1269" cy="137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3376275" y="65500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3255625" y="6546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3376275" y="563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3293725" y="5775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2639675" y="5706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1953875" y="5882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1268075" y="5889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0582275" y="5864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43" name="楕円 142"/>
        <xdr:cNvSpPr/>
      </xdr:nvSpPr>
      <xdr:spPr>
        <a:xfrm>
          <a:off x="13293725" y="5877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109512</xdr:rowOff>
    </xdr:from>
    <xdr:ext cx="469744" cy="259045"/>
    <xdr:sp macro="" textlink="">
      <xdr:nvSpPr>
        <xdr:cNvPr id="144" name="債務償還比率該当値テキスト"/>
        <xdr:cNvSpPr txBox="1"/>
      </xdr:nvSpPr>
      <xdr:spPr>
        <a:xfrm>
          <a:off x="13376275" y="585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86466</xdr:rowOff>
    </xdr:from>
    <xdr:to>
      <xdr:col>72</xdr:col>
      <xdr:colOff>123825</xdr:colOff>
      <xdr:row>31</xdr:row>
      <xdr:rowOff>16616</xdr:rowOff>
    </xdr:to>
    <xdr:sp macro="" textlink="">
      <xdr:nvSpPr>
        <xdr:cNvPr id="145" name="楕円 144"/>
        <xdr:cNvSpPr/>
      </xdr:nvSpPr>
      <xdr:spPr>
        <a:xfrm>
          <a:off x="12639675" y="5833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137266</xdr:rowOff>
    </xdr:from>
    <xdr:to>
      <xdr:col>76</xdr:col>
      <xdr:colOff>22225</xdr:colOff>
      <xdr:row>31</xdr:row>
      <xdr:rowOff>10435</xdr:rowOff>
    </xdr:to>
    <xdr:cxnSp macro="">
      <xdr:nvCxnSpPr>
        <xdr:cNvPr id="146" name="直線コネクタ 145"/>
        <xdr:cNvCxnSpPr/>
      </xdr:nvCxnSpPr>
      <xdr:spPr>
        <a:xfrm>
          <a:off x="12690475" y="5884016"/>
          <a:ext cx="635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2166</xdr:rowOff>
    </xdr:from>
    <xdr:to>
      <xdr:col>68</xdr:col>
      <xdr:colOff>123825</xdr:colOff>
      <xdr:row>32</xdr:row>
      <xdr:rowOff>103766</xdr:rowOff>
    </xdr:to>
    <xdr:sp macro="" textlink="">
      <xdr:nvSpPr>
        <xdr:cNvPr id="147" name="楕円 146"/>
        <xdr:cNvSpPr/>
      </xdr:nvSpPr>
      <xdr:spPr>
        <a:xfrm>
          <a:off x="11953875" y="60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137266</xdr:rowOff>
    </xdr:from>
    <xdr:to>
      <xdr:col>72</xdr:col>
      <xdr:colOff>73025</xdr:colOff>
      <xdr:row>32</xdr:row>
      <xdr:rowOff>52966</xdr:rowOff>
    </xdr:to>
    <xdr:cxnSp macro="">
      <xdr:nvCxnSpPr>
        <xdr:cNvPr id="148" name="直線コネクタ 147"/>
        <xdr:cNvCxnSpPr/>
      </xdr:nvCxnSpPr>
      <xdr:spPr>
        <a:xfrm flipV="1">
          <a:off x="12004675" y="5884016"/>
          <a:ext cx="685800" cy="2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39060</xdr:rowOff>
    </xdr:from>
    <xdr:to>
      <xdr:col>64</xdr:col>
      <xdr:colOff>123825</xdr:colOff>
      <xdr:row>33</xdr:row>
      <xdr:rowOff>140660</xdr:rowOff>
    </xdr:to>
    <xdr:sp macro="" textlink="">
      <xdr:nvSpPr>
        <xdr:cNvPr id="149" name="楕円 148"/>
        <xdr:cNvSpPr/>
      </xdr:nvSpPr>
      <xdr:spPr>
        <a:xfrm>
          <a:off x="11268075" y="62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52966</xdr:rowOff>
    </xdr:from>
    <xdr:to>
      <xdr:col>68</xdr:col>
      <xdr:colOff>73025</xdr:colOff>
      <xdr:row>33</xdr:row>
      <xdr:rowOff>89860</xdr:rowOff>
    </xdr:to>
    <xdr:cxnSp macro="">
      <xdr:nvCxnSpPr>
        <xdr:cNvPr id="150" name="直線コネクタ 149"/>
        <xdr:cNvCxnSpPr/>
      </xdr:nvCxnSpPr>
      <xdr:spPr>
        <a:xfrm flipV="1">
          <a:off x="11318875" y="6129916"/>
          <a:ext cx="685800" cy="2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26755</xdr:rowOff>
    </xdr:from>
    <xdr:to>
      <xdr:col>60</xdr:col>
      <xdr:colOff>123825</xdr:colOff>
      <xdr:row>32</xdr:row>
      <xdr:rowOff>128355</xdr:rowOff>
    </xdr:to>
    <xdr:sp macro="" textlink="">
      <xdr:nvSpPr>
        <xdr:cNvPr id="151" name="楕円 150"/>
        <xdr:cNvSpPr/>
      </xdr:nvSpPr>
      <xdr:spPr>
        <a:xfrm>
          <a:off x="10582275" y="61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77555</xdr:rowOff>
    </xdr:from>
    <xdr:to>
      <xdr:col>64</xdr:col>
      <xdr:colOff>73025</xdr:colOff>
      <xdr:row>33</xdr:row>
      <xdr:rowOff>89860</xdr:rowOff>
    </xdr:to>
    <xdr:cxnSp macro="">
      <xdr:nvCxnSpPr>
        <xdr:cNvPr id="152" name="直線コネクタ 151"/>
        <xdr:cNvCxnSpPr/>
      </xdr:nvCxnSpPr>
      <xdr:spPr>
        <a:xfrm>
          <a:off x="10633075" y="6154505"/>
          <a:ext cx="685800" cy="1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2461952" y="54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1788852"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1103052" y="56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0417252" y="564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7743</xdr:rowOff>
    </xdr:from>
    <xdr:ext cx="469744" cy="259045"/>
    <xdr:sp macro="" textlink="">
      <xdr:nvSpPr>
        <xdr:cNvPr id="157" name="n_1mainValue債務償還比率"/>
        <xdr:cNvSpPr txBox="1"/>
      </xdr:nvSpPr>
      <xdr:spPr>
        <a:xfrm>
          <a:off x="12461952" y="591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94893</xdr:rowOff>
    </xdr:from>
    <xdr:ext cx="469744" cy="259045"/>
    <xdr:sp macro="" textlink="">
      <xdr:nvSpPr>
        <xdr:cNvPr id="158" name="n_2mainValue債務償還比率"/>
        <xdr:cNvSpPr txBox="1"/>
      </xdr:nvSpPr>
      <xdr:spPr>
        <a:xfrm>
          <a:off x="11788852" y="61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131787</xdr:rowOff>
    </xdr:from>
    <xdr:ext cx="560923" cy="259045"/>
    <xdr:sp macro="" textlink="">
      <xdr:nvSpPr>
        <xdr:cNvPr id="159" name="n_3mainValue債務償還比率"/>
        <xdr:cNvSpPr txBox="1"/>
      </xdr:nvSpPr>
      <xdr:spPr>
        <a:xfrm>
          <a:off x="11076513" y="63738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119482</xdr:rowOff>
    </xdr:from>
    <xdr:ext cx="469744" cy="259045"/>
    <xdr:sp macro="" textlink="">
      <xdr:nvSpPr>
        <xdr:cNvPr id="160" name="n_4mainValue債務償還比率"/>
        <xdr:cNvSpPr txBox="1"/>
      </xdr:nvSpPr>
      <xdr:spPr>
        <a:xfrm>
          <a:off x="10417252" y="61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177665" y="5549138"/>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216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108450" y="6849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216400" y="533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108450" y="554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2164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12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571750" y="6082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77800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984250" y="600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75692</xdr:rowOff>
    </xdr:from>
    <xdr:to>
      <xdr:col>24</xdr:col>
      <xdr:colOff>114300</xdr:colOff>
      <xdr:row>36</xdr:row>
      <xdr:rowOff>5842</xdr:rowOff>
    </xdr:to>
    <xdr:sp macro="" textlink="">
      <xdr:nvSpPr>
        <xdr:cNvPr id="71" name="楕円 70"/>
        <xdr:cNvSpPr/>
      </xdr:nvSpPr>
      <xdr:spPr>
        <a:xfrm>
          <a:off x="4127500" y="5860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98569</xdr:rowOff>
    </xdr:from>
    <xdr:ext cx="405111" cy="259045"/>
    <xdr:sp macro="" textlink="">
      <xdr:nvSpPr>
        <xdr:cNvPr id="72" name="【道路】&#10;有形固定資産減価償却率該当値テキスト"/>
        <xdr:cNvSpPr txBox="1"/>
      </xdr:nvSpPr>
      <xdr:spPr>
        <a:xfrm>
          <a:off x="4216400" y="57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141986</xdr:rowOff>
    </xdr:from>
    <xdr:to>
      <xdr:col>20</xdr:col>
      <xdr:colOff>38100</xdr:colOff>
      <xdr:row>35</xdr:row>
      <xdr:rowOff>72136</xdr:rowOff>
    </xdr:to>
    <xdr:sp macro="" textlink="">
      <xdr:nvSpPr>
        <xdr:cNvPr id="73" name="楕円 72"/>
        <xdr:cNvSpPr/>
      </xdr:nvSpPr>
      <xdr:spPr>
        <a:xfrm>
          <a:off x="3384550" y="57617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21336</xdr:rowOff>
    </xdr:from>
    <xdr:to>
      <xdr:col>24</xdr:col>
      <xdr:colOff>63500</xdr:colOff>
      <xdr:row>35</xdr:row>
      <xdr:rowOff>126492</xdr:rowOff>
    </xdr:to>
    <xdr:cxnSp macro="">
      <xdr:nvCxnSpPr>
        <xdr:cNvPr id="74" name="直線コネクタ 73"/>
        <xdr:cNvCxnSpPr/>
      </xdr:nvCxnSpPr>
      <xdr:spPr>
        <a:xfrm>
          <a:off x="3429000" y="5806186"/>
          <a:ext cx="7493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135128</xdr:rowOff>
    </xdr:from>
    <xdr:to>
      <xdr:col>15</xdr:col>
      <xdr:colOff>101600</xdr:colOff>
      <xdr:row>35</xdr:row>
      <xdr:rowOff>65278</xdr:rowOff>
    </xdr:to>
    <xdr:sp macro="" textlink="">
      <xdr:nvSpPr>
        <xdr:cNvPr id="75" name="楕円 74"/>
        <xdr:cNvSpPr/>
      </xdr:nvSpPr>
      <xdr:spPr>
        <a:xfrm>
          <a:off x="2571750" y="5754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14478</xdr:rowOff>
    </xdr:from>
    <xdr:to>
      <xdr:col>19</xdr:col>
      <xdr:colOff>177800</xdr:colOff>
      <xdr:row>35</xdr:row>
      <xdr:rowOff>21336</xdr:rowOff>
    </xdr:to>
    <xdr:cxnSp macro="">
      <xdr:nvCxnSpPr>
        <xdr:cNvPr id="76" name="直線コネクタ 75"/>
        <xdr:cNvCxnSpPr/>
      </xdr:nvCxnSpPr>
      <xdr:spPr>
        <a:xfrm>
          <a:off x="2622550" y="5799328"/>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89408</xdr:rowOff>
    </xdr:from>
    <xdr:to>
      <xdr:col>10</xdr:col>
      <xdr:colOff>165100</xdr:colOff>
      <xdr:row>35</xdr:row>
      <xdr:rowOff>19558</xdr:rowOff>
    </xdr:to>
    <xdr:sp macro="" textlink="">
      <xdr:nvSpPr>
        <xdr:cNvPr id="77" name="楕円 76"/>
        <xdr:cNvSpPr/>
      </xdr:nvSpPr>
      <xdr:spPr>
        <a:xfrm>
          <a:off x="1778000" y="5709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140208</xdr:rowOff>
    </xdr:from>
    <xdr:to>
      <xdr:col>15</xdr:col>
      <xdr:colOff>50800</xdr:colOff>
      <xdr:row>35</xdr:row>
      <xdr:rowOff>14478</xdr:rowOff>
    </xdr:to>
    <xdr:cxnSp macro="">
      <xdr:nvCxnSpPr>
        <xdr:cNvPr id="78" name="直線コネクタ 77"/>
        <xdr:cNvCxnSpPr/>
      </xdr:nvCxnSpPr>
      <xdr:spPr>
        <a:xfrm>
          <a:off x="1828800" y="5759958"/>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57404</xdr:rowOff>
    </xdr:from>
    <xdr:to>
      <xdr:col>6</xdr:col>
      <xdr:colOff>38100</xdr:colOff>
      <xdr:row>34</xdr:row>
      <xdr:rowOff>159004</xdr:rowOff>
    </xdr:to>
    <xdr:sp macro="" textlink="">
      <xdr:nvSpPr>
        <xdr:cNvPr id="79" name="楕円 78"/>
        <xdr:cNvSpPr/>
      </xdr:nvSpPr>
      <xdr:spPr>
        <a:xfrm>
          <a:off x="984250" y="5677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108204</xdr:rowOff>
    </xdr:from>
    <xdr:to>
      <xdr:col>10</xdr:col>
      <xdr:colOff>114300</xdr:colOff>
      <xdr:row>34</xdr:row>
      <xdr:rowOff>140208</xdr:rowOff>
    </xdr:to>
    <xdr:cxnSp macro="">
      <xdr:nvCxnSpPr>
        <xdr:cNvPr id="80" name="直線コネクタ 79"/>
        <xdr:cNvCxnSpPr/>
      </xdr:nvCxnSpPr>
      <xdr:spPr>
        <a:xfrm>
          <a:off x="1028700" y="5727954"/>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239144"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4390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64529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8515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88663</xdr:rowOff>
    </xdr:from>
    <xdr:ext cx="405111" cy="259045"/>
    <xdr:sp macro="" textlink="">
      <xdr:nvSpPr>
        <xdr:cNvPr id="85" name="n_1mainValue【道路】&#10;有形固定資産減価償却率"/>
        <xdr:cNvSpPr txBox="1"/>
      </xdr:nvSpPr>
      <xdr:spPr>
        <a:xfrm>
          <a:off x="3239144" y="55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81805</xdr:rowOff>
    </xdr:from>
    <xdr:ext cx="405111" cy="259045"/>
    <xdr:sp macro="" textlink="">
      <xdr:nvSpPr>
        <xdr:cNvPr id="86" name="n_2mainValue【道路】&#10;有形固定資産減価償却率"/>
        <xdr:cNvSpPr txBox="1"/>
      </xdr:nvSpPr>
      <xdr:spPr>
        <a:xfrm>
          <a:off x="2439044" y="5536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36085</xdr:rowOff>
    </xdr:from>
    <xdr:ext cx="405111" cy="259045"/>
    <xdr:sp macro="" textlink="">
      <xdr:nvSpPr>
        <xdr:cNvPr id="87" name="n_3mainValue【道路】&#10;有形固定資産減価償却率"/>
        <xdr:cNvSpPr txBox="1"/>
      </xdr:nvSpPr>
      <xdr:spPr>
        <a:xfrm>
          <a:off x="1645294" y="549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4081</xdr:rowOff>
    </xdr:from>
    <xdr:ext cx="405111" cy="259045"/>
    <xdr:sp macro="" textlink="">
      <xdr:nvSpPr>
        <xdr:cNvPr id="88" name="n_4mainValue【道路】&#10;有形固定資産減価償却率"/>
        <xdr:cNvSpPr txBox="1"/>
      </xdr:nvSpPr>
      <xdr:spPr>
        <a:xfrm>
          <a:off x="851544" y="545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9429115" y="5473373"/>
          <a:ext cx="0" cy="1485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9467850" y="696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9359900" y="6958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9467850" y="52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9359900" y="5473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9467850" y="6356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9398000" y="6378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8636000" y="6378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7842250" y="6387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029450" y="6382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235700" y="6385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41293</xdr:rowOff>
    </xdr:from>
    <xdr:to>
      <xdr:col>55</xdr:col>
      <xdr:colOff>50800</xdr:colOff>
      <xdr:row>37</xdr:row>
      <xdr:rowOff>142893</xdr:rowOff>
    </xdr:to>
    <xdr:sp macro="" textlink="">
      <xdr:nvSpPr>
        <xdr:cNvPr id="130" name="楕円 129"/>
        <xdr:cNvSpPr/>
      </xdr:nvSpPr>
      <xdr:spPr>
        <a:xfrm>
          <a:off x="9398000" y="615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64170</xdr:rowOff>
    </xdr:from>
    <xdr:ext cx="469744" cy="259045"/>
    <xdr:sp macro="" textlink="">
      <xdr:nvSpPr>
        <xdr:cNvPr id="131" name="【道路】&#10;一人当たり延長該当値テキスト"/>
        <xdr:cNvSpPr txBox="1"/>
      </xdr:nvSpPr>
      <xdr:spPr>
        <a:xfrm>
          <a:off x="9467850" y="60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44123</xdr:rowOff>
    </xdr:from>
    <xdr:to>
      <xdr:col>50</xdr:col>
      <xdr:colOff>165100</xdr:colOff>
      <xdr:row>37</xdr:row>
      <xdr:rowOff>145723</xdr:rowOff>
    </xdr:to>
    <xdr:sp macro="" textlink="">
      <xdr:nvSpPr>
        <xdr:cNvPr id="132" name="楕円 131"/>
        <xdr:cNvSpPr/>
      </xdr:nvSpPr>
      <xdr:spPr>
        <a:xfrm>
          <a:off x="8636000" y="61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92093</xdr:rowOff>
    </xdr:from>
    <xdr:to>
      <xdr:col>55</xdr:col>
      <xdr:colOff>0</xdr:colOff>
      <xdr:row>37</xdr:row>
      <xdr:rowOff>94923</xdr:rowOff>
    </xdr:to>
    <xdr:cxnSp macro="">
      <xdr:nvCxnSpPr>
        <xdr:cNvPr id="133" name="直線コネクタ 132"/>
        <xdr:cNvCxnSpPr/>
      </xdr:nvCxnSpPr>
      <xdr:spPr>
        <a:xfrm flipV="1">
          <a:off x="8686800" y="6207143"/>
          <a:ext cx="74295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50328</xdr:rowOff>
    </xdr:from>
    <xdr:to>
      <xdr:col>46</xdr:col>
      <xdr:colOff>38100</xdr:colOff>
      <xdr:row>37</xdr:row>
      <xdr:rowOff>151928</xdr:rowOff>
    </xdr:to>
    <xdr:sp macro="" textlink="">
      <xdr:nvSpPr>
        <xdr:cNvPr id="134" name="楕円 133"/>
        <xdr:cNvSpPr/>
      </xdr:nvSpPr>
      <xdr:spPr>
        <a:xfrm>
          <a:off x="7842250" y="6165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94923</xdr:rowOff>
    </xdr:from>
    <xdr:to>
      <xdr:col>50</xdr:col>
      <xdr:colOff>114300</xdr:colOff>
      <xdr:row>37</xdr:row>
      <xdr:rowOff>101128</xdr:rowOff>
    </xdr:to>
    <xdr:cxnSp macro="">
      <xdr:nvCxnSpPr>
        <xdr:cNvPr id="135" name="直線コネクタ 134"/>
        <xdr:cNvCxnSpPr/>
      </xdr:nvCxnSpPr>
      <xdr:spPr>
        <a:xfrm flipV="1">
          <a:off x="7886700" y="6209973"/>
          <a:ext cx="8001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56207</xdr:rowOff>
    </xdr:from>
    <xdr:to>
      <xdr:col>41</xdr:col>
      <xdr:colOff>101600</xdr:colOff>
      <xdr:row>37</xdr:row>
      <xdr:rowOff>157807</xdr:rowOff>
    </xdr:to>
    <xdr:sp macro="" textlink="">
      <xdr:nvSpPr>
        <xdr:cNvPr id="136" name="楕円 135"/>
        <xdr:cNvSpPr/>
      </xdr:nvSpPr>
      <xdr:spPr>
        <a:xfrm>
          <a:off x="7029450" y="61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101128</xdr:rowOff>
    </xdr:from>
    <xdr:to>
      <xdr:col>45</xdr:col>
      <xdr:colOff>177800</xdr:colOff>
      <xdr:row>37</xdr:row>
      <xdr:rowOff>107007</xdr:rowOff>
    </xdr:to>
    <xdr:cxnSp macro="">
      <xdr:nvCxnSpPr>
        <xdr:cNvPr id="137" name="直線コネクタ 136"/>
        <xdr:cNvCxnSpPr/>
      </xdr:nvCxnSpPr>
      <xdr:spPr>
        <a:xfrm flipV="1">
          <a:off x="7080250" y="6216178"/>
          <a:ext cx="80645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59363</xdr:rowOff>
    </xdr:from>
    <xdr:to>
      <xdr:col>36</xdr:col>
      <xdr:colOff>165100</xdr:colOff>
      <xdr:row>37</xdr:row>
      <xdr:rowOff>160964</xdr:rowOff>
    </xdr:to>
    <xdr:sp macro="" textlink="">
      <xdr:nvSpPr>
        <xdr:cNvPr id="138" name="楕円 137"/>
        <xdr:cNvSpPr/>
      </xdr:nvSpPr>
      <xdr:spPr>
        <a:xfrm>
          <a:off x="6235700" y="6174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107007</xdr:rowOff>
    </xdr:from>
    <xdr:to>
      <xdr:col>41</xdr:col>
      <xdr:colOff>50800</xdr:colOff>
      <xdr:row>37</xdr:row>
      <xdr:rowOff>110163</xdr:rowOff>
    </xdr:to>
    <xdr:cxnSp macro="">
      <xdr:nvCxnSpPr>
        <xdr:cNvPr id="139" name="直線コネクタ 138"/>
        <xdr:cNvCxnSpPr/>
      </xdr:nvCxnSpPr>
      <xdr:spPr>
        <a:xfrm flipV="1">
          <a:off x="6286500" y="6222057"/>
          <a:ext cx="79375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8458277" y="646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7677227"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6864427" y="64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070677"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162250</xdr:rowOff>
    </xdr:from>
    <xdr:ext cx="469744" cy="259045"/>
    <xdr:sp macro="" textlink="">
      <xdr:nvSpPr>
        <xdr:cNvPr id="144" name="n_1mainValue【道路】&#10;一人当たり延長"/>
        <xdr:cNvSpPr txBox="1"/>
      </xdr:nvSpPr>
      <xdr:spPr>
        <a:xfrm>
          <a:off x="8458277" y="594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168455</xdr:rowOff>
    </xdr:from>
    <xdr:ext cx="469744" cy="259045"/>
    <xdr:sp macro="" textlink="">
      <xdr:nvSpPr>
        <xdr:cNvPr id="145" name="n_2mainValue【道路】&#10;一人当たり延長"/>
        <xdr:cNvSpPr txBox="1"/>
      </xdr:nvSpPr>
      <xdr:spPr>
        <a:xfrm>
          <a:off x="7677227" y="59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2884</xdr:rowOff>
    </xdr:from>
    <xdr:ext cx="469744" cy="259045"/>
    <xdr:sp macro="" textlink="">
      <xdr:nvSpPr>
        <xdr:cNvPr id="146" name="n_3mainValue【道路】&#10;一人当たり延長"/>
        <xdr:cNvSpPr txBox="1"/>
      </xdr:nvSpPr>
      <xdr:spPr>
        <a:xfrm>
          <a:off x="6864427" y="595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6040</xdr:rowOff>
    </xdr:from>
    <xdr:ext cx="469744" cy="259045"/>
    <xdr:sp macro="" textlink="">
      <xdr:nvSpPr>
        <xdr:cNvPr id="147" name="n_4mainValue【道路】&#10;一人当たり延長"/>
        <xdr:cNvSpPr txBox="1"/>
      </xdr:nvSpPr>
      <xdr:spPr>
        <a:xfrm>
          <a:off x="6070677" y="59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177665" y="9107805"/>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2164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108450" y="10428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216400" y="88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108450" y="9107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2164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1275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384550" y="9885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57175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778000" y="984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984250" y="9835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8" name="楕円 187"/>
        <xdr:cNvSpPr/>
      </xdr:nvSpPr>
      <xdr:spPr>
        <a:xfrm>
          <a:off x="4127500" y="9894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89" name="【橋りょう・トンネル】&#10;有形固定資産減価償却率該当値テキスト"/>
        <xdr:cNvSpPr txBox="1"/>
      </xdr:nvSpPr>
      <xdr:spPr>
        <a:xfrm>
          <a:off x="4216400"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90" name="楕円 189"/>
        <xdr:cNvSpPr/>
      </xdr:nvSpPr>
      <xdr:spPr>
        <a:xfrm>
          <a:off x="3384550" y="9831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60</xdr:row>
      <xdr:rowOff>26670</xdr:rowOff>
    </xdr:to>
    <xdr:cxnSp macro="">
      <xdr:nvCxnSpPr>
        <xdr:cNvPr id="191" name="直線コネクタ 190"/>
        <xdr:cNvCxnSpPr/>
      </xdr:nvCxnSpPr>
      <xdr:spPr>
        <a:xfrm>
          <a:off x="3429000" y="9882505"/>
          <a:ext cx="7493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2" name="楕円 191"/>
        <xdr:cNvSpPr/>
      </xdr:nvSpPr>
      <xdr:spPr>
        <a:xfrm>
          <a:off x="257175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135255</xdr:rowOff>
    </xdr:to>
    <xdr:cxnSp macro="">
      <xdr:nvCxnSpPr>
        <xdr:cNvPr id="193" name="直線コネクタ 192"/>
        <xdr:cNvCxnSpPr/>
      </xdr:nvCxnSpPr>
      <xdr:spPr>
        <a:xfrm>
          <a:off x="2622550" y="9857740"/>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4" name="楕円 193"/>
        <xdr:cNvSpPr/>
      </xdr:nvSpPr>
      <xdr:spPr>
        <a:xfrm>
          <a:off x="1778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110490</xdr:rowOff>
    </xdr:to>
    <xdr:cxnSp macro="">
      <xdr:nvCxnSpPr>
        <xdr:cNvPr id="195" name="直線コネクタ 194"/>
        <xdr:cNvCxnSpPr/>
      </xdr:nvCxnSpPr>
      <xdr:spPr>
        <a:xfrm>
          <a:off x="1828800" y="982535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xdr:rowOff>
    </xdr:from>
    <xdr:to>
      <xdr:col>6</xdr:col>
      <xdr:colOff>38100</xdr:colOff>
      <xdr:row>59</xdr:row>
      <xdr:rowOff>104140</xdr:rowOff>
    </xdr:to>
    <xdr:sp macro="" textlink="">
      <xdr:nvSpPr>
        <xdr:cNvPr id="196" name="楕円 195"/>
        <xdr:cNvSpPr/>
      </xdr:nvSpPr>
      <xdr:spPr>
        <a:xfrm>
          <a:off x="984250" y="9749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53340</xdr:rowOff>
    </xdr:from>
    <xdr:to>
      <xdr:col>10</xdr:col>
      <xdr:colOff>114300</xdr:colOff>
      <xdr:row>59</xdr:row>
      <xdr:rowOff>78105</xdr:rowOff>
    </xdr:to>
    <xdr:cxnSp macro="">
      <xdr:nvCxnSpPr>
        <xdr:cNvPr id="197" name="直線コネクタ 196"/>
        <xdr:cNvCxnSpPr/>
      </xdr:nvCxnSpPr>
      <xdr:spPr>
        <a:xfrm>
          <a:off x="1028700" y="980059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2391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439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64529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8515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2" name="n_1mainValue【橋りょう・トンネル】&#10;有形固定資産減価償却率"/>
        <xdr:cNvSpPr txBox="1"/>
      </xdr:nvSpPr>
      <xdr:spPr>
        <a:xfrm>
          <a:off x="32391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3" name="n_2mainValue【橋りょう・トンネル】&#10;有形固定資産減価償却率"/>
        <xdr:cNvSpPr txBox="1"/>
      </xdr:nvSpPr>
      <xdr:spPr>
        <a:xfrm>
          <a:off x="2439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4" name="n_3mainValue【橋りょう・トンネル】&#10;有形固定資産減価償却率"/>
        <xdr:cNvSpPr txBox="1"/>
      </xdr:nvSpPr>
      <xdr:spPr>
        <a:xfrm>
          <a:off x="1645294" y="956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120667</xdr:rowOff>
    </xdr:from>
    <xdr:ext cx="405111" cy="259045"/>
    <xdr:sp macro="" textlink="">
      <xdr:nvSpPr>
        <xdr:cNvPr id="205" name="n_4mainValue【橋りょう・トンネル】&#10;有形固定資産減価償却率"/>
        <xdr:cNvSpPr txBox="1"/>
      </xdr:nvSpPr>
      <xdr:spPr>
        <a:xfrm>
          <a:off x="851544"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9429115" y="9230624"/>
          <a:ext cx="0" cy="141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9467850" y="106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9359900" y="10644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9467850" y="90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9359900" y="923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9467850" y="10224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9398000" y="102394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8636000" y="102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7842250" y="10247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029450" y="1023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23570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134762</xdr:rowOff>
    </xdr:from>
    <xdr:to>
      <xdr:col>55</xdr:col>
      <xdr:colOff>50800</xdr:colOff>
      <xdr:row>60</xdr:row>
      <xdr:rowOff>64912</xdr:rowOff>
    </xdr:to>
    <xdr:sp macro="" textlink="">
      <xdr:nvSpPr>
        <xdr:cNvPr id="245" name="楕円 244"/>
        <xdr:cNvSpPr/>
      </xdr:nvSpPr>
      <xdr:spPr>
        <a:xfrm>
          <a:off x="9398000" y="98820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157639</xdr:rowOff>
    </xdr:from>
    <xdr:ext cx="599010" cy="259045"/>
    <xdr:sp macro="" textlink="">
      <xdr:nvSpPr>
        <xdr:cNvPr id="246" name="【橋りょう・トンネル】&#10;一人当たり有形固定資産（償却資産）額該当値テキスト"/>
        <xdr:cNvSpPr txBox="1"/>
      </xdr:nvSpPr>
      <xdr:spPr>
        <a:xfrm>
          <a:off x="9467850" y="97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136527</xdr:rowOff>
    </xdr:from>
    <xdr:to>
      <xdr:col>50</xdr:col>
      <xdr:colOff>165100</xdr:colOff>
      <xdr:row>60</xdr:row>
      <xdr:rowOff>66677</xdr:rowOff>
    </xdr:to>
    <xdr:sp macro="" textlink="">
      <xdr:nvSpPr>
        <xdr:cNvPr id="247" name="楕円 246"/>
        <xdr:cNvSpPr/>
      </xdr:nvSpPr>
      <xdr:spPr>
        <a:xfrm>
          <a:off x="8636000" y="9883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14112</xdr:rowOff>
    </xdr:from>
    <xdr:to>
      <xdr:col>55</xdr:col>
      <xdr:colOff>0</xdr:colOff>
      <xdr:row>60</xdr:row>
      <xdr:rowOff>15877</xdr:rowOff>
    </xdr:to>
    <xdr:cxnSp macro="">
      <xdr:nvCxnSpPr>
        <xdr:cNvPr id="248" name="直線コネクタ 247"/>
        <xdr:cNvCxnSpPr/>
      </xdr:nvCxnSpPr>
      <xdr:spPr>
        <a:xfrm flipV="1">
          <a:off x="8686800" y="9926462"/>
          <a:ext cx="74295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150257</xdr:rowOff>
    </xdr:from>
    <xdr:to>
      <xdr:col>46</xdr:col>
      <xdr:colOff>38100</xdr:colOff>
      <xdr:row>60</xdr:row>
      <xdr:rowOff>80407</xdr:rowOff>
    </xdr:to>
    <xdr:sp macro="" textlink="">
      <xdr:nvSpPr>
        <xdr:cNvPr id="249" name="楕円 248"/>
        <xdr:cNvSpPr/>
      </xdr:nvSpPr>
      <xdr:spPr>
        <a:xfrm>
          <a:off x="7842250" y="98975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15877</xdr:rowOff>
    </xdr:from>
    <xdr:to>
      <xdr:col>50</xdr:col>
      <xdr:colOff>114300</xdr:colOff>
      <xdr:row>60</xdr:row>
      <xdr:rowOff>29607</xdr:rowOff>
    </xdr:to>
    <xdr:cxnSp macro="">
      <xdr:nvCxnSpPr>
        <xdr:cNvPr id="250" name="直線コネクタ 249"/>
        <xdr:cNvCxnSpPr/>
      </xdr:nvCxnSpPr>
      <xdr:spPr>
        <a:xfrm flipV="1">
          <a:off x="7886700" y="9928227"/>
          <a:ext cx="8001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148109</xdr:rowOff>
    </xdr:from>
    <xdr:to>
      <xdr:col>41</xdr:col>
      <xdr:colOff>101600</xdr:colOff>
      <xdr:row>60</xdr:row>
      <xdr:rowOff>78259</xdr:rowOff>
    </xdr:to>
    <xdr:sp macro="" textlink="">
      <xdr:nvSpPr>
        <xdr:cNvPr id="251" name="楕円 250"/>
        <xdr:cNvSpPr/>
      </xdr:nvSpPr>
      <xdr:spPr>
        <a:xfrm>
          <a:off x="7029450" y="98953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27459</xdr:rowOff>
    </xdr:from>
    <xdr:to>
      <xdr:col>45</xdr:col>
      <xdr:colOff>177800</xdr:colOff>
      <xdr:row>60</xdr:row>
      <xdr:rowOff>29607</xdr:rowOff>
    </xdr:to>
    <xdr:cxnSp macro="">
      <xdr:nvCxnSpPr>
        <xdr:cNvPr id="252" name="直線コネクタ 251"/>
        <xdr:cNvCxnSpPr/>
      </xdr:nvCxnSpPr>
      <xdr:spPr>
        <a:xfrm>
          <a:off x="7080250" y="9939809"/>
          <a:ext cx="80645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154075</xdr:rowOff>
    </xdr:from>
    <xdr:to>
      <xdr:col>36</xdr:col>
      <xdr:colOff>165100</xdr:colOff>
      <xdr:row>60</xdr:row>
      <xdr:rowOff>84225</xdr:rowOff>
    </xdr:to>
    <xdr:sp macro="" textlink="">
      <xdr:nvSpPr>
        <xdr:cNvPr id="253" name="楕円 252"/>
        <xdr:cNvSpPr/>
      </xdr:nvSpPr>
      <xdr:spPr>
        <a:xfrm>
          <a:off x="6235700" y="9901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27459</xdr:rowOff>
    </xdr:from>
    <xdr:to>
      <xdr:col>41</xdr:col>
      <xdr:colOff>50800</xdr:colOff>
      <xdr:row>60</xdr:row>
      <xdr:rowOff>33425</xdr:rowOff>
    </xdr:to>
    <xdr:cxnSp macro="">
      <xdr:nvCxnSpPr>
        <xdr:cNvPr id="254" name="直線コネクタ 253"/>
        <xdr:cNvCxnSpPr/>
      </xdr:nvCxnSpPr>
      <xdr:spPr>
        <a:xfrm flipV="1">
          <a:off x="6286500" y="9939809"/>
          <a:ext cx="79375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xdr:cNvSpPr txBox="1"/>
      </xdr:nvSpPr>
      <xdr:spPr>
        <a:xfrm>
          <a:off x="8425961" y="103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xdr:cNvSpPr txBox="1"/>
      </xdr:nvSpPr>
      <xdr:spPr>
        <a:xfrm>
          <a:off x="764491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xdr:cNvSpPr txBox="1"/>
      </xdr:nvSpPr>
      <xdr:spPr>
        <a:xfrm>
          <a:off x="685116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xdr:cNvSpPr txBox="1"/>
      </xdr:nvSpPr>
      <xdr:spPr>
        <a:xfrm>
          <a:off x="60383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83204</xdr:rowOff>
    </xdr:from>
    <xdr:ext cx="599010" cy="259045"/>
    <xdr:sp macro="" textlink="">
      <xdr:nvSpPr>
        <xdr:cNvPr id="259" name="n_1mainValue【橋りょう・トンネル】&#10;一人当たり有形固定資産（償却資産）額"/>
        <xdr:cNvSpPr txBox="1"/>
      </xdr:nvSpPr>
      <xdr:spPr>
        <a:xfrm>
          <a:off x="8399995" y="966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96934</xdr:rowOff>
    </xdr:from>
    <xdr:ext cx="599010" cy="259045"/>
    <xdr:sp macro="" textlink="">
      <xdr:nvSpPr>
        <xdr:cNvPr id="260" name="n_2mainValue【橋りょう・トンネル】&#10;一人当たり有形固定資産（償却資産）額"/>
        <xdr:cNvSpPr txBox="1"/>
      </xdr:nvSpPr>
      <xdr:spPr>
        <a:xfrm>
          <a:off x="7612595" y="967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94786</xdr:rowOff>
    </xdr:from>
    <xdr:ext cx="599010" cy="259045"/>
    <xdr:sp macro="" textlink="">
      <xdr:nvSpPr>
        <xdr:cNvPr id="261" name="n_3mainValue【橋りょう・トンネル】&#10;一人当たり有形固定資産（償却資産）額"/>
        <xdr:cNvSpPr txBox="1"/>
      </xdr:nvSpPr>
      <xdr:spPr>
        <a:xfrm>
          <a:off x="6818845" y="967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100752</xdr:rowOff>
    </xdr:from>
    <xdr:ext cx="599010" cy="259045"/>
    <xdr:sp macro="" textlink="">
      <xdr:nvSpPr>
        <xdr:cNvPr id="262" name="n_4mainValue【橋りょう・トンネル】&#10;一人当たり有形固定資産（償却資産）額"/>
        <xdr:cNvSpPr txBox="1"/>
      </xdr:nvSpPr>
      <xdr:spPr>
        <a:xfrm>
          <a:off x="6006045" y="968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177665" y="12840426"/>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2164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108450" y="14190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216400" y="1262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21640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12750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84550" y="13584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571750" y="1355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7780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984250" y="13499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305" name="楕円 304"/>
        <xdr:cNvSpPr/>
      </xdr:nvSpPr>
      <xdr:spPr>
        <a:xfrm>
          <a:off x="4127500" y="13476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306" name="【公営住宅】&#10;有形固定資産減価償却率該当値テキスト"/>
        <xdr:cNvSpPr txBox="1"/>
      </xdr:nvSpPr>
      <xdr:spPr>
        <a:xfrm>
          <a:off x="4216400" y="1333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140788</xdr:rowOff>
    </xdr:from>
    <xdr:to>
      <xdr:col>20</xdr:col>
      <xdr:colOff>38100</xdr:colOff>
      <xdr:row>81</xdr:row>
      <xdr:rowOff>70938</xdr:rowOff>
    </xdr:to>
    <xdr:sp macro="" textlink="">
      <xdr:nvSpPr>
        <xdr:cNvPr id="307" name="楕円 306"/>
        <xdr:cNvSpPr/>
      </xdr:nvSpPr>
      <xdr:spPr>
        <a:xfrm>
          <a:off x="3384550" y="133551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20138</xdr:rowOff>
    </xdr:from>
    <xdr:to>
      <xdr:col>24</xdr:col>
      <xdr:colOff>63500</xdr:colOff>
      <xdr:row>81</xdr:row>
      <xdr:rowOff>147501</xdr:rowOff>
    </xdr:to>
    <xdr:cxnSp macro="">
      <xdr:nvCxnSpPr>
        <xdr:cNvPr id="308" name="直線コネクタ 307"/>
        <xdr:cNvCxnSpPr/>
      </xdr:nvCxnSpPr>
      <xdr:spPr>
        <a:xfrm>
          <a:off x="3429000" y="13399588"/>
          <a:ext cx="7493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88537</xdr:rowOff>
    </xdr:from>
    <xdr:to>
      <xdr:col>15</xdr:col>
      <xdr:colOff>101600</xdr:colOff>
      <xdr:row>81</xdr:row>
      <xdr:rowOff>18687</xdr:rowOff>
    </xdr:to>
    <xdr:sp macro="" textlink="">
      <xdr:nvSpPr>
        <xdr:cNvPr id="309" name="楕円 308"/>
        <xdr:cNvSpPr/>
      </xdr:nvSpPr>
      <xdr:spPr>
        <a:xfrm>
          <a:off x="2571750" y="13302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81</xdr:row>
      <xdr:rowOff>20138</xdr:rowOff>
    </xdr:to>
    <xdr:cxnSp macro="">
      <xdr:nvCxnSpPr>
        <xdr:cNvPr id="310" name="直線コネクタ 309"/>
        <xdr:cNvCxnSpPr/>
      </xdr:nvCxnSpPr>
      <xdr:spPr>
        <a:xfrm>
          <a:off x="2622550" y="13353687"/>
          <a:ext cx="8064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311" name="楕円 310"/>
        <xdr:cNvSpPr/>
      </xdr:nvSpPr>
      <xdr:spPr>
        <a:xfrm>
          <a:off x="1778000" y="132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139337</xdr:rowOff>
    </xdr:to>
    <xdr:cxnSp macro="">
      <xdr:nvCxnSpPr>
        <xdr:cNvPr id="312" name="直線コネクタ 311"/>
        <xdr:cNvCxnSpPr/>
      </xdr:nvCxnSpPr>
      <xdr:spPr>
        <a:xfrm>
          <a:off x="1828800" y="13327562"/>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3" name="楕円 312"/>
        <xdr:cNvSpPr/>
      </xdr:nvSpPr>
      <xdr:spPr>
        <a:xfrm>
          <a:off x="984250" y="135414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82</xdr:row>
      <xdr:rowOff>41366</xdr:rowOff>
    </xdr:to>
    <xdr:cxnSp macro="">
      <xdr:nvCxnSpPr>
        <xdr:cNvPr id="314" name="直線コネクタ 313"/>
        <xdr:cNvCxnSpPr/>
      </xdr:nvCxnSpPr>
      <xdr:spPr>
        <a:xfrm flipV="1">
          <a:off x="1028700" y="13327562"/>
          <a:ext cx="800100" cy="25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239144" y="1367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439044" y="1364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645294"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85154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87465</xdr:rowOff>
    </xdr:from>
    <xdr:ext cx="405111" cy="259045"/>
    <xdr:sp macro="" textlink="">
      <xdr:nvSpPr>
        <xdr:cNvPr id="319" name="n_1mainValue【公営住宅】&#10;有形固定資産減価償却率"/>
        <xdr:cNvSpPr txBox="1"/>
      </xdr:nvSpPr>
      <xdr:spPr>
        <a:xfrm>
          <a:off x="3239144" y="1313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35214</xdr:rowOff>
    </xdr:from>
    <xdr:ext cx="405111" cy="259045"/>
    <xdr:sp macro="" textlink="">
      <xdr:nvSpPr>
        <xdr:cNvPr id="320" name="n_2mainValue【公営住宅】&#10;有形固定資産減価償却率"/>
        <xdr:cNvSpPr txBox="1"/>
      </xdr:nvSpPr>
      <xdr:spPr>
        <a:xfrm>
          <a:off x="2439044" y="130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321" name="n_3mainValue【公営住宅】&#10;有形固定資産減価償却率"/>
        <xdr:cNvSpPr txBox="1"/>
      </xdr:nvSpPr>
      <xdr:spPr>
        <a:xfrm>
          <a:off x="1645294" y="1305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83293</xdr:rowOff>
    </xdr:from>
    <xdr:ext cx="405111" cy="259045"/>
    <xdr:sp macro="" textlink="">
      <xdr:nvSpPr>
        <xdr:cNvPr id="322" name="n_4mainValue【公営住宅】&#10;有形固定資産減価償却率"/>
        <xdr:cNvSpPr txBox="1"/>
      </xdr:nvSpPr>
      <xdr:spPr>
        <a:xfrm>
          <a:off x="851544" y="136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9429115" y="12842647"/>
          <a:ext cx="0" cy="139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9467850" y="126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9359900" y="1284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9467850" y="1358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9398000" y="13606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8636000" y="1359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7842250" y="13595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029450" y="13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235700" y="1357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83769</xdr:rowOff>
    </xdr:from>
    <xdr:to>
      <xdr:col>55</xdr:col>
      <xdr:colOff>50800</xdr:colOff>
      <xdr:row>82</xdr:row>
      <xdr:rowOff>13919</xdr:rowOff>
    </xdr:to>
    <xdr:sp macro="" textlink="">
      <xdr:nvSpPr>
        <xdr:cNvPr id="360" name="楕円 359"/>
        <xdr:cNvSpPr/>
      </xdr:nvSpPr>
      <xdr:spPr>
        <a:xfrm>
          <a:off x="9398000" y="134632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106646</xdr:rowOff>
    </xdr:from>
    <xdr:ext cx="469744" cy="259045"/>
    <xdr:sp macro="" textlink="">
      <xdr:nvSpPr>
        <xdr:cNvPr id="361" name="【公営住宅】&#10;一人当たり面積該当値テキスト"/>
        <xdr:cNvSpPr txBox="1"/>
      </xdr:nvSpPr>
      <xdr:spPr>
        <a:xfrm>
          <a:off x="9467850" y="133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77369</xdr:rowOff>
    </xdr:from>
    <xdr:to>
      <xdr:col>50</xdr:col>
      <xdr:colOff>165100</xdr:colOff>
      <xdr:row>82</xdr:row>
      <xdr:rowOff>7519</xdr:rowOff>
    </xdr:to>
    <xdr:sp macro="" textlink="">
      <xdr:nvSpPr>
        <xdr:cNvPr id="362" name="楕円 361"/>
        <xdr:cNvSpPr/>
      </xdr:nvSpPr>
      <xdr:spPr>
        <a:xfrm>
          <a:off x="8636000" y="13456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128169</xdr:rowOff>
    </xdr:from>
    <xdr:to>
      <xdr:col>55</xdr:col>
      <xdr:colOff>0</xdr:colOff>
      <xdr:row>81</xdr:row>
      <xdr:rowOff>134569</xdr:rowOff>
    </xdr:to>
    <xdr:cxnSp macro="">
      <xdr:nvCxnSpPr>
        <xdr:cNvPr id="363" name="直線コネクタ 362"/>
        <xdr:cNvCxnSpPr/>
      </xdr:nvCxnSpPr>
      <xdr:spPr>
        <a:xfrm>
          <a:off x="8686800" y="13507619"/>
          <a:ext cx="74295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81026</xdr:rowOff>
    </xdr:from>
    <xdr:to>
      <xdr:col>46</xdr:col>
      <xdr:colOff>38100</xdr:colOff>
      <xdr:row>82</xdr:row>
      <xdr:rowOff>11176</xdr:rowOff>
    </xdr:to>
    <xdr:sp macro="" textlink="">
      <xdr:nvSpPr>
        <xdr:cNvPr id="364" name="楕円 363"/>
        <xdr:cNvSpPr/>
      </xdr:nvSpPr>
      <xdr:spPr>
        <a:xfrm>
          <a:off x="7842250" y="13460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128169</xdr:rowOff>
    </xdr:from>
    <xdr:to>
      <xdr:col>50</xdr:col>
      <xdr:colOff>114300</xdr:colOff>
      <xdr:row>81</xdr:row>
      <xdr:rowOff>131826</xdr:rowOff>
    </xdr:to>
    <xdr:cxnSp macro="">
      <xdr:nvCxnSpPr>
        <xdr:cNvPr id="365" name="直線コネクタ 364"/>
        <xdr:cNvCxnSpPr/>
      </xdr:nvCxnSpPr>
      <xdr:spPr>
        <a:xfrm flipV="1">
          <a:off x="7886700" y="13507619"/>
          <a:ext cx="8001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82855</xdr:rowOff>
    </xdr:from>
    <xdr:to>
      <xdr:col>41</xdr:col>
      <xdr:colOff>101600</xdr:colOff>
      <xdr:row>82</xdr:row>
      <xdr:rowOff>13005</xdr:rowOff>
    </xdr:to>
    <xdr:sp macro="" textlink="">
      <xdr:nvSpPr>
        <xdr:cNvPr id="366" name="楕円 365"/>
        <xdr:cNvSpPr/>
      </xdr:nvSpPr>
      <xdr:spPr>
        <a:xfrm>
          <a:off x="7029450" y="13462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131826</xdr:rowOff>
    </xdr:from>
    <xdr:to>
      <xdr:col>45</xdr:col>
      <xdr:colOff>177800</xdr:colOff>
      <xdr:row>81</xdr:row>
      <xdr:rowOff>133655</xdr:rowOff>
    </xdr:to>
    <xdr:cxnSp macro="">
      <xdr:nvCxnSpPr>
        <xdr:cNvPr id="367" name="直線コネクタ 366"/>
        <xdr:cNvCxnSpPr/>
      </xdr:nvCxnSpPr>
      <xdr:spPr>
        <a:xfrm flipV="1">
          <a:off x="7080250" y="13511276"/>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79197</xdr:rowOff>
    </xdr:from>
    <xdr:to>
      <xdr:col>36</xdr:col>
      <xdr:colOff>165100</xdr:colOff>
      <xdr:row>82</xdr:row>
      <xdr:rowOff>9347</xdr:rowOff>
    </xdr:to>
    <xdr:sp macro="" textlink="">
      <xdr:nvSpPr>
        <xdr:cNvPr id="368" name="楕円 367"/>
        <xdr:cNvSpPr/>
      </xdr:nvSpPr>
      <xdr:spPr>
        <a:xfrm>
          <a:off x="6235700" y="13458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129997</xdr:rowOff>
    </xdr:from>
    <xdr:to>
      <xdr:col>41</xdr:col>
      <xdr:colOff>50800</xdr:colOff>
      <xdr:row>81</xdr:row>
      <xdr:rowOff>133655</xdr:rowOff>
    </xdr:to>
    <xdr:cxnSp macro="">
      <xdr:nvCxnSpPr>
        <xdr:cNvPr id="369" name="直線コネクタ 368"/>
        <xdr:cNvCxnSpPr/>
      </xdr:nvCxnSpPr>
      <xdr:spPr>
        <a:xfrm>
          <a:off x="6286500" y="13509447"/>
          <a:ext cx="7937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8458277" y="1369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7677227" y="136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6864427" y="136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070677" y="136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24046</xdr:rowOff>
    </xdr:from>
    <xdr:ext cx="469744" cy="259045"/>
    <xdr:sp macro="" textlink="">
      <xdr:nvSpPr>
        <xdr:cNvPr id="374" name="n_1mainValue【公営住宅】&#10;一人当たり面積"/>
        <xdr:cNvSpPr txBox="1"/>
      </xdr:nvSpPr>
      <xdr:spPr>
        <a:xfrm>
          <a:off x="8458277" y="132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27703</xdr:rowOff>
    </xdr:from>
    <xdr:ext cx="469744" cy="259045"/>
    <xdr:sp macro="" textlink="">
      <xdr:nvSpPr>
        <xdr:cNvPr id="375" name="n_2mainValue【公営住宅】&#10;一人当たり面積"/>
        <xdr:cNvSpPr txBox="1"/>
      </xdr:nvSpPr>
      <xdr:spPr>
        <a:xfrm>
          <a:off x="7677227"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29532</xdr:rowOff>
    </xdr:from>
    <xdr:ext cx="469744" cy="259045"/>
    <xdr:sp macro="" textlink="">
      <xdr:nvSpPr>
        <xdr:cNvPr id="376" name="n_3mainValue【公営住宅】&#10;一人当たり面積"/>
        <xdr:cNvSpPr txBox="1"/>
      </xdr:nvSpPr>
      <xdr:spPr>
        <a:xfrm>
          <a:off x="6864427" y="132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25874</xdr:rowOff>
    </xdr:from>
    <xdr:ext cx="469744" cy="259045"/>
    <xdr:sp macro="" textlink="">
      <xdr:nvSpPr>
        <xdr:cNvPr id="377" name="n_4mainValue【公営住宅】&#10;一人当たり面積"/>
        <xdr:cNvSpPr txBox="1"/>
      </xdr:nvSpPr>
      <xdr:spPr>
        <a:xfrm>
          <a:off x="6070677" y="132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xdr:cNvCxnSpPr/>
      </xdr:nvCxnSpPr>
      <xdr:spPr>
        <a:xfrm flipV="1">
          <a:off x="14699614" y="577024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xdr:cNvSpPr txBox="1"/>
      </xdr:nvSpPr>
      <xdr:spPr>
        <a:xfrm>
          <a:off x="1473835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xdr:cNvCxnSpPr/>
      </xdr:nvCxnSpPr>
      <xdr:spPr>
        <a:xfrm>
          <a:off x="1461135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xdr:cNvSpPr txBox="1"/>
      </xdr:nvSpPr>
      <xdr:spPr>
        <a:xfrm>
          <a:off x="14738350"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xdr:cNvCxnSpPr/>
      </xdr:nvCxnSpPr>
      <xdr:spPr>
        <a:xfrm>
          <a:off x="14611350" y="577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xdr:cNvSpPr txBox="1"/>
      </xdr:nvSpPr>
      <xdr:spPr>
        <a:xfrm>
          <a:off x="1473835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xdr:cNvSpPr/>
      </xdr:nvSpPr>
      <xdr:spPr>
        <a:xfrm>
          <a:off x="14649450" y="6216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xdr:cNvSpPr/>
      </xdr:nvSpPr>
      <xdr:spPr>
        <a:xfrm>
          <a:off x="12299950" y="6138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xdr:cNvSpPr/>
      </xdr:nvSpPr>
      <xdr:spPr>
        <a:xfrm>
          <a:off x="114871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34" name="楕円 433"/>
        <xdr:cNvSpPr/>
      </xdr:nvSpPr>
      <xdr:spPr>
        <a:xfrm>
          <a:off x="14649450" y="6062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435" name="【認定こども園・幼稚園・保育所】&#10;有形固定資産減価償却率該当値テキスト"/>
        <xdr:cNvSpPr txBox="1"/>
      </xdr:nvSpPr>
      <xdr:spPr>
        <a:xfrm>
          <a:off x="14738350" y="592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436" name="楕円 435"/>
        <xdr:cNvSpPr/>
      </xdr:nvSpPr>
      <xdr:spPr>
        <a:xfrm>
          <a:off x="1388745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163830</xdr:rowOff>
    </xdr:to>
    <xdr:cxnSp macro="">
      <xdr:nvCxnSpPr>
        <xdr:cNvPr id="437" name="直線コネクタ 436"/>
        <xdr:cNvCxnSpPr/>
      </xdr:nvCxnSpPr>
      <xdr:spPr>
        <a:xfrm>
          <a:off x="13938250" y="603377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438" name="楕円 437"/>
        <xdr:cNvSpPr/>
      </xdr:nvSpPr>
      <xdr:spPr>
        <a:xfrm>
          <a:off x="13093700" y="5934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83820</xdr:rowOff>
    </xdr:to>
    <xdr:cxnSp macro="">
      <xdr:nvCxnSpPr>
        <xdr:cNvPr id="439" name="直線コネクタ 438"/>
        <xdr:cNvCxnSpPr/>
      </xdr:nvCxnSpPr>
      <xdr:spPr>
        <a:xfrm>
          <a:off x="13144500" y="5978525"/>
          <a:ext cx="7937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101600</xdr:rowOff>
    </xdr:from>
    <xdr:to>
      <xdr:col>72</xdr:col>
      <xdr:colOff>38100</xdr:colOff>
      <xdr:row>36</xdr:row>
      <xdr:rowOff>31750</xdr:rowOff>
    </xdr:to>
    <xdr:sp macro="" textlink="">
      <xdr:nvSpPr>
        <xdr:cNvPr id="440" name="楕円 439"/>
        <xdr:cNvSpPr/>
      </xdr:nvSpPr>
      <xdr:spPr>
        <a:xfrm>
          <a:off x="12299950" y="5886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36</xdr:row>
      <xdr:rowOff>28575</xdr:rowOff>
    </xdr:to>
    <xdr:cxnSp macro="">
      <xdr:nvCxnSpPr>
        <xdr:cNvPr id="441" name="直線コネクタ 440"/>
        <xdr:cNvCxnSpPr/>
      </xdr:nvCxnSpPr>
      <xdr:spPr>
        <a:xfrm>
          <a:off x="12344400" y="5937250"/>
          <a:ext cx="8001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442" name="楕円 441"/>
        <xdr:cNvSpPr/>
      </xdr:nvSpPr>
      <xdr:spPr>
        <a:xfrm>
          <a:off x="11487150" y="5918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36</xdr:row>
      <xdr:rowOff>13335</xdr:rowOff>
    </xdr:to>
    <xdr:cxnSp macro="">
      <xdr:nvCxnSpPr>
        <xdr:cNvPr id="443" name="直線コネクタ 442"/>
        <xdr:cNvCxnSpPr/>
      </xdr:nvCxnSpPr>
      <xdr:spPr>
        <a:xfrm flipV="1">
          <a:off x="11537950" y="5937250"/>
          <a:ext cx="8064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xdr:cNvSpPr txBox="1"/>
      </xdr:nvSpPr>
      <xdr:spPr>
        <a:xfrm>
          <a:off x="137420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xdr:cNvSpPr txBox="1"/>
      </xdr:nvSpPr>
      <xdr:spPr>
        <a:xfrm>
          <a:off x="1296099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xdr:cNvSpPr txBox="1"/>
      </xdr:nvSpPr>
      <xdr:spPr>
        <a:xfrm>
          <a:off x="121672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7" name="n_4aveValue【認定こども園・幼稚園・保育所】&#10;有形固定資産減価償却率"/>
        <xdr:cNvSpPr txBox="1"/>
      </xdr:nvSpPr>
      <xdr:spPr>
        <a:xfrm>
          <a:off x="113544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448" name="n_1mainValue【認定こども園・幼稚園・保育所】&#10;有形固定資産減価償却率"/>
        <xdr:cNvSpPr txBox="1"/>
      </xdr:nvSpPr>
      <xdr:spPr>
        <a:xfrm>
          <a:off x="13742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449" name="n_2mainValue【認定こども園・幼稚園・保育所】&#10;有形固定資産減価償却率"/>
        <xdr:cNvSpPr txBox="1"/>
      </xdr:nvSpPr>
      <xdr:spPr>
        <a:xfrm>
          <a:off x="1296099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48277</xdr:rowOff>
    </xdr:from>
    <xdr:ext cx="405111" cy="259045"/>
    <xdr:sp macro="" textlink="">
      <xdr:nvSpPr>
        <xdr:cNvPr id="450" name="n_3mainValue【認定こども園・幼稚園・保育所】&#10;有形固定資産減価償却率"/>
        <xdr:cNvSpPr txBox="1"/>
      </xdr:nvSpPr>
      <xdr:spPr>
        <a:xfrm>
          <a:off x="121672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451" name="n_4mainValue【認定こども園・幼稚園・保育所】&#10;有形固定資産減価償却率"/>
        <xdr:cNvSpPr txBox="1"/>
      </xdr:nvSpPr>
      <xdr:spPr>
        <a:xfrm>
          <a:off x="113544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xdr:cNvCxnSpPr/>
      </xdr:nvCxnSpPr>
      <xdr:spPr>
        <a:xfrm flipV="1">
          <a:off x="19951064" y="55499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xdr:cNvSpPr txBox="1"/>
      </xdr:nvSpPr>
      <xdr:spPr>
        <a:xfrm>
          <a:off x="19989800"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xdr:cNvCxnSpPr/>
      </xdr:nvCxnSpPr>
      <xdr:spPr>
        <a:xfrm>
          <a:off x="198818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xdr:cNvSpPr txBox="1"/>
      </xdr:nvSpPr>
      <xdr:spPr>
        <a:xfrm>
          <a:off x="1998980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xdr:cNvSpPr/>
      </xdr:nvSpPr>
      <xdr:spPr>
        <a:xfrm>
          <a:off x="19157950" y="6427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xdr:cNvSpPr/>
      </xdr:nvSpPr>
      <xdr:spPr>
        <a:xfrm>
          <a:off x="1834515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xdr:cNvSpPr/>
      </xdr:nvSpPr>
      <xdr:spPr>
        <a:xfrm>
          <a:off x="167576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1" name="楕円 490"/>
        <xdr:cNvSpPr/>
      </xdr:nvSpPr>
      <xdr:spPr>
        <a:xfrm>
          <a:off x="1990090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2" name="【認定こども園・幼稚園・保育所】&#10;一人当たり面積該当値テキスト"/>
        <xdr:cNvSpPr txBox="1"/>
      </xdr:nvSpPr>
      <xdr:spPr>
        <a:xfrm>
          <a:off x="19989800"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3" name="楕円 492"/>
        <xdr:cNvSpPr/>
      </xdr:nvSpPr>
      <xdr:spPr>
        <a:xfrm>
          <a:off x="19157950" y="6719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4" name="直線コネクタ 493"/>
        <xdr:cNvCxnSpPr/>
      </xdr:nvCxnSpPr>
      <xdr:spPr>
        <a:xfrm>
          <a:off x="19202400" y="67703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5" name="楕円 494"/>
        <xdr:cNvSpPr/>
      </xdr:nvSpPr>
      <xdr:spPr>
        <a:xfrm>
          <a:off x="1834515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6" name="直線コネクタ 495"/>
        <xdr:cNvCxnSpPr/>
      </xdr:nvCxnSpPr>
      <xdr:spPr>
        <a:xfrm>
          <a:off x="18395950" y="67703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497" name="楕円 496"/>
        <xdr:cNvSpPr/>
      </xdr:nvSpPr>
      <xdr:spPr>
        <a:xfrm>
          <a:off x="1755140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160020</xdr:rowOff>
    </xdr:to>
    <xdr:cxnSp macro="">
      <xdr:nvCxnSpPr>
        <xdr:cNvPr id="498" name="直線コネクタ 497"/>
        <xdr:cNvCxnSpPr/>
      </xdr:nvCxnSpPr>
      <xdr:spPr>
        <a:xfrm>
          <a:off x="17602200" y="67703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499" name="楕円 498"/>
        <xdr:cNvSpPr/>
      </xdr:nvSpPr>
      <xdr:spPr>
        <a:xfrm>
          <a:off x="16757650" y="6719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40</xdr:row>
      <xdr:rowOff>160020</xdr:rowOff>
    </xdr:to>
    <xdr:cxnSp macro="">
      <xdr:nvCxnSpPr>
        <xdr:cNvPr id="500" name="直線コネクタ 499"/>
        <xdr:cNvCxnSpPr/>
      </xdr:nvCxnSpPr>
      <xdr:spPr>
        <a:xfrm>
          <a:off x="16802100" y="67703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xdr:cNvSpPr txBox="1"/>
      </xdr:nvSpPr>
      <xdr:spPr>
        <a:xfrm>
          <a:off x="189802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xdr:cNvSpPr txBox="1"/>
      </xdr:nvSpPr>
      <xdr:spPr>
        <a:xfrm>
          <a:off x="181801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xdr:cNvSpPr txBox="1"/>
      </xdr:nvSpPr>
      <xdr:spPr>
        <a:xfrm>
          <a:off x="165926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5" name="n_1mainValue【認定こども園・幼稚園・保育所】&#10;一人当たり面積"/>
        <xdr:cNvSpPr txBox="1"/>
      </xdr:nvSpPr>
      <xdr:spPr>
        <a:xfrm>
          <a:off x="1898022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6" name="n_2mainValue【認定こども園・幼稚園・保育所】&#10;一人当たり面積"/>
        <xdr:cNvSpPr txBox="1"/>
      </xdr:nvSpPr>
      <xdr:spPr>
        <a:xfrm>
          <a:off x="1818012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507" name="n_3mainValue【認定こども園・幼稚園・保育所】&#10;一人当たり面積"/>
        <xdr:cNvSpPr txBox="1"/>
      </xdr:nvSpPr>
      <xdr:spPr>
        <a:xfrm>
          <a:off x="1738637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08" name="n_4mainValue【認定こども園・幼稚園・保育所】&#10;一人当たり面積"/>
        <xdr:cNvSpPr txBox="1"/>
      </xdr:nvSpPr>
      <xdr:spPr>
        <a:xfrm>
          <a:off x="1659262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xdr:cNvCxnSpPr/>
      </xdr:nvCxnSpPr>
      <xdr:spPr>
        <a:xfrm flipV="1">
          <a:off x="14699614" y="9121140"/>
          <a:ext cx="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xdr:cNvSpPr txBox="1"/>
      </xdr:nvSpPr>
      <xdr:spPr>
        <a:xfrm>
          <a:off x="14738350" y="1054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xdr:cNvCxnSpPr/>
      </xdr:nvCxnSpPr>
      <xdr:spPr>
        <a:xfrm>
          <a:off x="14611350" y="10542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xdr:cNvSpPr txBox="1"/>
      </xdr:nvSpPr>
      <xdr:spPr>
        <a:xfrm>
          <a:off x="1473835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xdr:cNvSpPr txBox="1"/>
      </xdr:nvSpPr>
      <xdr:spPr>
        <a:xfrm>
          <a:off x="14738350" y="9782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xdr:cNvSpPr/>
      </xdr:nvSpPr>
      <xdr:spPr>
        <a:xfrm>
          <a:off x="14649450" y="98038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xdr:cNvSpPr/>
      </xdr:nvSpPr>
      <xdr:spPr>
        <a:xfrm>
          <a:off x="138874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xdr:cNvSpPr/>
      </xdr:nvSpPr>
      <xdr:spPr>
        <a:xfrm>
          <a:off x="13093700" y="97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xdr:cNvSpPr/>
      </xdr:nvSpPr>
      <xdr:spPr>
        <a:xfrm>
          <a:off x="12299950" y="9762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xdr:cNvSpPr/>
      </xdr:nvSpPr>
      <xdr:spPr>
        <a:xfrm>
          <a:off x="11487150" y="9748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547" name="楕円 546"/>
        <xdr:cNvSpPr/>
      </xdr:nvSpPr>
      <xdr:spPr>
        <a:xfrm>
          <a:off x="14649450" y="96662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106951</xdr:rowOff>
    </xdr:from>
    <xdr:ext cx="405111" cy="259045"/>
    <xdr:sp macro="" textlink="">
      <xdr:nvSpPr>
        <xdr:cNvPr id="548" name="【学校施設】&#10;有形固定資産減価償却率該当値テキスト"/>
        <xdr:cNvSpPr txBox="1"/>
      </xdr:nvSpPr>
      <xdr:spPr>
        <a:xfrm>
          <a:off x="14738350" y="952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49" name="楕円 548"/>
        <xdr:cNvSpPr/>
      </xdr:nvSpPr>
      <xdr:spPr>
        <a:xfrm>
          <a:off x="1388745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134874</xdr:rowOff>
    </xdr:to>
    <xdr:cxnSp macro="">
      <xdr:nvCxnSpPr>
        <xdr:cNvPr id="550" name="直線コネクタ 549"/>
        <xdr:cNvCxnSpPr/>
      </xdr:nvCxnSpPr>
      <xdr:spPr>
        <a:xfrm>
          <a:off x="13938250" y="9605010"/>
          <a:ext cx="762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551" name="楕円 550"/>
        <xdr:cNvSpPr/>
      </xdr:nvSpPr>
      <xdr:spPr>
        <a:xfrm>
          <a:off x="13093700" y="9679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148590</xdr:rowOff>
    </xdr:to>
    <xdr:cxnSp macro="">
      <xdr:nvCxnSpPr>
        <xdr:cNvPr id="552" name="直線コネクタ 551"/>
        <xdr:cNvCxnSpPr/>
      </xdr:nvCxnSpPr>
      <xdr:spPr>
        <a:xfrm flipV="1">
          <a:off x="13144500" y="9605010"/>
          <a:ext cx="79375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93218</xdr:rowOff>
    </xdr:from>
    <xdr:to>
      <xdr:col>72</xdr:col>
      <xdr:colOff>38100</xdr:colOff>
      <xdr:row>59</xdr:row>
      <xdr:rowOff>23368</xdr:rowOff>
    </xdr:to>
    <xdr:sp macro="" textlink="">
      <xdr:nvSpPr>
        <xdr:cNvPr id="553" name="楕円 552"/>
        <xdr:cNvSpPr/>
      </xdr:nvSpPr>
      <xdr:spPr>
        <a:xfrm>
          <a:off x="12299950" y="9675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144018</xdr:rowOff>
    </xdr:from>
    <xdr:to>
      <xdr:col>76</xdr:col>
      <xdr:colOff>114300</xdr:colOff>
      <xdr:row>58</xdr:row>
      <xdr:rowOff>148590</xdr:rowOff>
    </xdr:to>
    <xdr:cxnSp macro="">
      <xdr:nvCxnSpPr>
        <xdr:cNvPr id="554" name="直線コネクタ 553"/>
        <xdr:cNvCxnSpPr/>
      </xdr:nvCxnSpPr>
      <xdr:spPr>
        <a:xfrm>
          <a:off x="12344400" y="972616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555" name="楕円 554"/>
        <xdr:cNvSpPr/>
      </xdr:nvSpPr>
      <xdr:spPr>
        <a:xfrm>
          <a:off x="11487150" y="9528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144018</xdr:rowOff>
    </xdr:to>
    <xdr:cxnSp macro="">
      <xdr:nvCxnSpPr>
        <xdr:cNvPr id="556" name="直線コネクタ 555"/>
        <xdr:cNvCxnSpPr/>
      </xdr:nvCxnSpPr>
      <xdr:spPr>
        <a:xfrm>
          <a:off x="11537950" y="9579356"/>
          <a:ext cx="80645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xdr:cNvSpPr txBox="1"/>
      </xdr:nvSpPr>
      <xdr:spPr>
        <a:xfrm>
          <a:off x="137420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xdr:cNvSpPr txBox="1"/>
      </xdr:nvSpPr>
      <xdr:spPr>
        <a:xfrm>
          <a:off x="12960994" y="987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xdr:cNvSpPr txBox="1"/>
      </xdr:nvSpPr>
      <xdr:spPr>
        <a:xfrm>
          <a:off x="12167244" y="985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xdr:cNvSpPr txBox="1"/>
      </xdr:nvSpPr>
      <xdr:spPr>
        <a:xfrm>
          <a:off x="113544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61" name="n_1mainValue【学校施設】&#10;有形固定資産減価償却率"/>
        <xdr:cNvSpPr txBox="1"/>
      </xdr:nvSpPr>
      <xdr:spPr>
        <a:xfrm>
          <a:off x="1374204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562" name="n_2mainValue【学校施設】&#10;有形固定資産減価償却率"/>
        <xdr:cNvSpPr txBox="1"/>
      </xdr:nvSpPr>
      <xdr:spPr>
        <a:xfrm>
          <a:off x="12960994"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39895</xdr:rowOff>
    </xdr:from>
    <xdr:ext cx="405111" cy="259045"/>
    <xdr:sp macro="" textlink="">
      <xdr:nvSpPr>
        <xdr:cNvPr id="563" name="n_3mainValue【学校施設】&#10;有形固定資産減価償却率"/>
        <xdr:cNvSpPr txBox="1"/>
      </xdr:nvSpPr>
      <xdr:spPr>
        <a:xfrm>
          <a:off x="12167244" y="945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64" name="n_4mainValue【学校施設】&#10;有形固定資産減価償却率"/>
        <xdr:cNvSpPr txBox="1"/>
      </xdr:nvSpPr>
      <xdr:spPr>
        <a:xfrm>
          <a:off x="11354444" y="931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6459200" y="1073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6049171" y="1060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6459200" y="1019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6049171" y="10055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6459200" y="9639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6049171" y="9503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6459200" y="908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6049171" y="895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xdr:cNvCxnSpPr/>
      </xdr:nvCxnSpPr>
      <xdr:spPr>
        <a:xfrm flipV="1">
          <a:off x="19951064" y="9270524"/>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xdr:cNvSpPr txBox="1"/>
      </xdr:nvSpPr>
      <xdr:spPr>
        <a:xfrm>
          <a:off x="19989800" y="105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xdr:cNvCxnSpPr/>
      </xdr:nvCxnSpPr>
      <xdr:spPr>
        <a:xfrm>
          <a:off x="19881850" y="1056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xdr:cNvSpPr txBox="1"/>
      </xdr:nvSpPr>
      <xdr:spPr>
        <a:xfrm>
          <a:off x="19989800" y="90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xdr:cNvCxnSpPr/>
      </xdr:nvCxnSpPr>
      <xdr:spPr>
        <a:xfrm>
          <a:off x="19881850" y="9270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xdr:cNvSpPr txBox="1"/>
      </xdr:nvSpPr>
      <xdr:spPr>
        <a:xfrm>
          <a:off x="19989800" y="993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xdr:cNvSpPr/>
      </xdr:nvSpPr>
      <xdr:spPr>
        <a:xfrm>
          <a:off x="19900900" y="99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xdr:cNvSpPr/>
      </xdr:nvSpPr>
      <xdr:spPr>
        <a:xfrm>
          <a:off x="19157950" y="9967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xdr:cNvSpPr/>
      </xdr:nvSpPr>
      <xdr:spPr>
        <a:xfrm>
          <a:off x="18345150" y="9980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xdr:cNvSpPr/>
      </xdr:nvSpPr>
      <xdr:spPr>
        <a:xfrm>
          <a:off x="175514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xdr:cNvSpPr/>
      </xdr:nvSpPr>
      <xdr:spPr>
        <a:xfrm>
          <a:off x="16757650" y="99887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87788</xdr:rowOff>
    </xdr:from>
    <xdr:to>
      <xdr:col>116</xdr:col>
      <xdr:colOff>114300</xdr:colOff>
      <xdr:row>60</xdr:row>
      <xdr:rowOff>17938</xdr:rowOff>
    </xdr:to>
    <xdr:sp macro="" textlink="">
      <xdr:nvSpPr>
        <xdr:cNvPr id="609" name="楕円 608"/>
        <xdr:cNvSpPr/>
      </xdr:nvSpPr>
      <xdr:spPr>
        <a:xfrm>
          <a:off x="19900900" y="98350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110665</xdr:rowOff>
    </xdr:from>
    <xdr:ext cx="469744" cy="259045"/>
    <xdr:sp macro="" textlink="">
      <xdr:nvSpPr>
        <xdr:cNvPr id="610" name="【学校施設】&#10;一人当たり面積該当値テキスト"/>
        <xdr:cNvSpPr txBox="1"/>
      </xdr:nvSpPr>
      <xdr:spPr>
        <a:xfrm>
          <a:off x="19989800" y="96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611" name="楕円 610"/>
        <xdr:cNvSpPr/>
      </xdr:nvSpPr>
      <xdr:spPr>
        <a:xfrm>
          <a:off x="19157950" y="9952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138588</xdr:rowOff>
    </xdr:from>
    <xdr:to>
      <xdr:col>116</xdr:col>
      <xdr:colOff>63500</xdr:colOff>
      <xdr:row>60</xdr:row>
      <xdr:rowOff>91440</xdr:rowOff>
    </xdr:to>
    <xdr:cxnSp macro="">
      <xdr:nvCxnSpPr>
        <xdr:cNvPr id="612" name="直線コネクタ 611"/>
        <xdr:cNvCxnSpPr/>
      </xdr:nvCxnSpPr>
      <xdr:spPr>
        <a:xfrm flipV="1">
          <a:off x="19202400" y="9885838"/>
          <a:ext cx="749300" cy="1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47784</xdr:rowOff>
    </xdr:from>
    <xdr:to>
      <xdr:col>107</xdr:col>
      <xdr:colOff>101600</xdr:colOff>
      <xdr:row>60</xdr:row>
      <xdr:rowOff>149384</xdr:rowOff>
    </xdr:to>
    <xdr:sp macro="" textlink="">
      <xdr:nvSpPr>
        <xdr:cNvPr id="613" name="楕円 612"/>
        <xdr:cNvSpPr/>
      </xdr:nvSpPr>
      <xdr:spPr>
        <a:xfrm>
          <a:off x="18345150" y="99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98584</xdr:rowOff>
    </xdr:to>
    <xdr:cxnSp macro="">
      <xdr:nvCxnSpPr>
        <xdr:cNvPr id="614" name="直線コネクタ 613"/>
        <xdr:cNvCxnSpPr/>
      </xdr:nvCxnSpPr>
      <xdr:spPr>
        <a:xfrm flipV="1">
          <a:off x="18395950" y="10003790"/>
          <a:ext cx="80645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50641</xdr:rowOff>
    </xdr:from>
    <xdr:to>
      <xdr:col>102</xdr:col>
      <xdr:colOff>165100</xdr:colOff>
      <xdr:row>60</xdr:row>
      <xdr:rowOff>152241</xdr:rowOff>
    </xdr:to>
    <xdr:sp macro="" textlink="">
      <xdr:nvSpPr>
        <xdr:cNvPr id="615" name="楕円 614"/>
        <xdr:cNvSpPr/>
      </xdr:nvSpPr>
      <xdr:spPr>
        <a:xfrm>
          <a:off x="17551400" y="99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98584</xdr:rowOff>
    </xdr:from>
    <xdr:to>
      <xdr:col>107</xdr:col>
      <xdr:colOff>50800</xdr:colOff>
      <xdr:row>60</xdr:row>
      <xdr:rowOff>101441</xdr:rowOff>
    </xdr:to>
    <xdr:cxnSp macro="">
      <xdr:nvCxnSpPr>
        <xdr:cNvPr id="616" name="直線コネクタ 615"/>
        <xdr:cNvCxnSpPr/>
      </xdr:nvCxnSpPr>
      <xdr:spPr>
        <a:xfrm flipV="1">
          <a:off x="17602200" y="10010934"/>
          <a:ext cx="7937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46355</xdr:rowOff>
    </xdr:from>
    <xdr:to>
      <xdr:col>98</xdr:col>
      <xdr:colOff>38100</xdr:colOff>
      <xdr:row>60</xdr:row>
      <xdr:rowOff>147955</xdr:rowOff>
    </xdr:to>
    <xdr:sp macro="" textlink="">
      <xdr:nvSpPr>
        <xdr:cNvPr id="617" name="楕円 616"/>
        <xdr:cNvSpPr/>
      </xdr:nvSpPr>
      <xdr:spPr>
        <a:xfrm>
          <a:off x="16757650" y="9958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97155</xdr:rowOff>
    </xdr:from>
    <xdr:to>
      <xdr:col>102</xdr:col>
      <xdr:colOff>114300</xdr:colOff>
      <xdr:row>60</xdr:row>
      <xdr:rowOff>101441</xdr:rowOff>
    </xdr:to>
    <xdr:cxnSp macro="">
      <xdr:nvCxnSpPr>
        <xdr:cNvPr id="618" name="直線コネクタ 617"/>
        <xdr:cNvCxnSpPr/>
      </xdr:nvCxnSpPr>
      <xdr:spPr>
        <a:xfrm>
          <a:off x="16802100" y="10009505"/>
          <a:ext cx="8001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xdr:cNvSpPr txBox="1"/>
      </xdr:nvSpPr>
      <xdr:spPr>
        <a:xfrm>
          <a:off x="18980227" y="100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xdr:cNvSpPr txBox="1"/>
      </xdr:nvSpPr>
      <xdr:spPr>
        <a:xfrm>
          <a:off x="18180127" y="100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xdr:cNvSpPr txBox="1"/>
      </xdr:nvSpPr>
      <xdr:spPr>
        <a:xfrm>
          <a:off x="1738637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xdr:cNvSpPr txBox="1"/>
      </xdr:nvSpPr>
      <xdr:spPr>
        <a:xfrm>
          <a:off x="16592627" y="1007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623" name="n_1mainValue【学校施設】&#10;一人当たり面積"/>
        <xdr:cNvSpPr txBox="1"/>
      </xdr:nvSpPr>
      <xdr:spPr>
        <a:xfrm>
          <a:off x="1898022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165911</xdr:rowOff>
    </xdr:from>
    <xdr:ext cx="469744" cy="259045"/>
    <xdr:sp macro="" textlink="">
      <xdr:nvSpPr>
        <xdr:cNvPr id="624" name="n_2mainValue【学校施設】&#10;一人当たり面積"/>
        <xdr:cNvSpPr txBox="1"/>
      </xdr:nvSpPr>
      <xdr:spPr>
        <a:xfrm>
          <a:off x="18180127" y="97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168768</xdr:rowOff>
    </xdr:from>
    <xdr:ext cx="469744" cy="259045"/>
    <xdr:sp macro="" textlink="">
      <xdr:nvSpPr>
        <xdr:cNvPr id="625" name="n_3mainValue【学校施設】&#10;一人当たり面積"/>
        <xdr:cNvSpPr txBox="1"/>
      </xdr:nvSpPr>
      <xdr:spPr>
        <a:xfrm>
          <a:off x="17386377" y="97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164482</xdr:rowOff>
    </xdr:from>
    <xdr:ext cx="469744" cy="259045"/>
    <xdr:sp macro="" textlink="">
      <xdr:nvSpPr>
        <xdr:cNvPr id="626" name="n_4mainValue【学校施設】&#10;一人当たり面積"/>
        <xdr:cNvSpPr txBox="1"/>
      </xdr:nvSpPr>
      <xdr:spPr>
        <a:xfrm>
          <a:off x="16592627" y="974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施設ごとの有形固定資産減価償却率は、いずれの施設も類似団体平均より低い水準となっているが上昇している。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道路、橋りょう・トンネル、公営住宅については、久留米市社会資本総合整備計画に基づき、社会資本整備総合交付金を活用した計画的な整備を進めている。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認定こども園・幼稚園・保育所については、第２期くるめ子どもの笑顔プランに基づき、私立保育所等の施設整備を実施している。</a:t>
          </a:r>
        </a:p>
        <a:p>
          <a:r>
            <a:rPr kumimoji="1" lang="ja-JP" altLang="en-US" sz="1300">
              <a:latin typeface="ＭＳ Ｐゴシック" panose="020B0600070205080204" pitchFamily="50" charset="-128"/>
              <a:ea typeface="ＭＳ Ｐゴシック" panose="020B0600070205080204" pitchFamily="50" charset="-128"/>
            </a:rPr>
            <a:t>久留米市の学校施設は、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年代に集中的に整備されたものが多く償却率が上昇したため、令和２年度に策定した久留米市学校施設長寿命化計画に基づき、令和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年度以降計画的な長寿命化を進めている。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302,383
297,381
229.96
146,847,731
145,417,176
1,033,384
72,378,584
131,824,024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177665" y="554990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21640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1084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216400" y="584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127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384550" y="595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57175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77800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984250" y="589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127500" y="6095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123842</xdr:rowOff>
    </xdr:from>
    <xdr:ext cx="405111" cy="259045"/>
    <xdr:sp macro="" textlink="">
      <xdr:nvSpPr>
        <xdr:cNvPr id="74" name="【図書館】&#10;有形固定資産減価償却率該当値テキスト"/>
        <xdr:cNvSpPr txBox="1"/>
      </xdr:nvSpPr>
      <xdr:spPr>
        <a:xfrm>
          <a:off x="42164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xdr:cNvSpPr/>
      </xdr:nvSpPr>
      <xdr:spPr>
        <a:xfrm>
          <a:off x="3384550" y="5994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37</xdr:row>
      <xdr:rowOff>24765</xdr:rowOff>
    </xdr:to>
    <xdr:cxnSp macro="">
      <xdr:nvCxnSpPr>
        <xdr:cNvPr id="76" name="直線コネクタ 75"/>
        <xdr:cNvCxnSpPr/>
      </xdr:nvCxnSpPr>
      <xdr:spPr>
        <a:xfrm>
          <a:off x="3429000" y="6045200"/>
          <a:ext cx="7493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7" name="楕円 76"/>
        <xdr:cNvSpPr/>
      </xdr:nvSpPr>
      <xdr:spPr>
        <a:xfrm>
          <a:off x="2571750" y="6588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40</xdr:row>
      <xdr:rowOff>22860</xdr:rowOff>
    </xdr:to>
    <xdr:cxnSp macro="">
      <xdr:nvCxnSpPr>
        <xdr:cNvPr id="78" name="直線コネクタ 77"/>
        <xdr:cNvCxnSpPr/>
      </xdr:nvCxnSpPr>
      <xdr:spPr>
        <a:xfrm flipV="1">
          <a:off x="2622550" y="6045200"/>
          <a:ext cx="806450" cy="5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101600</xdr:rowOff>
    </xdr:from>
    <xdr:to>
      <xdr:col>10</xdr:col>
      <xdr:colOff>165100</xdr:colOff>
      <xdr:row>40</xdr:row>
      <xdr:rowOff>31750</xdr:rowOff>
    </xdr:to>
    <xdr:sp macro="" textlink="">
      <xdr:nvSpPr>
        <xdr:cNvPr id="79" name="楕円 78"/>
        <xdr:cNvSpPr/>
      </xdr:nvSpPr>
      <xdr:spPr>
        <a:xfrm>
          <a:off x="1778000" y="654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40</xdr:row>
      <xdr:rowOff>22860</xdr:rowOff>
    </xdr:to>
    <xdr:cxnSp macro="">
      <xdr:nvCxnSpPr>
        <xdr:cNvPr id="80" name="直線コネクタ 79"/>
        <xdr:cNvCxnSpPr/>
      </xdr:nvCxnSpPr>
      <xdr:spPr>
        <a:xfrm>
          <a:off x="1828800" y="659765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170180</xdr:rowOff>
    </xdr:from>
    <xdr:to>
      <xdr:col>6</xdr:col>
      <xdr:colOff>38100</xdr:colOff>
      <xdr:row>40</xdr:row>
      <xdr:rowOff>100330</xdr:rowOff>
    </xdr:to>
    <xdr:sp macro="" textlink="">
      <xdr:nvSpPr>
        <xdr:cNvPr id="81" name="楕円 80"/>
        <xdr:cNvSpPr/>
      </xdr:nvSpPr>
      <xdr:spPr>
        <a:xfrm>
          <a:off x="984250" y="6609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152400</xdr:rowOff>
    </xdr:from>
    <xdr:to>
      <xdr:col>10</xdr:col>
      <xdr:colOff>114300</xdr:colOff>
      <xdr:row>40</xdr:row>
      <xdr:rowOff>49530</xdr:rowOff>
    </xdr:to>
    <xdr:cxnSp macro="">
      <xdr:nvCxnSpPr>
        <xdr:cNvPr id="82" name="直線コネクタ 81"/>
        <xdr:cNvCxnSpPr/>
      </xdr:nvCxnSpPr>
      <xdr:spPr>
        <a:xfrm flipV="1">
          <a:off x="1028700" y="659765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2391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439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64529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8515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137177</xdr:rowOff>
    </xdr:from>
    <xdr:ext cx="405111" cy="259045"/>
    <xdr:sp macro="" textlink="">
      <xdr:nvSpPr>
        <xdr:cNvPr id="87" name="n_1mainValue【図書館】&#10;有形固定資産減価償却率"/>
        <xdr:cNvSpPr txBox="1"/>
      </xdr:nvSpPr>
      <xdr:spPr>
        <a:xfrm>
          <a:off x="32391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88" name="n_2mainValue【図書館】&#10;有形固定資産減価償却率"/>
        <xdr:cNvSpPr txBox="1"/>
      </xdr:nvSpPr>
      <xdr:spPr>
        <a:xfrm>
          <a:off x="2439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22877</xdr:rowOff>
    </xdr:from>
    <xdr:ext cx="405111" cy="259045"/>
    <xdr:sp macro="" textlink="">
      <xdr:nvSpPr>
        <xdr:cNvPr id="89" name="n_3mainValue【図書館】&#10;有形固定資産減価償却率"/>
        <xdr:cNvSpPr txBox="1"/>
      </xdr:nvSpPr>
      <xdr:spPr>
        <a:xfrm>
          <a:off x="164529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91457</xdr:rowOff>
    </xdr:from>
    <xdr:ext cx="405111" cy="259045"/>
    <xdr:sp macro="" textlink="">
      <xdr:nvSpPr>
        <xdr:cNvPr id="90" name="n_4mainValue【図書館】&#10;有形固定資産減価償却率"/>
        <xdr:cNvSpPr txBox="1"/>
      </xdr:nvSpPr>
      <xdr:spPr>
        <a:xfrm>
          <a:off x="8515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5956300" y="7073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552722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5956300" y="652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5527221" y="638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5956300" y="59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5527221" y="583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5956300" y="542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5527221" y="528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9429115"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946785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935990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946785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8636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02945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2357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34" name="楕円 133"/>
        <xdr:cNvSpPr/>
      </xdr:nvSpPr>
      <xdr:spPr>
        <a:xfrm>
          <a:off x="9398000" y="6254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162577</xdr:rowOff>
    </xdr:from>
    <xdr:ext cx="469744" cy="259045"/>
    <xdr:sp macro="" textlink="">
      <xdr:nvSpPr>
        <xdr:cNvPr id="135" name="【図書館】&#10;一人当たり面積該当値テキスト"/>
        <xdr:cNvSpPr txBox="1"/>
      </xdr:nvSpPr>
      <xdr:spPr>
        <a:xfrm>
          <a:off x="946785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6" name="楕円 135"/>
        <xdr:cNvSpPr/>
      </xdr:nvSpPr>
      <xdr:spPr>
        <a:xfrm>
          <a:off x="863600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19050</xdr:rowOff>
    </xdr:to>
    <xdr:cxnSp macro="">
      <xdr:nvCxnSpPr>
        <xdr:cNvPr id="137" name="直線コネクタ 136"/>
        <xdr:cNvCxnSpPr/>
      </xdr:nvCxnSpPr>
      <xdr:spPr>
        <a:xfrm>
          <a:off x="8686800" y="6299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8" name="楕円 137"/>
        <xdr:cNvSpPr/>
      </xdr:nvSpPr>
      <xdr:spPr>
        <a:xfrm>
          <a:off x="7842250" y="6254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19050</xdr:rowOff>
    </xdr:to>
    <xdr:cxnSp macro="">
      <xdr:nvCxnSpPr>
        <xdr:cNvPr id="139" name="直線コネクタ 138"/>
        <xdr:cNvCxnSpPr/>
      </xdr:nvCxnSpPr>
      <xdr:spPr>
        <a:xfrm>
          <a:off x="7886700" y="6299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139700</xdr:rowOff>
    </xdr:from>
    <xdr:to>
      <xdr:col>41</xdr:col>
      <xdr:colOff>101600</xdr:colOff>
      <xdr:row>38</xdr:row>
      <xdr:rowOff>69850</xdr:rowOff>
    </xdr:to>
    <xdr:sp macro="" textlink="">
      <xdr:nvSpPr>
        <xdr:cNvPr id="140" name="楕円 139"/>
        <xdr:cNvSpPr/>
      </xdr:nvSpPr>
      <xdr:spPr>
        <a:xfrm>
          <a:off x="702945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19050</xdr:rowOff>
    </xdr:to>
    <xdr:cxnSp macro="">
      <xdr:nvCxnSpPr>
        <xdr:cNvPr id="141" name="直線コネクタ 140"/>
        <xdr:cNvCxnSpPr/>
      </xdr:nvCxnSpPr>
      <xdr:spPr>
        <a:xfrm>
          <a:off x="7080250" y="6299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42" name="楕円 141"/>
        <xdr:cNvSpPr/>
      </xdr:nvSpPr>
      <xdr:spPr>
        <a:xfrm>
          <a:off x="623570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19050</xdr:rowOff>
    </xdr:from>
    <xdr:to>
      <xdr:col>41</xdr:col>
      <xdr:colOff>50800</xdr:colOff>
      <xdr:row>38</xdr:row>
      <xdr:rowOff>19050</xdr:rowOff>
    </xdr:to>
    <xdr:cxnSp macro="">
      <xdr:nvCxnSpPr>
        <xdr:cNvPr id="143" name="直線コネクタ 142"/>
        <xdr:cNvCxnSpPr/>
      </xdr:nvCxnSpPr>
      <xdr:spPr>
        <a:xfrm>
          <a:off x="6286500" y="6299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686442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07067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48" name="n_1mainValue【図書館】&#10;一人当たり面積"/>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9" name="n_2mainValue【図書館】&#10;一人当たり面積"/>
        <xdr:cNvSpPr txBox="1"/>
      </xdr:nvSpPr>
      <xdr:spPr>
        <a:xfrm>
          <a:off x="76772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50" name="n_3mainValue【図書館】&#10;一人当たり面積"/>
        <xdr:cNvSpPr txBox="1"/>
      </xdr:nvSpPr>
      <xdr:spPr>
        <a:xfrm>
          <a:off x="6864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51" name="n_4mainValue【図書館】&#10;一人当たり面積"/>
        <xdr:cNvSpPr txBox="1"/>
      </xdr:nvSpPr>
      <xdr:spPr>
        <a:xfrm>
          <a:off x="60706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177665" y="933767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2164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108450" y="933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xdr:cNvSpPr txBox="1"/>
      </xdr:nvSpPr>
      <xdr:spPr>
        <a:xfrm>
          <a:off x="4216400" y="9752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127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384550" y="975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5717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7780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984250" y="972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92" name="楕円 191"/>
        <xdr:cNvSpPr/>
      </xdr:nvSpPr>
      <xdr:spPr>
        <a:xfrm>
          <a:off x="4127500" y="9733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93" name="【体育館・プール】&#10;有形固定資産減価償却率該当値テキスト"/>
        <xdr:cNvSpPr txBox="1"/>
      </xdr:nvSpPr>
      <xdr:spPr>
        <a:xfrm>
          <a:off x="42164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94" name="楕円 193"/>
        <xdr:cNvSpPr/>
      </xdr:nvSpPr>
      <xdr:spPr>
        <a:xfrm>
          <a:off x="3384550" y="9605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74295</xdr:rowOff>
    </xdr:from>
    <xdr:to>
      <xdr:col>24</xdr:col>
      <xdr:colOff>63500</xdr:colOff>
      <xdr:row>59</xdr:row>
      <xdr:rowOff>30480</xdr:rowOff>
    </xdr:to>
    <xdr:cxnSp macro="">
      <xdr:nvCxnSpPr>
        <xdr:cNvPr id="195" name="直線コネクタ 194"/>
        <xdr:cNvCxnSpPr/>
      </xdr:nvCxnSpPr>
      <xdr:spPr>
        <a:xfrm>
          <a:off x="3429000" y="9656445"/>
          <a:ext cx="7493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96" name="楕円 195"/>
        <xdr:cNvSpPr/>
      </xdr:nvSpPr>
      <xdr:spPr>
        <a:xfrm>
          <a:off x="2571750" y="9539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74295</xdr:rowOff>
    </xdr:to>
    <xdr:cxnSp macro="">
      <xdr:nvCxnSpPr>
        <xdr:cNvPr id="197" name="直線コネクタ 196"/>
        <xdr:cNvCxnSpPr/>
      </xdr:nvCxnSpPr>
      <xdr:spPr>
        <a:xfrm>
          <a:off x="2622550" y="9584055"/>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76835</xdr:rowOff>
    </xdr:from>
    <xdr:to>
      <xdr:col>10</xdr:col>
      <xdr:colOff>165100</xdr:colOff>
      <xdr:row>58</xdr:row>
      <xdr:rowOff>6985</xdr:rowOff>
    </xdr:to>
    <xdr:sp macro="" textlink="">
      <xdr:nvSpPr>
        <xdr:cNvPr id="198" name="楕円 197"/>
        <xdr:cNvSpPr/>
      </xdr:nvSpPr>
      <xdr:spPr>
        <a:xfrm>
          <a:off x="1778000" y="9493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127635</xdr:rowOff>
    </xdr:from>
    <xdr:to>
      <xdr:col>15</xdr:col>
      <xdr:colOff>50800</xdr:colOff>
      <xdr:row>58</xdr:row>
      <xdr:rowOff>1905</xdr:rowOff>
    </xdr:to>
    <xdr:cxnSp macro="">
      <xdr:nvCxnSpPr>
        <xdr:cNvPr id="199" name="直線コネクタ 198"/>
        <xdr:cNvCxnSpPr/>
      </xdr:nvCxnSpPr>
      <xdr:spPr>
        <a:xfrm>
          <a:off x="1828800" y="9544685"/>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200" name="楕円 199"/>
        <xdr:cNvSpPr/>
      </xdr:nvSpPr>
      <xdr:spPr>
        <a:xfrm>
          <a:off x="984250" y="958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127635</xdr:rowOff>
    </xdr:from>
    <xdr:to>
      <xdr:col>10</xdr:col>
      <xdr:colOff>114300</xdr:colOff>
      <xdr:row>58</xdr:row>
      <xdr:rowOff>51435</xdr:rowOff>
    </xdr:to>
    <xdr:cxnSp macro="">
      <xdr:nvCxnSpPr>
        <xdr:cNvPr id="201" name="直線コネクタ 200"/>
        <xdr:cNvCxnSpPr/>
      </xdr:nvCxnSpPr>
      <xdr:spPr>
        <a:xfrm flipV="1">
          <a:off x="1028700" y="9544685"/>
          <a:ext cx="8001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xdr:cNvSpPr txBox="1"/>
      </xdr:nvSpPr>
      <xdr:spPr>
        <a:xfrm>
          <a:off x="3239144" y="985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xdr:cNvSpPr txBox="1"/>
      </xdr:nvSpPr>
      <xdr:spPr>
        <a:xfrm>
          <a:off x="2439044" y="982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xdr:cNvSpPr txBox="1"/>
      </xdr:nvSpPr>
      <xdr:spPr>
        <a:xfrm>
          <a:off x="164529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xdr:cNvSpPr txBox="1"/>
      </xdr:nvSpPr>
      <xdr:spPr>
        <a:xfrm>
          <a:off x="8515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206" name="n_1mainValue【体育館・プール】&#10;有形固定資産減価償却率"/>
        <xdr:cNvSpPr txBox="1"/>
      </xdr:nvSpPr>
      <xdr:spPr>
        <a:xfrm>
          <a:off x="3239144" y="939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207" name="n_2mainValue【体育館・プール】&#10;有形固定資産減価償却率"/>
        <xdr:cNvSpPr txBox="1"/>
      </xdr:nvSpPr>
      <xdr:spPr>
        <a:xfrm>
          <a:off x="2439044"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23512</xdr:rowOff>
    </xdr:from>
    <xdr:ext cx="405111" cy="259045"/>
    <xdr:sp macro="" textlink="">
      <xdr:nvSpPr>
        <xdr:cNvPr id="208" name="n_3mainValue【体育館・プール】&#10;有形固定資産減価償却率"/>
        <xdr:cNvSpPr txBox="1"/>
      </xdr:nvSpPr>
      <xdr:spPr>
        <a:xfrm>
          <a:off x="1645294" y="927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209" name="n_4mainValue【体育館・プール】&#10;有形固定資産減価償却率"/>
        <xdr:cNvSpPr txBox="1"/>
      </xdr:nvSpPr>
      <xdr:spPr>
        <a:xfrm>
          <a:off x="85154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9429115" y="936625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946785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935990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9467850" y="1012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9398000" y="10269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8636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7842250" y="10276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02945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2357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47" name="楕円 246"/>
        <xdr:cNvSpPr/>
      </xdr:nvSpPr>
      <xdr:spPr>
        <a:xfrm>
          <a:off x="939800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48" name="【体育館・プール】&#10;一人当たり面積該当値テキスト"/>
        <xdr:cNvSpPr txBox="1"/>
      </xdr:nvSpPr>
      <xdr:spPr>
        <a:xfrm>
          <a:off x="9467850" y="103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49" name="楕円 248"/>
        <xdr:cNvSpPr/>
      </xdr:nvSpPr>
      <xdr:spPr>
        <a:xfrm>
          <a:off x="86360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132588</xdr:rowOff>
    </xdr:to>
    <xdr:cxnSp macro="">
      <xdr:nvCxnSpPr>
        <xdr:cNvPr id="250" name="直線コネクタ 249"/>
        <xdr:cNvCxnSpPr/>
      </xdr:nvCxnSpPr>
      <xdr:spPr>
        <a:xfrm>
          <a:off x="8686800" y="103751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251" name="楕円 250"/>
        <xdr:cNvSpPr/>
      </xdr:nvSpPr>
      <xdr:spPr>
        <a:xfrm>
          <a:off x="7842250" y="10326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134874</xdr:rowOff>
    </xdr:to>
    <xdr:cxnSp macro="">
      <xdr:nvCxnSpPr>
        <xdr:cNvPr id="252" name="直線コネクタ 251"/>
        <xdr:cNvCxnSpPr/>
      </xdr:nvCxnSpPr>
      <xdr:spPr>
        <a:xfrm flipV="1">
          <a:off x="7886700" y="1037513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84074</xdr:rowOff>
    </xdr:from>
    <xdr:to>
      <xdr:col>41</xdr:col>
      <xdr:colOff>101600</xdr:colOff>
      <xdr:row>63</xdr:row>
      <xdr:rowOff>14224</xdr:rowOff>
    </xdr:to>
    <xdr:sp macro="" textlink="">
      <xdr:nvSpPr>
        <xdr:cNvPr id="253" name="楕円 252"/>
        <xdr:cNvSpPr/>
      </xdr:nvSpPr>
      <xdr:spPr>
        <a:xfrm>
          <a:off x="7029450" y="10326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134874</xdr:rowOff>
    </xdr:to>
    <xdr:cxnSp macro="">
      <xdr:nvCxnSpPr>
        <xdr:cNvPr id="254" name="直線コネクタ 253"/>
        <xdr:cNvCxnSpPr/>
      </xdr:nvCxnSpPr>
      <xdr:spPr>
        <a:xfrm>
          <a:off x="7080250" y="103774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90932</xdr:rowOff>
    </xdr:from>
    <xdr:to>
      <xdr:col>36</xdr:col>
      <xdr:colOff>165100</xdr:colOff>
      <xdr:row>63</xdr:row>
      <xdr:rowOff>21082</xdr:rowOff>
    </xdr:to>
    <xdr:sp macro="" textlink="">
      <xdr:nvSpPr>
        <xdr:cNvPr id="255" name="楕円 254"/>
        <xdr:cNvSpPr/>
      </xdr:nvSpPr>
      <xdr:spPr>
        <a:xfrm>
          <a:off x="62357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134874</xdr:rowOff>
    </xdr:from>
    <xdr:to>
      <xdr:col>41</xdr:col>
      <xdr:colOff>50800</xdr:colOff>
      <xdr:row>62</xdr:row>
      <xdr:rowOff>141732</xdr:rowOff>
    </xdr:to>
    <xdr:cxnSp macro="">
      <xdr:nvCxnSpPr>
        <xdr:cNvPr id="256" name="直線コネクタ 255"/>
        <xdr:cNvCxnSpPr/>
      </xdr:nvCxnSpPr>
      <xdr:spPr>
        <a:xfrm flipV="1">
          <a:off x="6286500" y="10377424"/>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8458277"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76772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68644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0706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61" name="n_1mainValue【体育館・プール】&#10;一人当たり面積"/>
        <xdr:cNvSpPr txBox="1"/>
      </xdr:nvSpPr>
      <xdr:spPr>
        <a:xfrm>
          <a:off x="845827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5351</xdr:rowOff>
    </xdr:from>
    <xdr:ext cx="469744" cy="259045"/>
    <xdr:sp macro="" textlink="">
      <xdr:nvSpPr>
        <xdr:cNvPr id="262" name="n_2mainValue【体育館・プール】&#10;一人当たり面積"/>
        <xdr:cNvSpPr txBox="1"/>
      </xdr:nvSpPr>
      <xdr:spPr>
        <a:xfrm>
          <a:off x="76772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5351</xdr:rowOff>
    </xdr:from>
    <xdr:ext cx="469744" cy="259045"/>
    <xdr:sp macro="" textlink="">
      <xdr:nvSpPr>
        <xdr:cNvPr id="263" name="n_3mainValue【体育館・プール】&#10;一人当たり面積"/>
        <xdr:cNvSpPr txBox="1"/>
      </xdr:nvSpPr>
      <xdr:spPr>
        <a:xfrm>
          <a:off x="68644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12209</xdr:rowOff>
    </xdr:from>
    <xdr:ext cx="469744" cy="259045"/>
    <xdr:sp macro="" textlink="">
      <xdr:nvSpPr>
        <xdr:cNvPr id="264" name="n_4mainValue【体育館・プール】&#10;一人当たり面積"/>
        <xdr:cNvSpPr txBox="1"/>
      </xdr:nvSpPr>
      <xdr:spPr>
        <a:xfrm>
          <a:off x="607067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177665" y="12837161"/>
          <a:ext cx="0" cy="123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2164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108450" y="1407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216400"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1084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216400" y="13112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127500" y="1325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384550" y="13226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571750" y="13196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77800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984250" y="13139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149606</xdr:rowOff>
    </xdr:from>
    <xdr:to>
      <xdr:col>24</xdr:col>
      <xdr:colOff>114300</xdr:colOff>
      <xdr:row>83</xdr:row>
      <xdr:rowOff>79756</xdr:rowOff>
    </xdr:to>
    <xdr:sp macro="" textlink="">
      <xdr:nvSpPr>
        <xdr:cNvPr id="303" name="楕円 302"/>
        <xdr:cNvSpPr/>
      </xdr:nvSpPr>
      <xdr:spPr>
        <a:xfrm>
          <a:off x="4127500" y="13694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128033</xdr:rowOff>
    </xdr:from>
    <xdr:ext cx="405111" cy="259045"/>
    <xdr:sp macro="" textlink="">
      <xdr:nvSpPr>
        <xdr:cNvPr id="304" name="【福祉施設】&#10;有形固定資産減価償却率該当値テキスト"/>
        <xdr:cNvSpPr txBox="1"/>
      </xdr:nvSpPr>
      <xdr:spPr>
        <a:xfrm>
          <a:off x="4216400" y="1367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macro="" textlink="">
      <xdr:nvSpPr>
        <xdr:cNvPr id="305" name="楕円 304"/>
        <xdr:cNvSpPr/>
      </xdr:nvSpPr>
      <xdr:spPr>
        <a:xfrm>
          <a:off x="3384550" y="13609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83</xdr:row>
      <xdr:rowOff>28956</xdr:rowOff>
    </xdr:to>
    <xdr:cxnSp macro="">
      <xdr:nvCxnSpPr>
        <xdr:cNvPr id="306" name="直線コネクタ 305"/>
        <xdr:cNvCxnSpPr/>
      </xdr:nvCxnSpPr>
      <xdr:spPr>
        <a:xfrm>
          <a:off x="3429000" y="13660374"/>
          <a:ext cx="7493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xdr:rowOff>
    </xdr:from>
    <xdr:to>
      <xdr:col>15</xdr:col>
      <xdr:colOff>101600</xdr:colOff>
      <xdr:row>82</xdr:row>
      <xdr:rowOff>118618</xdr:rowOff>
    </xdr:to>
    <xdr:sp macro="" textlink="">
      <xdr:nvSpPr>
        <xdr:cNvPr id="307" name="楕円 306"/>
        <xdr:cNvSpPr/>
      </xdr:nvSpPr>
      <xdr:spPr>
        <a:xfrm>
          <a:off x="257175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67818</xdr:rowOff>
    </xdr:from>
    <xdr:to>
      <xdr:col>19</xdr:col>
      <xdr:colOff>177800</xdr:colOff>
      <xdr:row>82</xdr:row>
      <xdr:rowOff>115824</xdr:rowOff>
    </xdr:to>
    <xdr:cxnSp macro="">
      <xdr:nvCxnSpPr>
        <xdr:cNvPr id="308" name="直線コネクタ 307"/>
        <xdr:cNvCxnSpPr/>
      </xdr:nvCxnSpPr>
      <xdr:spPr>
        <a:xfrm>
          <a:off x="2622550" y="13612368"/>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145035</xdr:rowOff>
    </xdr:from>
    <xdr:to>
      <xdr:col>10</xdr:col>
      <xdr:colOff>165100</xdr:colOff>
      <xdr:row>82</xdr:row>
      <xdr:rowOff>75185</xdr:rowOff>
    </xdr:to>
    <xdr:sp macro="" textlink="">
      <xdr:nvSpPr>
        <xdr:cNvPr id="309" name="楕円 308"/>
        <xdr:cNvSpPr/>
      </xdr:nvSpPr>
      <xdr:spPr>
        <a:xfrm>
          <a:off x="1778000" y="1352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24385</xdr:rowOff>
    </xdr:from>
    <xdr:to>
      <xdr:col>15</xdr:col>
      <xdr:colOff>50800</xdr:colOff>
      <xdr:row>82</xdr:row>
      <xdr:rowOff>67818</xdr:rowOff>
    </xdr:to>
    <xdr:cxnSp macro="">
      <xdr:nvCxnSpPr>
        <xdr:cNvPr id="310" name="直線コネクタ 309"/>
        <xdr:cNvCxnSpPr/>
      </xdr:nvCxnSpPr>
      <xdr:spPr>
        <a:xfrm>
          <a:off x="1828800" y="13568935"/>
          <a:ext cx="7937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58165</xdr:rowOff>
    </xdr:from>
    <xdr:to>
      <xdr:col>6</xdr:col>
      <xdr:colOff>38100</xdr:colOff>
      <xdr:row>81</xdr:row>
      <xdr:rowOff>159765</xdr:rowOff>
    </xdr:to>
    <xdr:sp macro="" textlink="">
      <xdr:nvSpPr>
        <xdr:cNvPr id="311" name="楕円 310"/>
        <xdr:cNvSpPr/>
      </xdr:nvSpPr>
      <xdr:spPr>
        <a:xfrm>
          <a:off x="984250" y="13437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108965</xdr:rowOff>
    </xdr:from>
    <xdr:to>
      <xdr:col>10</xdr:col>
      <xdr:colOff>114300</xdr:colOff>
      <xdr:row>82</xdr:row>
      <xdr:rowOff>24385</xdr:rowOff>
    </xdr:to>
    <xdr:cxnSp macro="">
      <xdr:nvCxnSpPr>
        <xdr:cNvPr id="312" name="直線コネクタ 311"/>
        <xdr:cNvCxnSpPr/>
      </xdr:nvCxnSpPr>
      <xdr:spPr>
        <a:xfrm>
          <a:off x="1028700" y="13488415"/>
          <a:ext cx="800100" cy="8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239144" y="1301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4390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64529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8515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macro="" textlink="">
      <xdr:nvSpPr>
        <xdr:cNvPr id="317" name="n_1mainValue【福祉施設】&#10;有形固定資産減価償却率"/>
        <xdr:cNvSpPr txBox="1"/>
      </xdr:nvSpPr>
      <xdr:spPr>
        <a:xfrm>
          <a:off x="3239144" y="1370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109745</xdr:rowOff>
    </xdr:from>
    <xdr:ext cx="405111" cy="259045"/>
    <xdr:sp macro="" textlink="">
      <xdr:nvSpPr>
        <xdr:cNvPr id="318" name="n_2mainValue【福祉施設】&#10;有形固定資産減価償却率"/>
        <xdr:cNvSpPr txBox="1"/>
      </xdr:nvSpPr>
      <xdr:spPr>
        <a:xfrm>
          <a:off x="24390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9" name="n_3mainValue【福祉施設】&#10;有形固定資産減価償却率"/>
        <xdr:cNvSpPr txBox="1"/>
      </xdr:nvSpPr>
      <xdr:spPr>
        <a:xfrm>
          <a:off x="1645294" y="136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150892</xdr:rowOff>
    </xdr:from>
    <xdr:ext cx="405111" cy="259045"/>
    <xdr:sp macro="" textlink="">
      <xdr:nvSpPr>
        <xdr:cNvPr id="320" name="n_4mainValue【福祉施設】&#10;有形固定資産減価償却率"/>
        <xdr:cNvSpPr txBox="1"/>
      </xdr:nvSpPr>
      <xdr:spPr>
        <a:xfrm>
          <a:off x="851544" y="135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9429115" y="12933136"/>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946785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9359900" y="14286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946785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935990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9467850" y="1362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9398000" y="1376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8636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78422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0294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2357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30843</xdr:rowOff>
    </xdr:from>
    <xdr:to>
      <xdr:col>55</xdr:col>
      <xdr:colOff>50800</xdr:colOff>
      <xdr:row>86</xdr:row>
      <xdr:rowOff>132443</xdr:rowOff>
    </xdr:to>
    <xdr:sp macro="" textlink="">
      <xdr:nvSpPr>
        <xdr:cNvPr id="362" name="楕円 361"/>
        <xdr:cNvSpPr/>
      </xdr:nvSpPr>
      <xdr:spPr>
        <a:xfrm>
          <a:off x="9398000" y="14235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117220</xdr:rowOff>
    </xdr:from>
    <xdr:ext cx="469744" cy="259045"/>
    <xdr:sp macro="" textlink="">
      <xdr:nvSpPr>
        <xdr:cNvPr id="363" name="【福祉施設】&#10;一人当たり面積該当値テキスト"/>
        <xdr:cNvSpPr txBox="1"/>
      </xdr:nvSpPr>
      <xdr:spPr>
        <a:xfrm>
          <a:off x="9467850" y="141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30843</xdr:rowOff>
    </xdr:from>
    <xdr:to>
      <xdr:col>50</xdr:col>
      <xdr:colOff>165100</xdr:colOff>
      <xdr:row>86</xdr:row>
      <xdr:rowOff>132443</xdr:rowOff>
    </xdr:to>
    <xdr:sp macro="" textlink="">
      <xdr:nvSpPr>
        <xdr:cNvPr id="364" name="楕円 363"/>
        <xdr:cNvSpPr/>
      </xdr:nvSpPr>
      <xdr:spPr>
        <a:xfrm>
          <a:off x="8636000" y="142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81643</xdr:rowOff>
    </xdr:from>
    <xdr:to>
      <xdr:col>55</xdr:col>
      <xdr:colOff>0</xdr:colOff>
      <xdr:row>86</xdr:row>
      <xdr:rowOff>81643</xdr:rowOff>
    </xdr:to>
    <xdr:cxnSp macro="">
      <xdr:nvCxnSpPr>
        <xdr:cNvPr id="365" name="直線コネクタ 364"/>
        <xdr:cNvCxnSpPr/>
      </xdr:nvCxnSpPr>
      <xdr:spPr>
        <a:xfrm>
          <a:off x="8686800" y="142865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30843</xdr:rowOff>
    </xdr:from>
    <xdr:to>
      <xdr:col>46</xdr:col>
      <xdr:colOff>38100</xdr:colOff>
      <xdr:row>86</xdr:row>
      <xdr:rowOff>132443</xdr:rowOff>
    </xdr:to>
    <xdr:sp macro="" textlink="">
      <xdr:nvSpPr>
        <xdr:cNvPr id="366" name="楕円 365"/>
        <xdr:cNvSpPr/>
      </xdr:nvSpPr>
      <xdr:spPr>
        <a:xfrm>
          <a:off x="7842250" y="14235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81643</xdr:rowOff>
    </xdr:from>
    <xdr:to>
      <xdr:col>50</xdr:col>
      <xdr:colOff>114300</xdr:colOff>
      <xdr:row>86</xdr:row>
      <xdr:rowOff>81643</xdr:rowOff>
    </xdr:to>
    <xdr:cxnSp macro="">
      <xdr:nvCxnSpPr>
        <xdr:cNvPr id="367" name="直線コネクタ 366"/>
        <xdr:cNvCxnSpPr/>
      </xdr:nvCxnSpPr>
      <xdr:spPr>
        <a:xfrm>
          <a:off x="7886700" y="142865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30843</xdr:rowOff>
    </xdr:from>
    <xdr:to>
      <xdr:col>41</xdr:col>
      <xdr:colOff>101600</xdr:colOff>
      <xdr:row>86</xdr:row>
      <xdr:rowOff>132443</xdr:rowOff>
    </xdr:to>
    <xdr:sp macro="" textlink="">
      <xdr:nvSpPr>
        <xdr:cNvPr id="368" name="楕円 367"/>
        <xdr:cNvSpPr/>
      </xdr:nvSpPr>
      <xdr:spPr>
        <a:xfrm>
          <a:off x="7029450" y="142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81643</xdr:rowOff>
    </xdr:from>
    <xdr:to>
      <xdr:col>45</xdr:col>
      <xdr:colOff>177800</xdr:colOff>
      <xdr:row>86</xdr:row>
      <xdr:rowOff>81643</xdr:rowOff>
    </xdr:to>
    <xdr:cxnSp macro="">
      <xdr:nvCxnSpPr>
        <xdr:cNvPr id="369" name="直線コネクタ 368"/>
        <xdr:cNvCxnSpPr/>
      </xdr:nvCxnSpPr>
      <xdr:spPr>
        <a:xfrm>
          <a:off x="7080250" y="142865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9071</xdr:rowOff>
    </xdr:from>
    <xdr:to>
      <xdr:col>36</xdr:col>
      <xdr:colOff>165100</xdr:colOff>
      <xdr:row>86</xdr:row>
      <xdr:rowOff>110671</xdr:rowOff>
    </xdr:to>
    <xdr:sp macro="" textlink="">
      <xdr:nvSpPr>
        <xdr:cNvPr id="370" name="楕円 369"/>
        <xdr:cNvSpPr/>
      </xdr:nvSpPr>
      <xdr:spPr>
        <a:xfrm>
          <a:off x="6235700" y="142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59871</xdr:rowOff>
    </xdr:from>
    <xdr:to>
      <xdr:col>41</xdr:col>
      <xdr:colOff>50800</xdr:colOff>
      <xdr:row>86</xdr:row>
      <xdr:rowOff>81643</xdr:rowOff>
    </xdr:to>
    <xdr:cxnSp macro="">
      <xdr:nvCxnSpPr>
        <xdr:cNvPr id="371" name="直線コネクタ 370"/>
        <xdr:cNvCxnSpPr/>
      </xdr:nvCxnSpPr>
      <xdr:spPr>
        <a:xfrm>
          <a:off x="6286500" y="14264821"/>
          <a:ext cx="7937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8458277" y="135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76772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68644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0706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123570</xdr:rowOff>
    </xdr:from>
    <xdr:ext cx="469744" cy="259045"/>
    <xdr:sp macro="" textlink="">
      <xdr:nvSpPr>
        <xdr:cNvPr id="376" name="n_1mainValue【福祉施設】&#10;一人当たり面積"/>
        <xdr:cNvSpPr txBox="1"/>
      </xdr:nvSpPr>
      <xdr:spPr>
        <a:xfrm>
          <a:off x="8458277"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123570</xdr:rowOff>
    </xdr:from>
    <xdr:ext cx="469744" cy="259045"/>
    <xdr:sp macro="" textlink="">
      <xdr:nvSpPr>
        <xdr:cNvPr id="377" name="n_2mainValue【福祉施設】&#10;一人当たり面積"/>
        <xdr:cNvSpPr txBox="1"/>
      </xdr:nvSpPr>
      <xdr:spPr>
        <a:xfrm>
          <a:off x="7677227"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123570</xdr:rowOff>
    </xdr:from>
    <xdr:ext cx="469744" cy="259045"/>
    <xdr:sp macro="" textlink="">
      <xdr:nvSpPr>
        <xdr:cNvPr id="378" name="n_3mainValue【福祉施設】&#10;一人当たり面積"/>
        <xdr:cNvSpPr txBox="1"/>
      </xdr:nvSpPr>
      <xdr:spPr>
        <a:xfrm>
          <a:off x="6864427"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101798</xdr:rowOff>
    </xdr:from>
    <xdr:ext cx="469744" cy="259045"/>
    <xdr:sp macro="" textlink="">
      <xdr:nvSpPr>
        <xdr:cNvPr id="379" name="n_4mainValue【福祉施設】&#10;一人当たり面積"/>
        <xdr:cNvSpPr txBox="1"/>
      </xdr:nvSpPr>
      <xdr:spPr>
        <a:xfrm>
          <a:off x="6070677" y="143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177665" y="16573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21640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xdr:cNvSpPr txBox="1"/>
      </xdr:nvSpPr>
      <xdr:spPr>
        <a:xfrm>
          <a:off x="4216400" y="17080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127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384550" y="17113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571750" y="1711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77800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9842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141605</xdr:rowOff>
    </xdr:from>
    <xdr:to>
      <xdr:col>24</xdr:col>
      <xdr:colOff>114300</xdr:colOff>
      <xdr:row>101</xdr:row>
      <xdr:rowOff>71755</xdr:rowOff>
    </xdr:to>
    <xdr:sp macro="" textlink="">
      <xdr:nvSpPr>
        <xdr:cNvPr id="420" name="楕円 419"/>
        <xdr:cNvSpPr/>
      </xdr:nvSpPr>
      <xdr:spPr>
        <a:xfrm>
          <a:off x="4127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164482</xdr:rowOff>
    </xdr:from>
    <xdr:ext cx="405111" cy="259045"/>
    <xdr:sp macro="" textlink="">
      <xdr:nvSpPr>
        <xdr:cNvPr id="421" name="【市民会館】&#10;有形固定資産減価償却率該当値テキスト"/>
        <xdr:cNvSpPr txBox="1"/>
      </xdr:nvSpPr>
      <xdr:spPr>
        <a:xfrm>
          <a:off x="4216400" y="1656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53975</xdr:rowOff>
    </xdr:from>
    <xdr:to>
      <xdr:col>20</xdr:col>
      <xdr:colOff>38100</xdr:colOff>
      <xdr:row>100</xdr:row>
      <xdr:rowOff>155575</xdr:rowOff>
    </xdr:to>
    <xdr:sp macro="" textlink="">
      <xdr:nvSpPr>
        <xdr:cNvPr id="422" name="楕円 421"/>
        <xdr:cNvSpPr/>
      </xdr:nvSpPr>
      <xdr:spPr>
        <a:xfrm>
          <a:off x="3384550" y="16627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104775</xdr:rowOff>
    </xdr:from>
    <xdr:to>
      <xdr:col>24</xdr:col>
      <xdr:colOff>63500</xdr:colOff>
      <xdr:row>101</xdr:row>
      <xdr:rowOff>20955</xdr:rowOff>
    </xdr:to>
    <xdr:cxnSp macro="">
      <xdr:nvCxnSpPr>
        <xdr:cNvPr id="423" name="直線コネクタ 422"/>
        <xdr:cNvCxnSpPr/>
      </xdr:nvCxnSpPr>
      <xdr:spPr>
        <a:xfrm>
          <a:off x="3429000" y="16678275"/>
          <a:ext cx="7493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10161</xdr:rowOff>
    </xdr:from>
    <xdr:to>
      <xdr:col>15</xdr:col>
      <xdr:colOff>101600</xdr:colOff>
      <xdr:row>100</xdr:row>
      <xdr:rowOff>111761</xdr:rowOff>
    </xdr:to>
    <xdr:sp macro="" textlink="">
      <xdr:nvSpPr>
        <xdr:cNvPr id="424" name="楕円 423"/>
        <xdr:cNvSpPr/>
      </xdr:nvSpPr>
      <xdr:spPr>
        <a:xfrm>
          <a:off x="2571750" y="165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60961</xdr:rowOff>
    </xdr:from>
    <xdr:to>
      <xdr:col>19</xdr:col>
      <xdr:colOff>177800</xdr:colOff>
      <xdr:row>100</xdr:row>
      <xdr:rowOff>104775</xdr:rowOff>
    </xdr:to>
    <xdr:cxnSp macro="">
      <xdr:nvCxnSpPr>
        <xdr:cNvPr id="425" name="直線コネクタ 424"/>
        <xdr:cNvCxnSpPr/>
      </xdr:nvCxnSpPr>
      <xdr:spPr>
        <a:xfrm>
          <a:off x="2622550" y="16634461"/>
          <a:ext cx="8064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137795</xdr:rowOff>
    </xdr:from>
    <xdr:to>
      <xdr:col>10</xdr:col>
      <xdr:colOff>165100</xdr:colOff>
      <xdr:row>100</xdr:row>
      <xdr:rowOff>67945</xdr:rowOff>
    </xdr:to>
    <xdr:sp macro="" textlink="">
      <xdr:nvSpPr>
        <xdr:cNvPr id="426" name="楕円 425"/>
        <xdr:cNvSpPr/>
      </xdr:nvSpPr>
      <xdr:spPr>
        <a:xfrm>
          <a:off x="17780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17145</xdr:rowOff>
    </xdr:from>
    <xdr:to>
      <xdr:col>15</xdr:col>
      <xdr:colOff>50800</xdr:colOff>
      <xdr:row>100</xdr:row>
      <xdr:rowOff>60961</xdr:rowOff>
    </xdr:to>
    <xdr:cxnSp macro="">
      <xdr:nvCxnSpPr>
        <xdr:cNvPr id="427" name="直線コネクタ 426"/>
        <xdr:cNvCxnSpPr/>
      </xdr:nvCxnSpPr>
      <xdr:spPr>
        <a:xfrm>
          <a:off x="1828800" y="16590645"/>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63500</xdr:rowOff>
    </xdr:from>
    <xdr:to>
      <xdr:col>6</xdr:col>
      <xdr:colOff>38100</xdr:colOff>
      <xdr:row>100</xdr:row>
      <xdr:rowOff>165100</xdr:rowOff>
    </xdr:to>
    <xdr:sp macro="" textlink="">
      <xdr:nvSpPr>
        <xdr:cNvPr id="428" name="楕円 427"/>
        <xdr:cNvSpPr/>
      </xdr:nvSpPr>
      <xdr:spPr>
        <a:xfrm>
          <a:off x="984250" y="1663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17145</xdr:rowOff>
    </xdr:from>
    <xdr:to>
      <xdr:col>10</xdr:col>
      <xdr:colOff>114300</xdr:colOff>
      <xdr:row>100</xdr:row>
      <xdr:rowOff>114300</xdr:rowOff>
    </xdr:to>
    <xdr:cxnSp macro="">
      <xdr:nvCxnSpPr>
        <xdr:cNvPr id="429" name="直線コネクタ 428"/>
        <xdr:cNvCxnSpPr/>
      </xdr:nvCxnSpPr>
      <xdr:spPr>
        <a:xfrm flipV="1">
          <a:off x="1028700" y="16590645"/>
          <a:ext cx="8001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xdr:cNvSpPr txBox="1"/>
      </xdr:nvSpPr>
      <xdr:spPr>
        <a:xfrm>
          <a:off x="323914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xdr:cNvSpPr txBox="1"/>
      </xdr:nvSpPr>
      <xdr:spPr>
        <a:xfrm>
          <a:off x="2439044"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xdr:cNvSpPr txBox="1"/>
      </xdr:nvSpPr>
      <xdr:spPr>
        <a:xfrm>
          <a:off x="164529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xdr:cNvSpPr txBox="1"/>
      </xdr:nvSpPr>
      <xdr:spPr>
        <a:xfrm>
          <a:off x="851544"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652</xdr:rowOff>
    </xdr:from>
    <xdr:ext cx="405111" cy="259045"/>
    <xdr:sp macro="" textlink="">
      <xdr:nvSpPr>
        <xdr:cNvPr id="434" name="n_1mainValue【市民会館】&#10;有形固定資産減価償却率"/>
        <xdr:cNvSpPr txBox="1"/>
      </xdr:nvSpPr>
      <xdr:spPr>
        <a:xfrm>
          <a:off x="3239144" y="1640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128288</xdr:rowOff>
    </xdr:from>
    <xdr:ext cx="405111" cy="259045"/>
    <xdr:sp macro="" textlink="">
      <xdr:nvSpPr>
        <xdr:cNvPr id="435" name="n_2mainValue【市民会館】&#10;有形固定資産減価償却率"/>
        <xdr:cNvSpPr txBox="1"/>
      </xdr:nvSpPr>
      <xdr:spPr>
        <a:xfrm>
          <a:off x="2439044" y="163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84472</xdr:rowOff>
    </xdr:from>
    <xdr:ext cx="405111" cy="259045"/>
    <xdr:sp macro="" textlink="">
      <xdr:nvSpPr>
        <xdr:cNvPr id="436" name="n_3mainValue【市民会館】&#10;有形固定資産減価償却率"/>
        <xdr:cNvSpPr txBox="1"/>
      </xdr:nvSpPr>
      <xdr:spPr>
        <a:xfrm>
          <a:off x="1645294" y="1631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10177</xdr:rowOff>
    </xdr:from>
    <xdr:ext cx="405111" cy="259045"/>
    <xdr:sp macro="" textlink="">
      <xdr:nvSpPr>
        <xdr:cNvPr id="437" name="n_4mainValue【市民会館】&#10;有形固定資産減価償却率"/>
        <xdr:cNvSpPr txBox="1"/>
      </xdr:nvSpPr>
      <xdr:spPr>
        <a:xfrm>
          <a:off x="851544" y="1641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9429115" y="166782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9467850" y="16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9359900" y="1667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946785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86360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029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2357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128270</xdr:rowOff>
    </xdr:from>
    <xdr:to>
      <xdr:col>55</xdr:col>
      <xdr:colOff>50800</xdr:colOff>
      <xdr:row>103</xdr:row>
      <xdr:rowOff>58420</xdr:rowOff>
    </xdr:to>
    <xdr:sp macro="" textlink="">
      <xdr:nvSpPr>
        <xdr:cNvPr id="473" name="楕円 472"/>
        <xdr:cNvSpPr/>
      </xdr:nvSpPr>
      <xdr:spPr>
        <a:xfrm>
          <a:off x="9398000" y="17044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151147</xdr:rowOff>
    </xdr:from>
    <xdr:ext cx="469744" cy="259045"/>
    <xdr:sp macro="" textlink="">
      <xdr:nvSpPr>
        <xdr:cNvPr id="474" name="【市民会館】&#10;一人当たり面積該当値テキスト"/>
        <xdr:cNvSpPr txBox="1"/>
      </xdr:nvSpPr>
      <xdr:spPr>
        <a:xfrm>
          <a:off x="9467850"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133986</xdr:rowOff>
    </xdr:from>
    <xdr:to>
      <xdr:col>50</xdr:col>
      <xdr:colOff>165100</xdr:colOff>
      <xdr:row>103</xdr:row>
      <xdr:rowOff>64136</xdr:rowOff>
    </xdr:to>
    <xdr:sp macro="" textlink="">
      <xdr:nvSpPr>
        <xdr:cNvPr id="475" name="楕円 474"/>
        <xdr:cNvSpPr/>
      </xdr:nvSpPr>
      <xdr:spPr>
        <a:xfrm>
          <a:off x="8636000" y="17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xdr:rowOff>
    </xdr:from>
    <xdr:to>
      <xdr:col>55</xdr:col>
      <xdr:colOff>0</xdr:colOff>
      <xdr:row>103</xdr:row>
      <xdr:rowOff>13336</xdr:rowOff>
    </xdr:to>
    <xdr:cxnSp macro="">
      <xdr:nvCxnSpPr>
        <xdr:cNvPr id="476" name="直線コネクタ 475"/>
        <xdr:cNvCxnSpPr/>
      </xdr:nvCxnSpPr>
      <xdr:spPr>
        <a:xfrm flipV="1">
          <a:off x="8686800" y="17095470"/>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77" name="楕円 476"/>
        <xdr:cNvSpPr/>
      </xdr:nvSpPr>
      <xdr:spPr>
        <a:xfrm>
          <a:off x="78422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13336</xdr:rowOff>
    </xdr:from>
    <xdr:to>
      <xdr:col>50</xdr:col>
      <xdr:colOff>114300</xdr:colOff>
      <xdr:row>103</xdr:row>
      <xdr:rowOff>19050</xdr:rowOff>
    </xdr:to>
    <xdr:cxnSp macro="">
      <xdr:nvCxnSpPr>
        <xdr:cNvPr id="478" name="直線コネクタ 477"/>
        <xdr:cNvCxnSpPr/>
      </xdr:nvCxnSpPr>
      <xdr:spPr>
        <a:xfrm flipV="1">
          <a:off x="7886700" y="17101186"/>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79" name="楕円 478"/>
        <xdr:cNvSpPr/>
      </xdr:nvSpPr>
      <xdr:spPr>
        <a:xfrm>
          <a:off x="702945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19050</xdr:rowOff>
    </xdr:to>
    <xdr:cxnSp macro="">
      <xdr:nvCxnSpPr>
        <xdr:cNvPr id="480" name="直線コネクタ 479"/>
        <xdr:cNvCxnSpPr/>
      </xdr:nvCxnSpPr>
      <xdr:spPr>
        <a:xfrm>
          <a:off x="7080250" y="17106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133986</xdr:rowOff>
    </xdr:from>
    <xdr:to>
      <xdr:col>36</xdr:col>
      <xdr:colOff>165100</xdr:colOff>
      <xdr:row>103</xdr:row>
      <xdr:rowOff>64136</xdr:rowOff>
    </xdr:to>
    <xdr:sp macro="" textlink="">
      <xdr:nvSpPr>
        <xdr:cNvPr id="481" name="楕円 480"/>
        <xdr:cNvSpPr/>
      </xdr:nvSpPr>
      <xdr:spPr>
        <a:xfrm>
          <a:off x="6235700" y="17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13336</xdr:rowOff>
    </xdr:from>
    <xdr:to>
      <xdr:col>41</xdr:col>
      <xdr:colOff>50800</xdr:colOff>
      <xdr:row>103</xdr:row>
      <xdr:rowOff>19050</xdr:rowOff>
    </xdr:to>
    <xdr:cxnSp macro="">
      <xdr:nvCxnSpPr>
        <xdr:cNvPr id="482" name="直線コネクタ 481"/>
        <xdr:cNvCxnSpPr/>
      </xdr:nvCxnSpPr>
      <xdr:spPr>
        <a:xfrm>
          <a:off x="6286500" y="1710118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845827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xdr:cNvSpPr txBox="1"/>
      </xdr:nvSpPr>
      <xdr:spPr>
        <a:xfrm>
          <a:off x="7677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xdr:cNvSpPr txBox="1"/>
      </xdr:nvSpPr>
      <xdr:spPr>
        <a:xfrm>
          <a:off x="68644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xdr:cNvSpPr txBox="1"/>
      </xdr:nvSpPr>
      <xdr:spPr>
        <a:xfrm>
          <a:off x="60706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80663</xdr:rowOff>
    </xdr:from>
    <xdr:ext cx="469744" cy="259045"/>
    <xdr:sp macro="" textlink="">
      <xdr:nvSpPr>
        <xdr:cNvPr id="487" name="n_1mainValue【市民会館】&#10;一人当たり面積"/>
        <xdr:cNvSpPr txBox="1"/>
      </xdr:nvSpPr>
      <xdr:spPr>
        <a:xfrm>
          <a:off x="845827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88" name="n_2mainValue【市民会館】&#10;一人当たり面積"/>
        <xdr:cNvSpPr txBox="1"/>
      </xdr:nvSpPr>
      <xdr:spPr>
        <a:xfrm>
          <a:off x="76772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89" name="n_3mainValue【市民会館】&#10;一人当たり面積"/>
        <xdr:cNvSpPr txBox="1"/>
      </xdr:nvSpPr>
      <xdr:spPr>
        <a:xfrm>
          <a:off x="68644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80663</xdr:rowOff>
    </xdr:from>
    <xdr:ext cx="469744" cy="259045"/>
    <xdr:sp macro="" textlink="">
      <xdr:nvSpPr>
        <xdr:cNvPr id="490" name="n_4mainValue【市民会館】&#10;一人当たり面積"/>
        <xdr:cNvSpPr txBox="1"/>
      </xdr:nvSpPr>
      <xdr:spPr>
        <a:xfrm>
          <a:off x="607067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4699614" y="546417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4738350" y="687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4611350" y="6872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4738350" y="52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4611350" y="54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4738350" y="605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4649450" y="6199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38874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3093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148715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531" name="楕円 530"/>
        <xdr:cNvSpPr/>
      </xdr:nvSpPr>
      <xdr:spPr>
        <a:xfrm>
          <a:off x="14649450" y="64439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532" name="【一般廃棄物処理施設】&#10;有形固定資産減価償却率該当値テキスト"/>
        <xdr:cNvSpPr txBox="1"/>
      </xdr:nvSpPr>
      <xdr:spPr>
        <a:xfrm>
          <a:off x="14738350"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533" name="楕円 532"/>
        <xdr:cNvSpPr/>
      </xdr:nvSpPr>
      <xdr:spPr>
        <a:xfrm>
          <a:off x="13887450" y="6281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39</xdr:row>
      <xdr:rowOff>49530</xdr:rowOff>
    </xdr:to>
    <xdr:cxnSp macro="">
      <xdr:nvCxnSpPr>
        <xdr:cNvPr id="534" name="直線コネクタ 533"/>
        <xdr:cNvCxnSpPr/>
      </xdr:nvCxnSpPr>
      <xdr:spPr>
        <a:xfrm>
          <a:off x="13938250" y="6325870"/>
          <a:ext cx="762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35" name="楕円 534"/>
        <xdr:cNvSpPr/>
      </xdr:nvSpPr>
      <xdr:spPr>
        <a:xfrm>
          <a:off x="13093700" y="620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45720</xdr:rowOff>
    </xdr:to>
    <xdr:cxnSp macro="">
      <xdr:nvCxnSpPr>
        <xdr:cNvPr id="536" name="直線コネクタ 535"/>
        <xdr:cNvCxnSpPr/>
      </xdr:nvCxnSpPr>
      <xdr:spPr>
        <a:xfrm>
          <a:off x="13144500" y="6254115"/>
          <a:ext cx="79375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37" name="楕円 536"/>
        <xdr:cNvSpPr/>
      </xdr:nvSpPr>
      <xdr:spPr>
        <a:xfrm>
          <a:off x="12299950" y="6119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37</xdr:row>
      <xdr:rowOff>139065</xdr:rowOff>
    </xdr:to>
    <xdr:cxnSp macro="">
      <xdr:nvCxnSpPr>
        <xdr:cNvPr id="538" name="直線コネクタ 537"/>
        <xdr:cNvCxnSpPr/>
      </xdr:nvCxnSpPr>
      <xdr:spPr>
        <a:xfrm>
          <a:off x="12344400" y="6170295"/>
          <a:ext cx="8001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39" name="楕円 538"/>
        <xdr:cNvSpPr/>
      </xdr:nvSpPr>
      <xdr:spPr>
        <a:xfrm>
          <a:off x="1148715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38</xdr:row>
      <xdr:rowOff>144780</xdr:rowOff>
    </xdr:to>
    <xdr:cxnSp macro="">
      <xdr:nvCxnSpPr>
        <xdr:cNvPr id="540" name="直線コネクタ 539"/>
        <xdr:cNvCxnSpPr/>
      </xdr:nvCxnSpPr>
      <xdr:spPr>
        <a:xfrm flipV="1">
          <a:off x="11537950" y="6170295"/>
          <a:ext cx="806450" cy="2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37420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296099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xdr:cNvSpPr txBox="1"/>
      </xdr:nvSpPr>
      <xdr:spPr>
        <a:xfrm>
          <a:off x="121672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13544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545" name="n_1mainValue【一般廃棄物処理施設】&#10;有形固定資産減価償却率"/>
        <xdr:cNvSpPr txBox="1"/>
      </xdr:nvSpPr>
      <xdr:spPr>
        <a:xfrm>
          <a:off x="137420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6" name="n_2mainValue【一般廃棄物処理施設】&#10;有形固定資産減価償却率"/>
        <xdr:cNvSpPr txBox="1"/>
      </xdr:nvSpPr>
      <xdr:spPr>
        <a:xfrm>
          <a:off x="1296099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7" name="n_3mainValue【一般廃棄物処理施設】&#10;有形固定資産減価償却率"/>
        <xdr:cNvSpPr txBox="1"/>
      </xdr:nvSpPr>
      <xdr:spPr>
        <a:xfrm>
          <a:off x="121672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8" name="n_4mainValue【一般廃棄物処理施設】&#10;有形固定資産減価償却率"/>
        <xdr:cNvSpPr txBox="1"/>
      </xdr:nvSpPr>
      <xdr:spPr>
        <a:xfrm>
          <a:off x="113544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19951064" y="5521637"/>
          <a:ext cx="0"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19989800" y="69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19881850" y="69579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19989800" y="530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19881850" y="5521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19989800" y="6359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19900900" y="6380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19157950" y="6390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18345150" y="6409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7551400" y="642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6757650" y="6442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66746</xdr:rowOff>
    </xdr:from>
    <xdr:to>
      <xdr:col>116</xdr:col>
      <xdr:colOff>114300</xdr:colOff>
      <xdr:row>38</xdr:row>
      <xdr:rowOff>168346</xdr:rowOff>
    </xdr:to>
    <xdr:sp macro="" textlink="">
      <xdr:nvSpPr>
        <xdr:cNvPr id="588" name="楕円 587"/>
        <xdr:cNvSpPr/>
      </xdr:nvSpPr>
      <xdr:spPr>
        <a:xfrm>
          <a:off x="19900900" y="6346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89623</xdr:rowOff>
    </xdr:from>
    <xdr:ext cx="534377" cy="259045"/>
    <xdr:sp macro="" textlink="">
      <xdr:nvSpPr>
        <xdr:cNvPr id="589" name="【一般廃棄物処理施設】&#10;一人当たり有形固定資産（償却資産）額該当値テキスト"/>
        <xdr:cNvSpPr txBox="1"/>
      </xdr:nvSpPr>
      <xdr:spPr>
        <a:xfrm>
          <a:off x="19989800" y="62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65108</xdr:rowOff>
    </xdr:from>
    <xdr:to>
      <xdr:col>112</xdr:col>
      <xdr:colOff>38100</xdr:colOff>
      <xdr:row>38</xdr:row>
      <xdr:rowOff>166708</xdr:rowOff>
    </xdr:to>
    <xdr:sp macro="" textlink="">
      <xdr:nvSpPr>
        <xdr:cNvPr id="590" name="楕円 589"/>
        <xdr:cNvSpPr/>
      </xdr:nvSpPr>
      <xdr:spPr>
        <a:xfrm>
          <a:off x="19157950" y="63452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115908</xdr:rowOff>
    </xdr:from>
    <xdr:to>
      <xdr:col>116</xdr:col>
      <xdr:colOff>63500</xdr:colOff>
      <xdr:row>38</xdr:row>
      <xdr:rowOff>117546</xdr:rowOff>
    </xdr:to>
    <xdr:cxnSp macro="">
      <xdr:nvCxnSpPr>
        <xdr:cNvPr id="591" name="直線コネクタ 590"/>
        <xdr:cNvCxnSpPr/>
      </xdr:nvCxnSpPr>
      <xdr:spPr>
        <a:xfrm>
          <a:off x="19202400" y="6396058"/>
          <a:ext cx="7493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94376</xdr:rowOff>
    </xdr:from>
    <xdr:to>
      <xdr:col>107</xdr:col>
      <xdr:colOff>101600</xdr:colOff>
      <xdr:row>39</xdr:row>
      <xdr:rowOff>24526</xdr:rowOff>
    </xdr:to>
    <xdr:sp macro="" textlink="">
      <xdr:nvSpPr>
        <xdr:cNvPr id="592" name="楕円 591"/>
        <xdr:cNvSpPr/>
      </xdr:nvSpPr>
      <xdr:spPr>
        <a:xfrm>
          <a:off x="18345150" y="63745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115908</xdr:rowOff>
    </xdr:from>
    <xdr:to>
      <xdr:col>111</xdr:col>
      <xdr:colOff>177800</xdr:colOff>
      <xdr:row>38</xdr:row>
      <xdr:rowOff>145176</xdr:rowOff>
    </xdr:to>
    <xdr:cxnSp macro="">
      <xdr:nvCxnSpPr>
        <xdr:cNvPr id="593" name="直線コネクタ 592"/>
        <xdr:cNvCxnSpPr/>
      </xdr:nvCxnSpPr>
      <xdr:spPr>
        <a:xfrm flipV="1">
          <a:off x="18395950" y="6396058"/>
          <a:ext cx="80645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68849</xdr:rowOff>
    </xdr:from>
    <xdr:to>
      <xdr:col>102</xdr:col>
      <xdr:colOff>165100</xdr:colOff>
      <xdr:row>38</xdr:row>
      <xdr:rowOff>170449</xdr:rowOff>
    </xdr:to>
    <xdr:sp macro="" textlink="">
      <xdr:nvSpPr>
        <xdr:cNvPr id="594" name="楕円 593"/>
        <xdr:cNvSpPr/>
      </xdr:nvSpPr>
      <xdr:spPr>
        <a:xfrm>
          <a:off x="17551400" y="6348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119649</xdr:rowOff>
    </xdr:from>
    <xdr:to>
      <xdr:col>107</xdr:col>
      <xdr:colOff>50800</xdr:colOff>
      <xdr:row>38</xdr:row>
      <xdr:rowOff>145176</xdr:rowOff>
    </xdr:to>
    <xdr:cxnSp macro="">
      <xdr:nvCxnSpPr>
        <xdr:cNvPr id="595" name="直線コネクタ 594"/>
        <xdr:cNvCxnSpPr/>
      </xdr:nvCxnSpPr>
      <xdr:spPr>
        <a:xfrm>
          <a:off x="17602200" y="6399799"/>
          <a:ext cx="79375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130434</xdr:rowOff>
    </xdr:from>
    <xdr:to>
      <xdr:col>98</xdr:col>
      <xdr:colOff>38100</xdr:colOff>
      <xdr:row>40</xdr:row>
      <xdr:rowOff>60584</xdr:rowOff>
    </xdr:to>
    <xdr:sp macro="" textlink="">
      <xdr:nvSpPr>
        <xdr:cNvPr id="596" name="楕円 595"/>
        <xdr:cNvSpPr/>
      </xdr:nvSpPr>
      <xdr:spPr>
        <a:xfrm>
          <a:off x="16757650" y="65756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119649</xdr:rowOff>
    </xdr:from>
    <xdr:to>
      <xdr:col>102</xdr:col>
      <xdr:colOff>114300</xdr:colOff>
      <xdr:row>40</xdr:row>
      <xdr:rowOff>9784</xdr:rowOff>
    </xdr:to>
    <xdr:cxnSp macro="">
      <xdr:nvCxnSpPr>
        <xdr:cNvPr id="597" name="直線コネクタ 596"/>
        <xdr:cNvCxnSpPr/>
      </xdr:nvCxnSpPr>
      <xdr:spPr>
        <a:xfrm flipV="1">
          <a:off x="16802100" y="6399799"/>
          <a:ext cx="800100" cy="2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18947911" y="64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18166861" y="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xdr:cNvSpPr txBox="1"/>
      </xdr:nvSpPr>
      <xdr:spPr>
        <a:xfrm>
          <a:off x="17354061" y="65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xdr:cNvSpPr txBox="1"/>
      </xdr:nvSpPr>
      <xdr:spPr>
        <a:xfrm>
          <a:off x="16560311" y="62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11785</xdr:rowOff>
    </xdr:from>
    <xdr:ext cx="534377" cy="259045"/>
    <xdr:sp macro="" textlink="">
      <xdr:nvSpPr>
        <xdr:cNvPr id="602" name="n_1mainValue【一般廃棄物処理施設】&#10;一人当たり有形固定資産（償却資産）額"/>
        <xdr:cNvSpPr txBox="1"/>
      </xdr:nvSpPr>
      <xdr:spPr>
        <a:xfrm>
          <a:off x="18947911" y="6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41053</xdr:rowOff>
    </xdr:from>
    <xdr:ext cx="534377" cy="259045"/>
    <xdr:sp macro="" textlink="">
      <xdr:nvSpPr>
        <xdr:cNvPr id="603" name="n_2mainValue【一般廃棄物処理施設】&#10;一人当たり有形固定資産（償却資産）額"/>
        <xdr:cNvSpPr txBox="1"/>
      </xdr:nvSpPr>
      <xdr:spPr>
        <a:xfrm>
          <a:off x="18166861" y="61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15526</xdr:rowOff>
    </xdr:from>
    <xdr:ext cx="534377" cy="259045"/>
    <xdr:sp macro="" textlink="">
      <xdr:nvSpPr>
        <xdr:cNvPr id="604" name="n_3mainValue【一般廃棄物処理施設】&#10;一人当たり有形固定資産（償却資産）額"/>
        <xdr:cNvSpPr txBox="1"/>
      </xdr:nvSpPr>
      <xdr:spPr>
        <a:xfrm>
          <a:off x="17354061" y="6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51711</xdr:rowOff>
    </xdr:from>
    <xdr:ext cx="534377" cy="259045"/>
    <xdr:sp macro="" textlink="">
      <xdr:nvSpPr>
        <xdr:cNvPr id="605" name="n_4mainValue【一般廃棄物処理施設】&#10;一人当たり有形固定資産（償却資産）額"/>
        <xdr:cNvSpPr txBox="1"/>
      </xdr:nvSpPr>
      <xdr:spPr>
        <a:xfrm>
          <a:off x="16560311" y="66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4699614" y="9352915"/>
          <a:ext cx="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473835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46113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4738350" y="9134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4611350" y="935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xdr:cNvSpPr txBox="1"/>
      </xdr:nvSpPr>
      <xdr:spPr>
        <a:xfrm>
          <a:off x="1473835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4649450" y="994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38874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22999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645" name="楕円 644"/>
        <xdr:cNvSpPr/>
      </xdr:nvSpPr>
      <xdr:spPr>
        <a:xfrm>
          <a:off x="14649450" y="9708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149242</xdr:rowOff>
    </xdr:from>
    <xdr:ext cx="405111" cy="259045"/>
    <xdr:sp macro="" textlink="">
      <xdr:nvSpPr>
        <xdr:cNvPr id="646" name="【保健センター・保健所】&#10;有形固定資産減価償却率該当値テキスト"/>
        <xdr:cNvSpPr txBox="1"/>
      </xdr:nvSpPr>
      <xdr:spPr>
        <a:xfrm>
          <a:off x="1473835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647" name="楕円 646"/>
        <xdr:cNvSpPr/>
      </xdr:nvSpPr>
      <xdr:spPr>
        <a:xfrm>
          <a:off x="1388745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59</xdr:row>
      <xdr:rowOff>5715</xdr:rowOff>
    </xdr:to>
    <xdr:cxnSp macro="">
      <xdr:nvCxnSpPr>
        <xdr:cNvPr id="648" name="直線コネクタ 647"/>
        <xdr:cNvCxnSpPr/>
      </xdr:nvCxnSpPr>
      <xdr:spPr>
        <a:xfrm>
          <a:off x="13938250" y="967740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xdr:rowOff>
    </xdr:from>
    <xdr:to>
      <xdr:col>76</xdr:col>
      <xdr:colOff>165100</xdr:colOff>
      <xdr:row>58</xdr:row>
      <xdr:rowOff>106045</xdr:rowOff>
    </xdr:to>
    <xdr:sp macro="" textlink="">
      <xdr:nvSpPr>
        <xdr:cNvPr id="649" name="楕円 648"/>
        <xdr:cNvSpPr/>
      </xdr:nvSpPr>
      <xdr:spPr>
        <a:xfrm>
          <a:off x="13093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55245</xdr:rowOff>
    </xdr:from>
    <xdr:to>
      <xdr:col>81</xdr:col>
      <xdr:colOff>50800</xdr:colOff>
      <xdr:row>58</xdr:row>
      <xdr:rowOff>95250</xdr:rowOff>
    </xdr:to>
    <xdr:cxnSp macro="">
      <xdr:nvCxnSpPr>
        <xdr:cNvPr id="650" name="直線コネクタ 649"/>
        <xdr:cNvCxnSpPr/>
      </xdr:nvCxnSpPr>
      <xdr:spPr>
        <a:xfrm>
          <a:off x="13144500" y="963739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135890</xdr:rowOff>
    </xdr:from>
    <xdr:to>
      <xdr:col>72</xdr:col>
      <xdr:colOff>38100</xdr:colOff>
      <xdr:row>58</xdr:row>
      <xdr:rowOff>66040</xdr:rowOff>
    </xdr:to>
    <xdr:sp macro="" textlink="">
      <xdr:nvSpPr>
        <xdr:cNvPr id="651" name="楕円 650"/>
        <xdr:cNvSpPr/>
      </xdr:nvSpPr>
      <xdr:spPr>
        <a:xfrm>
          <a:off x="12299950" y="9552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xdr:rowOff>
    </xdr:from>
    <xdr:to>
      <xdr:col>76</xdr:col>
      <xdr:colOff>114300</xdr:colOff>
      <xdr:row>58</xdr:row>
      <xdr:rowOff>55245</xdr:rowOff>
    </xdr:to>
    <xdr:cxnSp macro="">
      <xdr:nvCxnSpPr>
        <xdr:cNvPr id="652" name="直線コネクタ 651"/>
        <xdr:cNvCxnSpPr/>
      </xdr:nvCxnSpPr>
      <xdr:spPr>
        <a:xfrm>
          <a:off x="12344400" y="959739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93980</xdr:rowOff>
    </xdr:from>
    <xdr:to>
      <xdr:col>67</xdr:col>
      <xdr:colOff>101600</xdr:colOff>
      <xdr:row>58</xdr:row>
      <xdr:rowOff>24130</xdr:rowOff>
    </xdr:to>
    <xdr:sp macro="" textlink="">
      <xdr:nvSpPr>
        <xdr:cNvPr id="653" name="楕円 652"/>
        <xdr:cNvSpPr/>
      </xdr:nvSpPr>
      <xdr:spPr>
        <a:xfrm>
          <a:off x="11487150" y="951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15240</xdr:rowOff>
    </xdr:to>
    <xdr:cxnSp macro="">
      <xdr:nvCxnSpPr>
        <xdr:cNvPr id="654" name="直線コネクタ 653"/>
        <xdr:cNvCxnSpPr/>
      </xdr:nvCxnSpPr>
      <xdr:spPr>
        <a:xfrm>
          <a:off x="11537950" y="9561830"/>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xdr:cNvSpPr txBox="1"/>
      </xdr:nvSpPr>
      <xdr:spPr>
        <a:xfrm>
          <a:off x="1374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xdr:cNvSpPr txBox="1"/>
      </xdr:nvSpPr>
      <xdr:spPr>
        <a:xfrm>
          <a:off x="1296099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xdr:cNvSpPr txBox="1"/>
      </xdr:nvSpPr>
      <xdr:spPr>
        <a:xfrm>
          <a:off x="121672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xdr:cNvSpPr txBox="1"/>
      </xdr:nvSpPr>
      <xdr:spPr>
        <a:xfrm>
          <a:off x="113544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659" name="n_1mainValue【保健センター・保健所】&#10;有形固定資産減価償却率"/>
        <xdr:cNvSpPr txBox="1"/>
      </xdr:nvSpPr>
      <xdr:spPr>
        <a:xfrm>
          <a:off x="13742044"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122572</xdr:rowOff>
    </xdr:from>
    <xdr:ext cx="405111" cy="259045"/>
    <xdr:sp macro="" textlink="">
      <xdr:nvSpPr>
        <xdr:cNvPr id="660" name="n_2mainValue【保健センター・保健所】&#10;有形固定資産減価償却率"/>
        <xdr:cNvSpPr txBox="1"/>
      </xdr:nvSpPr>
      <xdr:spPr>
        <a:xfrm>
          <a:off x="12960994"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82567</xdr:rowOff>
    </xdr:from>
    <xdr:ext cx="405111" cy="259045"/>
    <xdr:sp macro="" textlink="">
      <xdr:nvSpPr>
        <xdr:cNvPr id="661" name="n_3mainValue【保健センター・保健所】&#10;有形固定資産減価償却率"/>
        <xdr:cNvSpPr txBox="1"/>
      </xdr:nvSpPr>
      <xdr:spPr>
        <a:xfrm>
          <a:off x="12167244"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40657</xdr:rowOff>
    </xdr:from>
    <xdr:ext cx="405111" cy="259045"/>
    <xdr:sp macro="" textlink="">
      <xdr:nvSpPr>
        <xdr:cNvPr id="662" name="n_4mainValue【保健センター・保健所】&#10;有形固定資産減価償却率"/>
        <xdr:cNvSpPr txBox="1"/>
      </xdr:nvSpPr>
      <xdr:spPr>
        <a:xfrm>
          <a:off x="11354444"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19951064" y="9157716"/>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19989800" y="89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198818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xdr:cNvSpPr txBox="1"/>
      </xdr:nvSpPr>
      <xdr:spPr>
        <a:xfrm>
          <a:off x="19989800" y="1026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1990090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1834515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67576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700" name="楕円 699"/>
        <xdr:cNvSpPr/>
      </xdr:nvSpPr>
      <xdr:spPr>
        <a:xfrm>
          <a:off x="19900900" y="102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701" name="【保健センター・保健所】&#10;一人当たり面積該当値テキスト"/>
        <xdr:cNvSpPr txBox="1"/>
      </xdr:nvSpPr>
      <xdr:spPr>
        <a:xfrm>
          <a:off x="19989800"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702" name="楕円 701"/>
        <xdr:cNvSpPr/>
      </xdr:nvSpPr>
      <xdr:spPr>
        <a:xfrm>
          <a:off x="19157950" y="10278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703" name="直線コネクタ 702"/>
        <xdr:cNvCxnSpPr/>
      </xdr:nvCxnSpPr>
      <xdr:spPr>
        <a:xfrm>
          <a:off x="19202400" y="1032941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704" name="楕円 703"/>
        <xdr:cNvSpPr/>
      </xdr:nvSpPr>
      <xdr:spPr>
        <a:xfrm>
          <a:off x="18345150" y="102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705" name="直線コネクタ 704"/>
        <xdr:cNvCxnSpPr/>
      </xdr:nvCxnSpPr>
      <xdr:spPr>
        <a:xfrm>
          <a:off x="18395950" y="1032941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706" name="楕円 705"/>
        <xdr:cNvSpPr/>
      </xdr:nvSpPr>
      <xdr:spPr>
        <a:xfrm>
          <a:off x="17551400" y="102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86868</xdr:rowOff>
    </xdr:to>
    <xdr:cxnSp macro="">
      <xdr:nvCxnSpPr>
        <xdr:cNvPr id="707" name="直線コネクタ 706"/>
        <xdr:cNvCxnSpPr/>
      </xdr:nvCxnSpPr>
      <xdr:spPr>
        <a:xfrm>
          <a:off x="17602200" y="1032941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708" name="楕円 707"/>
        <xdr:cNvSpPr/>
      </xdr:nvSpPr>
      <xdr:spPr>
        <a:xfrm>
          <a:off x="16757650" y="10278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86868</xdr:rowOff>
    </xdr:to>
    <xdr:cxnSp macro="">
      <xdr:nvCxnSpPr>
        <xdr:cNvPr id="709" name="直線コネクタ 708"/>
        <xdr:cNvCxnSpPr/>
      </xdr:nvCxnSpPr>
      <xdr:spPr>
        <a:xfrm>
          <a:off x="16802100" y="103294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xdr:cNvSpPr txBox="1"/>
      </xdr:nvSpPr>
      <xdr:spPr>
        <a:xfrm>
          <a:off x="181801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xdr:cNvSpPr txBox="1"/>
      </xdr:nvSpPr>
      <xdr:spPr>
        <a:xfrm>
          <a:off x="173863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xdr:cNvSpPr txBox="1"/>
      </xdr:nvSpPr>
      <xdr:spPr>
        <a:xfrm>
          <a:off x="165926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714" name="n_1mainValue【保健センター・保健所】&#10;一人当たり面積"/>
        <xdr:cNvSpPr txBox="1"/>
      </xdr:nvSpPr>
      <xdr:spPr>
        <a:xfrm>
          <a:off x="189802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715" name="n_2mainValue【保健センター・保健所】&#10;一人当たり面積"/>
        <xdr:cNvSpPr txBox="1"/>
      </xdr:nvSpPr>
      <xdr:spPr>
        <a:xfrm>
          <a:off x="181801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716" name="n_3mainValue【保健センター・保健所】&#10;一人当たり面積"/>
        <xdr:cNvSpPr txBox="1"/>
      </xdr:nvSpPr>
      <xdr:spPr>
        <a:xfrm>
          <a:off x="1738637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717" name="n_4mainValue【保健センター・保健所】&#10;一人当たり面積"/>
        <xdr:cNvSpPr txBox="1"/>
      </xdr:nvSpPr>
      <xdr:spPr>
        <a:xfrm>
          <a:off x="165926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78105</xdr:rowOff>
    </xdr:from>
    <xdr:to>
      <xdr:col>85</xdr:col>
      <xdr:colOff>126364</xdr:colOff>
      <xdr:row>85</xdr:row>
      <xdr:rowOff>97155</xdr:rowOff>
    </xdr:to>
    <xdr:cxnSp macro="">
      <xdr:nvCxnSpPr>
        <xdr:cNvPr id="742" name="直線コネクタ 741"/>
        <xdr:cNvCxnSpPr/>
      </xdr:nvCxnSpPr>
      <xdr:spPr>
        <a:xfrm flipV="1">
          <a:off x="14699614" y="13127355"/>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100982</xdr:rowOff>
    </xdr:from>
    <xdr:ext cx="405111" cy="259045"/>
    <xdr:sp macro="" textlink="">
      <xdr:nvSpPr>
        <xdr:cNvPr id="743" name="【消防施設】&#10;有形固定資産減価償却率最小値テキスト"/>
        <xdr:cNvSpPr txBox="1"/>
      </xdr:nvSpPr>
      <xdr:spPr>
        <a:xfrm>
          <a:off x="1473835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97155</xdr:rowOff>
    </xdr:from>
    <xdr:to>
      <xdr:col>86</xdr:col>
      <xdr:colOff>25400</xdr:colOff>
      <xdr:row>85</xdr:row>
      <xdr:rowOff>97155</xdr:rowOff>
    </xdr:to>
    <xdr:cxnSp macro="">
      <xdr:nvCxnSpPr>
        <xdr:cNvPr id="744" name="直線コネクタ 743"/>
        <xdr:cNvCxnSpPr/>
      </xdr:nvCxnSpPr>
      <xdr:spPr>
        <a:xfrm>
          <a:off x="14611350" y="1413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24782</xdr:rowOff>
    </xdr:from>
    <xdr:ext cx="405111" cy="259045"/>
    <xdr:sp macro="" textlink="">
      <xdr:nvSpPr>
        <xdr:cNvPr id="745" name="【消防施設】&#10;有形固定資産減価償却率最大値テキスト"/>
        <xdr:cNvSpPr txBox="1"/>
      </xdr:nvSpPr>
      <xdr:spPr>
        <a:xfrm>
          <a:off x="14738350"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78105</xdr:rowOff>
    </xdr:from>
    <xdr:to>
      <xdr:col>86</xdr:col>
      <xdr:colOff>25400</xdr:colOff>
      <xdr:row>79</xdr:row>
      <xdr:rowOff>78105</xdr:rowOff>
    </xdr:to>
    <xdr:cxnSp macro="">
      <xdr:nvCxnSpPr>
        <xdr:cNvPr id="746" name="直線コネクタ 745"/>
        <xdr:cNvCxnSpPr/>
      </xdr:nvCxnSpPr>
      <xdr:spPr>
        <a:xfrm>
          <a:off x="14611350" y="13127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747" name="【消防施設】&#10;有形固定資産減価償却率平均値テキスト"/>
        <xdr:cNvSpPr txBox="1"/>
      </xdr:nvSpPr>
      <xdr:spPr>
        <a:xfrm>
          <a:off x="1473835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48" name="フローチャート: 判断 747"/>
        <xdr:cNvSpPr/>
      </xdr:nvSpPr>
      <xdr:spPr>
        <a:xfrm>
          <a:off x="14649450" y="13503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749" name="フローチャート: 判断 748"/>
        <xdr:cNvSpPr/>
      </xdr:nvSpPr>
      <xdr:spPr>
        <a:xfrm>
          <a:off x="13887450" y="13490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0" name="フローチャート: 判断 749"/>
        <xdr:cNvSpPr/>
      </xdr:nvSpPr>
      <xdr:spPr>
        <a:xfrm>
          <a:off x="1309370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51" name="フローチャート: 判断 750"/>
        <xdr:cNvSpPr/>
      </xdr:nvSpPr>
      <xdr:spPr>
        <a:xfrm>
          <a:off x="122999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2" name="フローチャート: 判断 751"/>
        <xdr:cNvSpPr/>
      </xdr:nvSpPr>
      <xdr:spPr>
        <a:xfrm>
          <a:off x="114871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58" name="楕円 757"/>
        <xdr:cNvSpPr/>
      </xdr:nvSpPr>
      <xdr:spPr>
        <a:xfrm>
          <a:off x="14649450" y="13127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759" name="【消防施設】&#10;有形固定資産減価償却率該当値テキスト"/>
        <xdr:cNvSpPr txBox="1"/>
      </xdr:nvSpPr>
      <xdr:spPr>
        <a:xfrm>
          <a:off x="1473835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17780</xdr:rowOff>
    </xdr:from>
    <xdr:to>
      <xdr:col>81</xdr:col>
      <xdr:colOff>101600</xdr:colOff>
      <xdr:row>79</xdr:row>
      <xdr:rowOff>119380</xdr:rowOff>
    </xdr:to>
    <xdr:sp macro="" textlink="">
      <xdr:nvSpPr>
        <xdr:cNvPr id="760" name="楕円 759"/>
        <xdr:cNvSpPr/>
      </xdr:nvSpPr>
      <xdr:spPr>
        <a:xfrm>
          <a:off x="1388745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68580</xdr:rowOff>
    </xdr:from>
    <xdr:to>
      <xdr:col>85</xdr:col>
      <xdr:colOff>127000</xdr:colOff>
      <xdr:row>79</xdr:row>
      <xdr:rowOff>129539</xdr:rowOff>
    </xdr:to>
    <xdr:cxnSp macro="">
      <xdr:nvCxnSpPr>
        <xdr:cNvPr id="761" name="直線コネクタ 760"/>
        <xdr:cNvCxnSpPr/>
      </xdr:nvCxnSpPr>
      <xdr:spPr>
        <a:xfrm>
          <a:off x="13938250" y="13117830"/>
          <a:ext cx="762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762" name="楕円 761"/>
        <xdr:cNvSpPr/>
      </xdr:nvSpPr>
      <xdr:spPr>
        <a:xfrm>
          <a:off x="13093700" y="130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68580</xdr:rowOff>
    </xdr:to>
    <xdr:cxnSp macro="">
      <xdr:nvCxnSpPr>
        <xdr:cNvPr id="763" name="直線コネクタ 762"/>
        <xdr:cNvCxnSpPr/>
      </xdr:nvCxnSpPr>
      <xdr:spPr>
        <a:xfrm>
          <a:off x="13144500" y="13110211"/>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154939</xdr:rowOff>
    </xdr:from>
    <xdr:to>
      <xdr:col>72</xdr:col>
      <xdr:colOff>38100</xdr:colOff>
      <xdr:row>79</xdr:row>
      <xdr:rowOff>85089</xdr:rowOff>
    </xdr:to>
    <xdr:sp macro="" textlink="">
      <xdr:nvSpPr>
        <xdr:cNvPr id="764" name="楕円 763"/>
        <xdr:cNvSpPr/>
      </xdr:nvSpPr>
      <xdr:spPr>
        <a:xfrm>
          <a:off x="12299950" y="13039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34289</xdr:rowOff>
    </xdr:from>
    <xdr:to>
      <xdr:col>76</xdr:col>
      <xdr:colOff>114300</xdr:colOff>
      <xdr:row>79</xdr:row>
      <xdr:rowOff>60961</xdr:rowOff>
    </xdr:to>
    <xdr:cxnSp macro="">
      <xdr:nvCxnSpPr>
        <xdr:cNvPr id="765" name="直線コネクタ 764"/>
        <xdr:cNvCxnSpPr/>
      </xdr:nvCxnSpPr>
      <xdr:spPr>
        <a:xfrm>
          <a:off x="12344400" y="13083539"/>
          <a:ext cx="8001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78739</xdr:rowOff>
    </xdr:from>
    <xdr:to>
      <xdr:col>67</xdr:col>
      <xdr:colOff>101600</xdr:colOff>
      <xdr:row>78</xdr:row>
      <xdr:rowOff>8889</xdr:rowOff>
    </xdr:to>
    <xdr:sp macro="" textlink="">
      <xdr:nvSpPr>
        <xdr:cNvPr id="766" name="楕円 765"/>
        <xdr:cNvSpPr/>
      </xdr:nvSpPr>
      <xdr:spPr>
        <a:xfrm>
          <a:off x="11487150" y="12797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129539</xdr:rowOff>
    </xdr:from>
    <xdr:to>
      <xdr:col>71</xdr:col>
      <xdr:colOff>177800</xdr:colOff>
      <xdr:row>79</xdr:row>
      <xdr:rowOff>34289</xdr:rowOff>
    </xdr:to>
    <xdr:cxnSp macro="">
      <xdr:nvCxnSpPr>
        <xdr:cNvPr id="767" name="直線コネクタ 766"/>
        <xdr:cNvCxnSpPr/>
      </xdr:nvCxnSpPr>
      <xdr:spPr>
        <a:xfrm>
          <a:off x="11537950" y="12848589"/>
          <a:ext cx="80645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32402</xdr:rowOff>
    </xdr:from>
    <xdr:ext cx="405111" cy="259045"/>
    <xdr:sp macro="" textlink="">
      <xdr:nvSpPr>
        <xdr:cNvPr id="768" name="n_1aveValue【消防施設】&#10;有形固定資産減価償却率"/>
        <xdr:cNvSpPr txBox="1"/>
      </xdr:nvSpPr>
      <xdr:spPr>
        <a:xfrm>
          <a:off x="13742044" y="1357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769" name="n_2aveValue【消防施設】&#10;有形固定資産減価償却率"/>
        <xdr:cNvSpPr txBox="1"/>
      </xdr:nvSpPr>
      <xdr:spPr>
        <a:xfrm>
          <a:off x="1296099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770" name="n_3aveValue【消防施設】&#10;有形固定資産減価償却率"/>
        <xdr:cNvSpPr txBox="1"/>
      </xdr:nvSpPr>
      <xdr:spPr>
        <a:xfrm>
          <a:off x="1216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1" name="n_4aveValue【消防施設】&#10;有形固定資産減価償却率"/>
        <xdr:cNvSpPr txBox="1"/>
      </xdr:nvSpPr>
      <xdr:spPr>
        <a:xfrm>
          <a:off x="113544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135907</xdr:rowOff>
    </xdr:from>
    <xdr:ext cx="405111" cy="259045"/>
    <xdr:sp macro="" textlink="">
      <xdr:nvSpPr>
        <xdr:cNvPr id="772" name="n_1mainValue【消防施設】&#10;有形固定資産減価償却率"/>
        <xdr:cNvSpPr txBox="1"/>
      </xdr:nvSpPr>
      <xdr:spPr>
        <a:xfrm>
          <a:off x="13742044" y="1285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773" name="n_2mainValue【消防施設】&#10;有形固定資産減価償却率"/>
        <xdr:cNvSpPr txBox="1"/>
      </xdr:nvSpPr>
      <xdr:spPr>
        <a:xfrm>
          <a:off x="12960994" y="1284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101616</xdr:rowOff>
    </xdr:from>
    <xdr:ext cx="405111" cy="259045"/>
    <xdr:sp macro="" textlink="">
      <xdr:nvSpPr>
        <xdr:cNvPr id="774" name="n_3mainValue【消防施設】&#10;有形固定資産減価償却率"/>
        <xdr:cNvSpPr txBox="1"/>
      </xdr:nvSpPr>
      <xdr:spPr>
        <a:xfrm>
          <a:off x="12167244"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25416</xdr:rowOff>
    </xdr:from>
    <xdr:ext cx="405111" cy="259045"/>
    <xdr:sp macro="" textlink="">
      <xdr:nvSpPr>
        <xdr:cNvPr id="775" name="n_4mainValue【消防施設】&#10;有形固定資産減価償却率"/>
        <xdr:cNvSpPr txBox="1"/>
      </xdr:nvSpPr>
      <xdr:spPr>
        <a:xfrm>
          <a:off x="11354444" y="1257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9" name="直線コネクタ 798"/>
        <xdr:cNvCxnSpPr/>
      </xdr:nvCxnSpPr>
      <xdr:spPr>
        <a:xfrm flipV="1">
          <a:off x="19951064" y="128016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0" name="【消防施設】&#10;一人当たり面積最小値テキスト"/>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1" name="直線コネクタ 800"/>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2" name="【消防施設】&#10;一人当たり面積最大値テキスト"/>
        <xdr:cNvSpPr txBox="1"/>
      </xdr:nvSpPr>
      <xdr:spPr>
        <a:xfrm>
          <a:off x="19989800"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3" name="直線コネクタ 802"/>
        <xdr:cNvCxnSpPr/>
      </xdr:nvCxnSpPr>
      <xdr:spPr>
        <a:xfrm>
          <a:off x="19881850" y="1280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4" name="【消防施設】&#10;一人当たり面積平均値テキスト"/>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5" name="フローチャート: 判断 804"/>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6" name="フローチャート: 判断 805"/>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7" name="フローチャート: 判断 806"/>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8" name="フローチャート: 判断 807"/>
        <xdr:cNvSpPr/>
      </xdr:nvSpPr>
      <xdr:spPr>
        <a:xfrm>
          <a:off x="175514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9" name="フローチャート: 判断 808"/>
        <xdr:cNvSpPr/>
      </xdr:nvSpPr>
      <xdr:spPr>
        <a:xfrm>
          <a:off x="167576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815" name="楕円 814"/>
        <xdr:cNvSpPr/>
      </xdr:nvSpPr>
      <xdr:spPr>
        <a:xfrm>
          <a:off x="199009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816" name="【消防施設】&#10;一人当たり面積該当値テキスト"/>
        <xdr:cNvSpPr txBox="1"/>
      </xdr:nvSpPr>
      <xdr:spPr>
        <a:xfrm>
          <a:off x="1998980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17" name="楕円 816"/>
        <xdr:cNvSpPr/>
      </xdr:nvSpPr>
      <xdr:spPr>
        <a:xfrm>
          <a:off x="19157950" y="1358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101600</xdr:rowOff>
    </xdr:to>
    <xdr:cxnSp macro="">
      <xdr:nvCxnSpPr>
        <xdr:cNvPr id="818" name="直線コネクタ 817"/>
        <xdr:cNvCxnSpPr/>
      </xdr:nvCxnSpPr>
      <xdr:spPr>
        <a:xfrm>
          <a:off x="19202400" y="136334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819" name="楕円 818"/>
        <xdr:cNvSpPr/>
      </xdr:nvSpPr>
      <xdr:spPr>
        <a:xfrm>
          <a:off x="1834515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820" name="直線コネクタ 819"/>
        <xdr:cNvCxnSpPr/>
      </xdr:nvCxnSpPr>
      <xdr:spPr>
        <a:xfrm>
          <a:off x="18395950" y="13633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21" name="楕円 820"/>
        <xdr:cNvSpPr/>
      </xdr:nvSpPr>
      <xdr:spPr>
        <a:xfrm>
          <a:off x="175514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114300</xdr:rowOff>
    </xdr:to>
    <xdr:cxnSp macro="">
      <xdr:nvCxnSpPr>
        <xdr:cNvPr id="822" name="直線コネクタ 821"/>
        <xdr:cNvCxnSpPr/>
      </xdr:nvCxnSpPr>
      <xdr:spPr>
        <a:xfrm flipV="1">
          <a:off x="17602200" y="1363345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23" name="楕円 822"/>
        <xdr:cNvSpPr/>
      </xdr:nvSpPr>
      <xdr:spPr>
        <a:xfrm>
          <a:off x="16757650" y="1356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114300</xdr:rowOff>
    </xdr:to>
    <xdr:cxnSp macro="">
      <xdr:nvCxnSpPr>
        <xdr:cNvPr id="824" name="直線コネクタ 823"/>
        <xdr:cNvCxnSpPr/>
      </xdr:nvCxnSpPr>
      <xdr:spPr>
        <a:xfrm>
          <a:off x="16802100" y="136207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5" name="n_1aveValue【消防施設】&#10;一人当たり面積"/>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6" name="n_2aveValue【消防施設】&#10;一人当たり面積"/>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7" name="n_3aveValue【消防施設】&#10;一人当たり面積"/>
        <xdr:cNvSpPr txBox="1"/>
      </xdr:nvSpPr>
      <xdr:spPr>
        <a:xfrm>
          <a:off x="173863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8" name="n_4aveValue【消防施設】&#10;一人当たり面積"/>
        <xdr:cNvSpPr txBox="1"/>
      </xdr:nvSpPr>
      <xdr:spPr>
        <a:xfrm>
          <a:off x="165926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29" name="n_1mainValue【消防施設】&#10;一人当たり面積"/>
        <xdr:cNvSpPr txBox="1"/>
      </xdr:nvSpPr>
      <xdr:spPr>
        <a:xfrm>
          <a:off x="189802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30" name="n_2mainValue【消防施設】&#10;一人当たり面積"/>
        <xdr:cNvSpPr txBox="1"/>
      </xdr:nvSpPr>
      <xdr:spPr>
        <a:xfrm>
          <a:off x="181801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1" name="n_3mainValue【消防施設】&#10;一人当たり面積"/>
        <xdr:cNvSpPr txBox="1"/>
      </xdr:nvSpPr>
      <xdr:spPr>
        <a:xfrm>
          <a:off x="1738637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32" name="n_4mainValue【消防施設】&#10;一人当たり面積"/>
        <xdr:cNvSpPr txBox="1"/>
      </xdr:nvSpPr>
      <xdr:spPr>
        <a:xfrm>
          <a:off x="16592627"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7" name="直線コネクタ 856"/>
        <xdr:cNvCxnSpPr/>
      </xdr:nvCxnSpPr>
      <xdr:spPr>
        <a:xfrm flipV="1">
          <a:off x="14699614" y="165106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8" name="【庁舎】&#10;有形固定資産減価償却率最小値テキスト"/>
        <xdr:cNvSpPr txBox="1"/>
      </xdr:nvSpPr>
      <xdr:spPr>
        <a:xfrm>
          <a:off x="1473835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9" name="直線コネクタ 858"/>
        <xdr:cNvCxnSpPr/>
      </xdr:nvCxnSpPr>
      <xdr:spPr>
        <a:xfrm>
          <a:off x="14611350" y="17847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60" name="【庁舎】&#10;有形固定資産減価償却率最大値テキスト"/>
        <xdr:cNvSpPr txBox="1"/>
      </xdr:nvSpPr>
      <xdr:spPr>
        <a:xfrm>
          <a:off x="14738350" y="1628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61" name="直線コネクタ 860"/>
        <xdr:cNvCxnSpPr/>
      </xdr:nvCxnSpPr>
      <xdr:spPr>
        <a:xfrm>
          <a:off x="14611350" y="1651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2" name="【庁舎】&#10;有形固定資産減価償却率平均値テキスト"/>
        <xdr:cNvSpPr txBox="1"/>
      </xdr:nvSpPr>
      <xdr:spPr>
        <a:xfrm>
          <a:off x="14738350" y="1704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3" name="フローチャート: 判断 862"/>
        <xdr:cNvSpPr/>
      </xdr:nvSpPr>
      <xdr:spPr>
        <a:xfrm>
          <a:off x="14649450" y="17197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4" name="フローチャート: 判断 863"/>
        <xdr:cNvSpPr/>
      </xdr:nvSpPr>
      <xdr:spPr>
        <a:xfrm>
          <a:off x="138874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5" name="フローチャート: 判断 864"/>
        <xdr:cNvSpPr/>
      </xdr:nvSpPr>
      <xdr:spPr>
        <a:xfrm>
          <a:off x="13093700" y="171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6" name="フローチャート: 判断 865"/>
        <xdr:cNvSpPr/>
      </xdr:nvSpPr>
      <xdr:spPr>
        <a:xfrm>
          <a:off x="12299950" y="17149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7" name="フローチャート: 判断 866"/>
        <xdr:cNvSpPr/>
      </xdr:nvSpPr>
      <xdr:spPr>
        <a:xfrm>
          <a:off x="11487150" y="171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873" name="楕円 872"/>
        <xdr:cNvSpPr/>
      </xdr:nvSpPr>
      <xdr:spPr>
        <a:xfrm>
          <a:off x="14649450" y="17218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108602</xdr:rowOff>
    </xdr:from>
    <xdr:ext cx="405111" cy="259045"/>
    <xdr:sp macro="" textlink="">
      <xdr:nvSpPr>
        <xdr:cNvPr id="874" name="【庁舎】&#10;有形固定資産減価償却率該当値テキスト"/>
        <xdr:cNvSpPr txBox="1"/>
      </xdr:nvSpPr>
      <xdr:spPr>
        <a:xfrm>
          <a:off x="14738350" y="171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75" name="楕円 874"/>
        <xdr:cNvSpPr/>
      </xdr:nvSpPr>
      <xdr:spPr>
        <a:xfrm>
          <a:off x="1388745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104</xdr:row>
      <xdr:rowOff>9525</xdr:rowOff>
    </xdr:to>
    <xdr:cxnSp macro="">
      <xdr:nvCxnSpPr>
        <xdr:cNvPr id="876" name="直線コネクタ 875"/>
        <xdr:cNvCxnSpPr/>
      </xdr:nvCxnSpPr>
      <xdr:spPr>
        <a:xfrm>
          <a:off x="13938250" y="17186911"/>
          <a:ext cx="762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7" name="楕円 876"/>
        <xdr:cNvSpPr/>
      </xdr:nvSpPr>
      <xdr:spPr>
        <a:xfrm>
          <a:off x="13093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99061</xdr:rowOff>
    </xdr:to>
    <xdr:cxnSp macro="">
      <xdr:nvCxnSpPr>
        <xdr:cNvPr id="878" name="直線コネクタ 877"/>
        <xdr:cNvCxnSpPr/>
      </xdr:nvCxnSpPr>
      <xdr:spPr>
        <a:xfrm>
          <a:off x="13144500" y="17141189"/>
          <a:ext cx="7937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19686</xdr:rowOff>
    </xdr:from>
    <xdr:to>
      <xdr:col>72</xdr:col>
      <xdr:colOff>38100</xdr:colOff>
      <xdr:row>103</xdr:row>
      <xdr:rowOff>121286</xdr:rowOff>
    </xdr:to>
    <xdr:sp macro="" textlink="">
      <xdr:nvSpPr>
        <xdr:cNvPr id="879" name="楕円 878"/>
        <xdr:cNvSpPr/>
      </xdr:nvSpPr>
      <xdr:spPr>
        <a:xfrm>
          <a:off x="12299950" y="17107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70486</xdr:rowOff>
    </xdr:to>
    <xdr:cxnSp macro="">
      <xdr:nvCxnSpPr>
        <xdr:cNvPr id="880" name="直線コネクタ 879"/>
        <xdr:cNvCxnSpPr/>
      </xdr:nvCxnSpPr>
      <xdr:spPr>
        <a:xfrm flipV="1">
          <a:off x="12344400" y="17141189"/>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881" name="楕円 880"/>
        <xdr:cNvSpPr/>
      </xdr:nvSpPr>
      <xdr:spPr>
        <a:xfrm>
          <a:off x="1148715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70486</xdr:rowOff>
    </xdr:to>
    <xdr:cxnSp macro="">
      <xdr:nvCxnSpPr>
        <xdr:cNvPr id="882" name="直線コネクタ 881"/>
        <xdr:cNvCxnSpPr/>
      </xdr:nvCxnSpPr>
      <xdr:spPr>
        <a:xfrm>
          <a:off x="11537950" y="17129761"/>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3" name="n_1aveValue【庁舎】&#10;有形固定資産減価償却率"/>
        <xdr:cNvSpPr txBox="1"/>
      </xdr:nvSpPr>
      <xdr:spPr>
        <a:xfrm>
          <a:off x="13742044"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4" name="n_2aveValue【庁舎】&#10;有形固定資産減価償却率"/>
        <xdr:cNvSpPr txBox="1"/>
      </xdr:nvSpPr>
      <xdr:spPr>
        <a:xfrm>
          <a:off x="1296099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5" name="n_3aveValue【庁舎】&#10;有形固定資産減価償却率"/>
        <xdr:cNvSpPr txBox="1"/>
      </xdr:nvSpPr>
      <xdr:spPr>
        <a:xfrm>
          <a:off x="12167244"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6" name="n_4aveValue【庁舎】&#10;有形固定資産減価償却率"/>
        <xdr:cNvSpPr txBox="1"/>
      </xdr:nvSpPr>
      <xdr:spPr>
        <a:xfrm>
          <a:off x="11354444"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887" name="n_1mainValue【庁舎】&#10;有形固定資産減価償却率"/>
        <xdr:cNvSpPr txBox="1"/>
      </xdr:nvSpPr>
      <xdr:spPr>
        <a:xfrm>
          <a:off x="13742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88" name="n_2mainValue【庁舎】&#10;有形固定資産減価償却率"/>
        <xdr:cNvSpPr txBox="1"/>
      </xdr:nvSpPr>
      <xdr:spPr>
        <a:xfrm>
          <a:off x="1296099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137813</xdr:rowOff>
    </xdr:from>
    <xdr:ext cx="405111" cy="259045"/>
    <xdr:sp macro="" textlink="">
      <xdr:nvSpPr>
        <xdr:cNvPr id="889" name="n_3mainValue【庁舎】&#10;有形固定資産減価償却率"/>
        <xdr:cNvSpPr txBox="1"/>
      </xdr:nvSpPr>
      <xdr:spPr>
        <a:xfrm>
          <a:off x="12167244"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890" name="n_4mainValue【庁舎】&#10;有形固定資産減価償却率"/>
        <xdr:cNvSpPr txBox="1"/>
      </xdr:nvSpPr>
      <xdr:spPr>
        <a:xfrm>
          <a:off x="113544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4" name="直線コネクタ 913"/>
        <xdr:cNvCxnSpPr/>
      </xdr:nvCxnSpPr>
      <xdr:spPr>
        <a:xfrm flipV="1">
          <a:off x="19951064" y="168021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5" name="【庁舎】&#10;一人当たり面積最小値テキスト"/>
        <xdr:cNvSpPr txBox="1"/>
      </xdr:nvSpPr>
      <xdr:spPr>
        <a:xfrm>
          <a:off x="19989800"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6" name="直線コネクタ 915"/>
        <xdr:cNvCxnSpPr/>
      </xdr:nvCxnSpPr>
      <xdr:spPr>
        <a:xfrm>
          <a:off x="19881850" y="17834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7" name="【庁舎】&#10;一人当たり面積最大値テキスト"/>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8" name="直線コネクタ 917"/>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9"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20" name="フローチャート: 判断 919"/>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1" name="フローチャート: 判断 920"/>
        <xdr:cNvSpPr/>
      </xdr:nvSpPr>
      <xdr:spPr>
        <a:xfrm>
          <a:off x="19157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3" name="フローチャート: 判断 922"/>
        <xdr:cNvSpPr/>
      </xdr:nvSpPr>
      <xdr:spPr>
        <a:xfrm>
          <a:off x="175514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4" name="フローチャート: 判断 923"/>
        <xdr:cNvSpPr/>
      </xdr:nvSpPr>
      <xdr:spPr>
        <a:xfrm>
          <a:off x="16757650" y="17517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30" name="楕円 929"/>
        <xdr:cNvSpPr/>
      </xdr:nvSpPr>
      <xdr:spPr>
        <a:xfrm>
          <a:off x="199009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31" name="【庁舎】&#10;一人当たり面積該当値テキスト"/>
        <xdr:cNvSpPr txBox="1"/>
      </xdr:nvSpPr>
      <xdr:spPr>
        <a:xfrm>
          <a:off x="199898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32" name="楕円 931"/>
        <xdr:cNvSpPr/>
      </xdr:nvSpPr>
      <xdr:spPr>
        <a:xfrm>
          <a:off x="191579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33" name="直線コネクタ 932"/>
        <xdr:cNvCxnSpPr/>
      </xdr:nvCxnSpPr>
      <xdr:spPr>
        <a:xfrm>
          <a:off x="19202400" y="17495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34" name="楕円 933"/>
        <xdr:cNvSpPr/>
      </xdr:nvSpPr>
      <xdr:spPr>
        <a:xfrm>
          <a:off x="1834515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68580</xdr:rowOff>
    </xdr:to>
    <xdr:cxnSp macro="">
      <xdr:nvCxnSpPr>
        <xdr:cNvPr id="935" name="直線コネクタ 934"/>
        <xdr:cNvCxnSpPr/>
      </xdr:nvCxnSpPr>
      <xdr:spPr>
        <a:xfrm flipV="1">
          <a:off x="18395950" y="1749552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36" name="楕円 935"/>
        <xdr:cNvSpPr/>
      </xdr:nvSpPr>
      <xdr:spPr>
        <a:xfrm>
          <a:off x="175514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76200</xdr:rowOff>
    </xdr:to>
    <xdr:cxnSp macro="">
      <xdr:nvCxnSpPr>
        <xdr:cNvPr id="937" name="直線コネクタ 936"/>
        <xdr:cNvCxnSpPr/>
      </xdr:nvCxnSpPr>
      <xdr:spPr>
        <a:xfrm flipV="1">
          <a:off x="17602200" y="174993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29211</xdr:rowOff>
    </xdr:from>
    <xdr:to>
      <xdr:col>98</xdr:col>
      <xdr:colOff>38100</xdr:colOff>
      <xdr:row>105</xdr:row>
      <xdr:rowOff>130811</xdr:rowOff>
    </xdr:to>
    <xdr:sp macro="" textlink="">
      <xdr:nvSpPr>
        <xdr:cNvPr id="938" name="楕円 937"/>
        <xdr:cNvSpPr/>
      </xdr:nvSpPr>
      <xdr:spPr>
        <a:xfrm>
          <a:off x="16757650" y="17459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80011</xdr:rowOff>
    </xdr:to>
    <xdr:cxnSp macro="">
      <xdr:nvCxnSpPr>
        <xdr:cNvPr id="939" name="直線コネクタ 938"/>
        <xdr:cNvCxnSpPr/>
      </xdr:nvCxnSpPr>
      <xdr:spPr>
        <a:xfrm flipV="1">
          <a:off x="16802100" y="1750695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40" name="n_1aveValue【庁舎】&#10;一人当たり面積"/>
        <xdr:cNvSpPr txBox="1"/>
      </xdr:nvSpPr>
      <xdr:spPr>
        <a:xfrm>
          <a:off x="189802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aveValue【庁舎】&#10;一人当たり面積"/>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2" name="n_3aveValue【庁舎】&#10;一人当たり面積"/>
        <xdr:cNvSpPr txBox="1"/>
      </xdr:nvSpPr>
      <xdr:spPr>
        <a:xfrm>
          <a:off x="1738637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3" name="n_4aveValue【庁舎】&#10;一人当たり面積"/>
        <xdr:cNvSpPr txBox="1"/>
      </xdr:nvSpPr>
      <xdr:spPr>
        <a:xfrm>
          <a:off x="1659262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44" name="n_1mainValue【庁舎】&#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45" name="n_2mainValue【庁舎】&#10;一人当たり面積"/>
        <xdr:cNvSpPr txBox="1"/>
      </xdr:nvSpPr>
      <xdr:spPr>
        <a:xfrm>
          <a:off x="1818012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46" name="n_3mainValue【庁舎】&#10;一人当たり面積"/>
        <xdr:cNvSpPr txBox="1"/>
      </xdr:nvSpPr>
      <xdr:spPr>
        <a:xfrm>
          <a:off x="1738637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147338</xdr:rowOff>
    </xdr:from>
    <xdr:ext cx="469744" cy="259045"/>
    <xdr:sp macro="" textlink="">
      <xdr:nvSpPr>
        <xdr:cNvPr id="947" name="n_4mainValue【庁舎】&#10;一人当たり面積"/>
        <xdr:cNvSpPr txBox="1"/>
      </xdr:nvSpPr>
      <xdr:spPr>
        <a:xfrm>
          <a:off x="165926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施設ごとの有形固定資産減価償却率は、概ねの施設で類似団体の平均と同水準かより低い水準となっている。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一方で、福祉施設は償却率が高くなっており、老朽化に対する今後の対応が課題となっている。（</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は令和３年度の中央図書館</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ZEB</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化改修工事により、減価償却率が大幅に減少した。</a:t>
          </a:r>
          <a:r>
            <a:rPr kumimoji="0" lang="ja-JP" altLang="en-US" sz="1300" b="1">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3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年度の久留米アリーナ開館、保健センターについては、平成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年度の南部保健センター開設、市民会館は、平成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年度の久留米シティプラザ開館と旧市民会館の除却等により、それぞれの償却率が低くなっている。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301\g-010540-$\R06\D0&#36001;&#21209;&#32207;&#25324;\00&#36001;&#21209;&#24246;&#21209;\06&#29031;&#20250;&#12539;&#35519;&#26619;\01&#30476;&#12363;&#12425;&#12398;&#20381;&#38972;&#65381;&#29031;&#20250;\0821&#12304;&#26410;&#12305;&#20196;&#21644;&#65300;&#24180;&#24230;&#36001;&#25919;&#29366;&#27841;&#36039;&#26009;&#38598;&#12398;&#20316;&#25104;&#12395;&#12388;&#12356;&#12390;&#65288;2&#22238;&#30446;&#12539;&#22320;&#26041;&#20844;&#20250;&#35336;&#38306;&#20418;&#65289;\&#12304;&#36001;&#25919;&#29366;&#27841;&#36039;&#26009;&#38598;&#12305;_402036_&#20037;&#30041;&#31859;&#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27.9</v>
          </cell>
          <cell r="BX51">
            <v>32.5</v>
          </cell>
          <cell r="CF51">
            <v>23.7</v>
          </cell>
          <cell r="CN51">
            <v>14.3</v>
          </cell>
          <cell r="CV51">
            <v>5.2</v>
          </cell>
        </row>
        <row r="53">
          <cell r="BP53">
            <v>53.1</v>
          </cell>
          <cell r="BX53">
            <v>53.1</v>
          </cell>
          <cell r="CF53">
            <v>53.9</v>
          </cell>
          <cell r="CN53">
            <v>55.5</v>
          </cell>
          <cell r="CV53">
            <v>58.3</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27.9</v>
          </cell>
          <cell r="BX73">
            <v>32.5</v>
          </cell>
          <cell r="CF73">
            <v>23.7</v>
          </cell>
          <cell r="CN73">
            <v>14.3</v>
          </cell>
          <cell r="CV73">
            <v>5.2</v>
          </cell>
        </row>
        <row r="75">
          <cell r="BP75">
            <v>3.3</v>
          </cell>
          <cell r="BX75">
            <v>3.4</v>
          </cell>
          <cell r="CF75">
            <v>3.5</v>
          </cell>
          <cell r="CN75">
            <v>3.4</v>
          </cell>
          <cell r="CV75">
            <v>3.5</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5" t="s">
        <v>82</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9"/>
      <c r="DK1" s="179"/>
      <c r="DL1" s="179"/>
      <c r="DM1" s="179"/>
      <c r="DN1" s="179"/>
      <c r="DO1" s="179"/>
    </row>
    <row r="2" spans="1:119" ht="24.75" thickBot="1" x14ac:dyDescent="0.2">
      <c r="B2" s="180" t="s">
        <v>83</v>
      </c>
      <c r="C2" s="180"/>
      <c r="D2" s="181"/>
    </row>
    <row r="3" spans="1:119" ht="18.75" customHeight="1" thickBot="1" x14ac:dyDescent="0.2">
      <c r="A3" s="179"/>
      <c r="B3" s="626" t="s">
        <v>84</v>
      </c>
      <c r="C3" s="627"/>
      <c r="D3" s="627"/>
      <c r="E3" s="628"/>
      <c r="F3" s="628"/>
      <c r="G3" s="628"/>
      <c r="H3" s="628"/>
      <c r="I3" s="628"/>
      <c r="J3" s="628"/>
      <c r="K3" s="628"/>
      <c r="L3" s="628" t="s">
        <v>85</v>
      </c>
      <c r="M3" s="628"/>
      <c r="N3" s="628"/>
      <c r="O3" s="628"/>
      <c r="P3" s="628"/>
      <c r="Q3" s="628"/>
      <c r="R3" s="631"/>
      <c r="S3" s="631"/>
      <c r="T3" s="631"/>
      <c r="U3" s="631"/>
      <c r="V3" s="632"/>
      <c r="W3" s="522" t="s">
        <v>86</v>
      </c>
      <c r="X3" s="523"/>
      <c r="Y3" s="523"/>
      <c r="Z3" s="523"/>
      <c r="AA3" s="523"/>
      <c r="AB3" s="627"/>
      <c r="AC3" s="631" t="s">
        <v>87</v>
      </c>
      <c r="AD3" s="523"/>
      <c r="AE3" s="523"/>
      <c r="AF3" s="523"/>
      <c r="AG3" s="523"/>
      <c r="AH3" s="523"/>
      <c r="AI3" s="523"/>
      <c r="AJ3" s="523"/>
      <c r="AK3" s="523"/>
      <c r="AL3" s="593"/>
      <c r="AM3" s="522" t="s">
        <v>88</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89</v>
      </c>
      <c r="BO3" s="523"/>
      <c r="BP3" s="523"/>
      <c r="BQ3" s="523"/>
      <c r="BR3" s="523"/>
      <c r="BS3" s="523"/>
      <c r="BT3" s="523"/>
      <c r="BU3" s="593"/>
      <c r="BV3" s="522" t="s">
        <v>90</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91</v>
      </c>
      <c r="CU3" s="523"/>
      <c r="CV3" s="523"/>
      <c r="CW3" s="523"/>
      <c r="CX3" s="523"/>
      <c r="CY3" s="523"/>
      <c r="CZ3" s="523"/>
      <c r="DA3" s="593"/>
      <c r="DB3" s="522" t="s">
        <v>92</v>
      </c>
      <c r="DC3" s="523"/>
      <c r="DD3" s="523"/>
      <c r="DE3" s="523"/>
      <c r="DF3" s="523"/>
      <c r="DG3" s="523"/>
      <c r="DH3" s="523"/>
      <c r="DI3" s="593"/>
    </row>
    <row r="4" spans="1:119" ht="18.75" customHeight="1" x14ac:dyDescent="0.15">
      <c r="A4" s="179"/>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93</v>
      </c>
      <c r="AZ4" s="480"/>
      <c r="BA4" s="480"/>
      <c r="BB4" s="480"/>
      <c r="BC4" s="480"/>
      <c r="BD4" s="480"/>
      <c r="BE4" s="480"/>
      <c r="BF4" s="480"/>
      <c r="BG4" s="480"/>
      <c r="BH4" s="480"/>
      <c r="BI4" s="480"/>
      <c r="BJ4" s="480"/>
      <c r="BK4" s="480"/>
      <c r="BL4" s="480"/>
      <c r="BM4" s="481"/>
      <c r="BN4" s="482">
        <v>146847731</v>
      </c>
      <c r="BO4" s="483"/>
      <c r="BP4" s="483"/>
      <c r="BQ4" s="483"/>
      <c r="BR4" s="483"/>
      <c r="BS4" s="483"/>
      <c r="BT4" s="483"/>
      <c r="BU4" s="484"/>
      <c r="BV4" s="482">
        <v>158053036</v>
      </c>
      <c r="BW4" s="483"/>
      <c r="BX4" s="483"/>
      <c r="BY4" s="483"/>
      <c r="BZ4" s="483"/>
      <c r="CA4" s="483"/>
      <c r="CB4" s="483"/>
      <c r="CC4" s="484"/>
      <c r="CD4" s="619" t="s">
        <v>94</v>
      </c>
      <c r="CE4" s="620"/>
      <c r="CF4" s="620"/>
      <c r="CG4" s="620"/>
      <c r="CH4" s="620"/>
      <c r="CI4" s="620"/>
      <c r="CJ4" s="620"/>
      <c r="CK4" s="620"/>
      <c r="CL4" s="620"/>
      <c r="CM4" s="620"/>
      <c r="CN4" s="620"/>
      <c r="CO4" s="620"/>
      <c r="CP4" s="620"/>
      <c r="CQ4" s="620"/>
      <c r="CR4" s="620"/>
      <c r="CS4" s="621"/>
      <c r="CT4" s="622">
        <v>1.4</v>
      </c>
      <c r="CU4" s="623"/>
      <c r="CV4" s="623"/>
      <c r="CW4" s="623"/>
      <c r="CX4" s="623"/>
      <c r="CY4" s="623"/>
      <c r="CZ4" s="623"/>
      <c r="DA4" s="624"/>
      <c r="DB4" s="622">
        <v>1.3</v>
      </c>
      <c r="DC4" s="623"/>
      <c r="DD4" s="623"/>
      <c r="DE4" s="623"/>
      <c r="DF4" s="623"/>
      <c r="DG4" s="623"/>
      <c r="DH4" s="623"/>
      <c r="DI4" s="624"/>
    </row>
    <row r="5" spans="1:119" ht="18.75" customHeight="1" x14ac:dyDescent="0.15">
      <c r="A5" s="179"/>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95</v>
      </c>
      <c r="AN5" s="410"/>
      <c r="AO5" s="410"/>
      <c r="AP5" s="410"/>
      <c r="AQ5" s="410"/>
      <c r="AR5" s="410"/>
      <c r="AS5" s="410"/>
      <c r="AT5" s="411"/>
      <c r="AU5" s="511" t="s">
        <v>96</v>
      </c>
      <c r="AV5" s="512"/>
      <c r="AW5" s="512"/>
      <c r="AX5" s="512"/>
      <c r="AY5" s="467" t="s">
        <v>97</v>
      </c>
      <c r="AZ5" s="468"/>
      <c r="BA5" s="468"/>
      <c r="BB5" s="468"/>
      <c r="BC5" s="468"/>
      <c r="BD5" s="468"/>
      <c r="BE5" s="468"/>
      <c r="BF5" s="468"/>
      <c r="BG5" s="468"/>
      <c r="BH5" s="468"/>
      <c r="BI5" s="468"/>
      <c r="BJ5" s="468"/>
      <c r="BK5" s="468"/>
      <c r="BL5" s="468"/>
      <c r="BM5" s="469"/>
      <c r="BN5" s="453">
        <v>145417176</v>
      </c>
      <c r="BO5" s="454"/>
      <c r="BP5" s="454"/>
      <c r="BQ5" s="454"/>
      <c r="BR5" s="454"/>
      <c r="BS5" s="454"/>
      <c r="BT5" s="454"/>
      <c r="BU5" s="455"/>
      <c r="BV5" s="453">
        <v>156685656</v>
      </c>
      <c r="BW5" s="454"/>
      <c r="BX5" s="454"/>
      <c r="BY5" s="454"/>
      <c r="BZ5" s="454"/>
      <c r="CA5" s="454"/>
      <c r="CB5" s="454"/>
      <c r="CC5" s="455"/>
      <c r="CD5" s="493" t="s">
        <v>98</v>
      </c>
      <c r="CE5" s="413"/>
      <c r="CF5" s="413"/>
      <c r="CG5" s="413"/>
      <c r="CH5" s="413"/>
      <c r="CI5" s="413"/>
      <c r="CJ5" s="413"/>
      <c r="CK5" s="413"/>
      <c r="CL5" s="413"/>
      <c r="CM5" s="413"/>
      <c r="CN5" s="413"/>
      <c r="CO5" s="413"/>
      <c r="CP5" s="413"/>
      <c r="CQ5" s="413"/>
      <c r="CR5" s="413"/>
      <c r="CS5" s="494"/>
      <c r="CT5" s="450">
        <v>94.7</v>
      </c>
      <c r="CU5" s="451"/>
      <c r="CV5" s="451"/>
      <c r="CW5" s="451"/>
      <c r="CX5" s="451"/>
      <c r="CY5" s="451"/>
      <c r="CZ5" s="451"/>
      <c r="DA5" s="452"/>
      <c r="DB5" s="450">
        <v>93</v>
      </c>
      <c r="DC5" s="451"/>
      <c r="DD5" s="451"/>
      <c r="DE5" s="451"/>
      <c r="DF5" s="451"/>
      <c r="DG5" s="451"/>
      <c r="DH5" s="451"/>
      <c r="DI5" s="452"/>
    </row>
    <row r="6" spans="1:119" ht="18.75" customHeight="1" x14ac:dyDescent="0.15">
      <c r="A6" s="179"/>
      <c r="B6" s="599" t="s">
        <v>99</v>
      </c>
      <c r="C6" s="440"/>
      <c r="D6" s="440"/>
      <c r="E6" s="600"/>
      <c r="F6" s="600"/>
      <c r="G6" s="600"/>
      <c r="H6" s="600"/>
      <c r="I6" s="600"/>
      <c r="J6" s="600"/>
      <c r="K6" s="600"/>
      <c r="L6" s="600" t="s">
        <v>100</v>
      </c>
      <c r="M6" s="600"/>
      <c r="N6" s="600"/>
      <c r="O6" s="600"/>
      <c r="P6" s="600"/>
      <c r="Q6" s="600"/>
      <c r="R6" s="438"/>
      <c r="S6" s="438"/>
      <c r="T6" s="438"/>
      <c r="U6" s="438"/>
      <c r="V6" s="606"/>
      <c r="W6" s="543" t="s">
        <v>101</v>
      </c>
      <c r="X6" s="439"/>
      <c r="Y6" s="439"/>
      <c r="Z6" s="439"/>
      <c r="AA6" s="439"/>
      <c r="AB6" s="440"/>
      <c r="AC6" s="611" t="s">
        <v>102</v>
      </c>
      <c r="AD6" s="612"/>
      <c r="AE6" s="612"/>
      <c r="AF6" s="612"/>
      <c r="AG6" s="612"/>
      <c r="AH6" s="612"/>
      <c r="AI6" s="612"/>
      <c r="AJ6" s="612"/>
      <c r="AK6" s="612"/>
      <c r="AL6" s="613"/>
      <c r="AM6" s="510" t="s">
        <v>103</v>
      </c>
      <c r="AN6" s="410"/>
      <c r="AO6" s="410"/>
      <c r="AP6" s="410"/>
      <c r="AQ6" s="410"/>
      <c r="AR6" s="410"/>
      <c r="AS6" s="410"/>
      <c r="AT6" s="411"/>
      <c r="AU6" s="511" t="s">
        <v>96</v>
      </c>
      <c r="AV6" s="512"/>
      <c r="AW6" s="512"/>
      <c r="AX6" s="512"/>
      <c r="AY6" s="467" t="s">
        <v>104</v>
      </c>
      <c r="AZ6" s="468"/>
      <c r="BA6" s="468"/>
      <c r="BB6" s="468"/>
      <c r="BC6" s="468"/>
      <c r="BD6" s="468"/>
      <c r="BE6" s="468"/>
      <c r="BF6" s="468"/>
      <c r="BG6" s="468"/>
      <c r="BH6" s="468"/>
      <c r="BI6" s="468"/>
      <c r="BJ6" s="468"/>
      <c r="BK6" s="468"/>
      <c r="BL6" s="468"/>
      <c r="BM6" s="469"/>
      <c r="BN6" s="453">
        <v>1430555</v>
      </c>
      <c r="BO6" s="454"/>
      <c r="BP6" s="454"/>
      <c r="BQ6" s="454"/>
      <c r="BR6" s="454"/>
      <c r="BS6" s="454"/>
      <c r="BT6" s="454"/>
      <c r="BU6" s="455"/>
      <c r="BV6" s="453">
        <v>1367380</v>
      </c>
      <c r="BW6" s="454"/>
      <c r="BX6" s="454"/>
      <c r="BY6" s="454"/>
      <c r="BZ6" s="454"/>
      <c r="CA6" s="454"/>
      <c r="CB6" s="454"/>
      <c r="CC6" s="455"/>
      <c r="CD6" s="493" t="s">
        <v>105</v>
      </c>
      <c r="CE6" s="413"/>
      <c r="CF6" s="413"/>
      <c r="CG6" s="413"/>
      <c r="CH6" s="413"/>
      <c r="CI6" s="413"/>
      <c r="CJ6" s="413"/>
      <c r="CK6" s="413"/>
      <c r="CL6" s="413"/>
      <c r="CM6" s="413"/>
      <c r="CN6" s="413"/>
      <c r="CO6" s="413"/>
      <c r="CP6" s="413"/>
      <c r="CQ6" s="413"/>
      <c r="CR6" s="413"/>
      <c r="CS6" s="494"/>
      <c r="CT6" s="596">
        <v>98.4</v>
      </c>
      <c r="CU6" s="597"/>
      <c r="CV6" s="597"/>
      <c r="CW6" s="597"/>
      <c r="CX6" s="597"/>
      <c r="CY6" s="597"/>
      <c r="CZ6" s="597"/>
      <c r="DA6" s="598"/>
      <c r="DB6" s="596">
        <v>98.6</v>
      </c>
      <c r="DC6" s="597"/>
      <c r="DD6" s="597"/>
      <c r="DE6" s="597"/>
      <c r="DF6" s="597"/>
      <c r="DG6" s="597"/>
      <c r="DH6" s="597"/>
      <c r="DI6" s="598"/>
    </row>
    <row r="7" spans="1:119" ht="18.75" customHeight="1" x14ac:dyDescent="0.15">
      <c r="A7" s="179"/>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106</v>
      </c>
      <c r="AN7" s="410"/>
      <c r="AO7" s="410"/>
      <c r="AP7" s="410"/>
      <c r="AQ7" s="410"/>
      <c r="AR7" s="410"/>
      <c r="AS7" s="410"/>
      <c r="AT7" s="411"/>
      <c r="AU7" s="511" t="s">
        <v>107</v>
      </c>
      <c r="AV7" s="512"/>
      <c r="AW7" s="512"/>
      <c r="AX7" s="512"/>
      <c r="AY7" s="467" t="s">
        <v>108</v>
      </c>
      <c r="AZ7" s="468"/>
      <c r="BA7" s="468"/>
      <c r="BB7" s="468"/>
      <c r="BC7" s="468"/>
      <c r="BD7" s="468"/>
      <c r="BE7" s="468"/>
      <c r="BF7" s="468"/>
      <c r="BG7" s="468"/>
      <c r="BH7" s="468"/>
      <c r="BI7" s="468"/>
      <c r="BJ7" s="468"/>
      <c r="BK7" s="468"/>
      <c r="BL7" s="468"/>
      <c r="BM7" s="469"/>
      <c r="BN7" s="453">
        <v>397171</v>
      </c>
      <c r="BO7" s="454"/>
      <c r="BP7" s="454"/>
      <c r="BQ7" s="454"/>
      <c r="BR7" s="454"/>
      <c r="BS7" s="454"/>
      <c r="BT7" s="454"/>
      <c r="BU7" s="455"/>
      <c r="BV7" s="453">
        <v>371734</v>
      </c>
      <c r="BW7" s="454"/>
      <c r="BX7" s="454"/>
      <c r="BY7" s="454"/>
      <c r="BZ7" s="454"/>
      <c r="CA7" s="454"/>
      <c r="CB7" s="454"/>
      <c r="CC7" s="455"/>
      <c r="CD7" s="493" t="s">
        <v>109</v>
      </c>
      <c r="CE7" s="413"/>
      <c r="CF7" s="413"/>
      <c r="CG7" s="413"/>
      <c r="CH7" s="413"/>
      <c r="CI7" s="413"/>
      <c r="CJ7" s="413"/>
      <c r="CK7" s="413"/>
      <c r="CL7" s="413"/>
      <c r="CM7" s="413"/>
      <c r="CN7" s="413"/>
      <c r="CO7" s="413"/>
      <c r="CP7" s="413"/>
      <c r="CQ7" s="413"/>
      <c r="CR7" s="413"/>
      <c r="CS7" s="494"/>
      <c r="CT7" s="453">
        <v>72378584</v>
      </c>
      <c r="CU7" s="454"/>
      <c r="CV7" s="454"/>
      <c r="CW7" s="454"/>
      <c r="CX7" s="454"/>
      <c r="CY7" s="454"/>
      <c r="CZ7" s="454"/>
      <c r="DA7" s="455"/>
      <c r="DB7" s="453">
        <v>73754152</v>
      </c>
      <c r="DC7" s="454"/>
      <c r="DD7" s="454"/>
      <c r="DE7" s="454"/>
      <c r="DF7" s="454"/>
      <c r="DG7" s="454"/>
      <c r="DH7" s="454"/>
      <c r="DI7" s="455"/>
    </row>
    <row r="8" spans="1:119" ht="18.75" customHeight="1" thickBot="1" x14ac:dyDescent="0.2">
      <c r="A8" s="179"/>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110</v>
      </c>
      <c r="AN8" s="410"/>
      <c r="AO8" s="410"/>
      <c r="AP8" s="410"/>
      <c r="AQ8" s="410"/>
      <c r="AR8" s="410"/>
      <c r="AS8" s="410"/>
      <c r="AT8" s="411"/>
      <c r="AU8" s="511" t="s">
        <v>96</v>
      </c>
      <c r="AV8" s="512"/>
      <c r="AW8" s="512"/>
      <c r="AX8" s="512"/>
      <c r="AY8" s="467" t="s">
        <v>111</v>
      </c>
      <c r="AZ8" s="468"/>
      <c r="BA8" s="468"/>
      <c r="BB8" s="468"/>
      <c r="BC8" s="468"/>
      <c r="BD8" s="468"/>
      <c r="BE8" s="468"/>
      <c r="BF8" s="468"/>
      <c r="BG8" s="468"/>
      <c r="BH8" s="468"/>
      <c r="BI8" s="468"/>
      <c r="BJ8" s="468"/>
      <c r="BK8" s="468"/>
      <c r="BL8" s="468"/>
      <c r="BM8" s="469"/>
      <c r="BN8" s="453">
        <v>1033384</v>
      </c>
      <c r="BO8" s="454"/>
      <c r="BP8" s="454"/>
      <c r="BQ8" s="454"/>
      <c r="BR8" s="454"/>
      <c r="BS8" s="454"/>
      <c r="BT8" s="454"/>
      <c r="BU8" s="455"/>
      <c r="BV8" s="453">
        <v>995646</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0.64</v>
      </c>
      <c r="CU8" s="557"/>
      <c r="CV8" s="557"/>
      <c r="CW8" s="557"/>
      <c r="CX8" s="557"/>
      <c r="CY8" s="557"/>
      <c r="CZ8" s="557"/>
      <c r="DA8" s="558"/>
      <c r="DB8" s="556">
        <v>0.66</v>
      </c>
      <c r="DC8" s="557"/>
      <c r="DD8" s="557"/>
      <c r="DE8" s="557"/>
      <c r="DF8" s="557"/>
      <c r="DG8" s="557"/>
      <c r="DH8" s="557"/>
      <c r="DI8" s="558"/>
    </row>
    <row r="9" spans="1:119" ht="18.75" customHeight="1" thickBot="1" x14ac:dyDescent="0.2">
      <c r="A9" s="179"/>
      <c r="B9" s="585" t="s">
        <v>113</v>
      </c>
      <c r="C9" s="586"/>
      <c r="D9" s="586"/>
      <c r="E9" s="586"/>
      <c r="F9" s="586"/>
      <c r="G9" s="586"/>
      <c r="H9" s="586"/>
      <c r="I9" s="586"/>
      <c r="J9" s="586"/>
      <c r="K9" s="504"/>
      <c r="L9" s="587" t="s">
        <v>114</v>
      </c>
      <c r="M9" s="588"/>
      <c r="N9" s="588"/>
      <c r="O9" s="588"/>
      <c r="P9" s="588"/>
      <c r="Q9" s="589"/>
      <c r="R9" s="590">
        <v>303316</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96</v>
      </c>
      <c r="AV9" s="512"/>
      <c r="AW9" s="512"/>
      <c r="AX9" s="512"/>
      <c r="AY9" s="467" t="s">
        <v>117</v>
      </c>
      <c r="AZ9" s="468"/>
      <c r="BA9" s="468"/>
      <c r="BB9" s="468"/>
      <c r="BC9" s="468"/>
      <c r="BD9" s="468"/>
      <c r="BE9" s="468"/>
      <c r="BF9" s="468"/>
      <c r="BG9" s="468"/>
      <c r="BH9" s="468"/>
      <c r="BI9" s="468"/>
      <c r="BJ9" s="468"/>
      <c r="BK9" s="468"/>
      <c r="BL9" s="468"/>
      <c r="BM9" s="469"/>
      <c r="BN9" s="453">
        <v>37738</v>
      </c>
      <c r="BO9" s="454"/>
      <c r="BP9" s="454"/>
      <c r="BQ9" s="454"/>
      <c r="BR9" s="454"/>
      <c r="BS9" s="454"/>
      <c r="BT9" s="454"/>
      <c r="BU9" s="455"/>
      <c r="BV9" s="453">
        <v>6494</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15.5</v>
      </c>
      <c r="CU9" s="451"/>
      <c r="CV9" s="451"/>
      <c r="CW9" s="451"/>
      <c r="CX9" s="451"/>
      <c r="CY9" s="451"/>
      <c r="CZ9" s="451"/>
      <c r="DA9" s="452"/>
      <c r="DB9" s="450">
        <v>15</v>
      </c>
      <c r="DC9" s="451"/>
      <c r="DD9" s="451"/>
      <c r="DE9" s="451"/>
      <c r="DF9" s="451"/>
      <c r="DG9" s="451"/>
      <c r="DH9" s="451"/>
      <c r="DI9" s="452"/>
    </row>
    <row r="10" spans="1:119" ht="18.75" customHeight="1" thickBot="1" x14ac:dyDescent="0.2">
      <c r="A10" s="179"/>
      <c r="B10" s="585"/>
      <c r="C10" s="586"/>
      <c r="D10" s="586"/>
      <c r="E10" s="586"/>
      <c r="F10" s="586"/>
      <c r="G10" s="586"/>
      <c r="H10" s="586"/>
      <c r="I10" s="586"/>
      <c r="J10" s="586"/>
      <c r="K10" s="504"/>
      <c r="L10" s="409" t="s">
        <v>119</v>
      </c>
      <c r="M10" s="410"/>
      <c r="N10" s="410"/>
      <c r="O10" s="410"/>
      <c r="P10" s="410"/>
      <c r="Q10" s="411"/>
      <c r="R10" s="406">
        <v>304552</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96</v>
      </c>
      <c r="AV10" s="512"/>
      <c r="AW10" s="512"/>
      <c r="AX10" s="512"/>
      <c r="AY10" s="467" t="s">
        <v>121</v>
      </c>
      <c r="AZ10" s="468"/>
      <c r="BA10" s="468"/>
      <c r="BB10" s="468"/>
      <c r="BC10" s="468"/>
      <c r="BD10" s="468"/>
      <c r="BE10" s="468"/>
      <c r="BF10" s="468"/>
      <c r="BG10" s="468"/>
      <c r="BH10" s="468"/>
      <c r="BI10" s="468"/>
      <c r="BJ10" s="468"/>
      <c r="BK10" s="468"/>
      <c r="BL10" s="468"/>
      <c r="BM10" s="469"/>
      <c r="BN10" s="453">
        <v>8272</v>
      </c>
      <c r="BO10" s="454"/>
      <c r="BP10" s="454"/>
      <c r="BQ10" s="454"/>
      <c r="BR10" s="454"/>
      <c r="BS10" s="454"/>
      <c r="BT10" s="454"/>
      <c r="BU10" s="455"/>
      <c r="BV10" s="453">
        <v>895073</v>
      </c>
      <c r="BW10" s="454"/>
      <c r="BX10" s="454"/>
      <c r="BY10" s="454"/>
      <c r="BZ10" s="454"/>
      <c r="CA10" s="454"/>
      <c r="CB10" s="454"/>
      <c r="CC10" s="455"/>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9"/>
      <c r="B12" s="559" t="s">
        <v>131</v>
      </c>
      <c r="C12" s="560"/>
      <c r="D12" s="560"/>
      <c r="E12" s="560"/>
      <c r="F12" s="560"/>
      <c r="G12" s="560"/>
      <c r="H12" s="560"/>
      <c r="I12" s="560"/>
      <c r="J12" s="560"/>
      <c r="K12" s="561"/>
      <c r="L12" s="568" t="s">
        <v>132</v>
      </c>
      <c r="M12" s="569"/>
      <c r="N12" s="569"/>
      <c r="O12" s="569"/>
      <c r="P12" s="569"/>
      <c r="Q12" s="570"/>
      <c r="R12" s="571">
        <v>302383</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136</v>
      </c>
      <c r="AV12" s="512"/>
      <c r="AW12" s="512"/>
      <c r="AX12" s="512"/>
      <c r="AY12" s="467" t="s">
        <v>137</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129</v>
      </c>
      <c r="CU12" s="557"/>
      <c r="CV12" s="557"/>
      <c r="CW12" s="557"/>
      <c r="CX12" s="557"/>
      <c r="CY12" s="557"/>
      <c r="CZ12" s="557"/>
      <c r="DA12" s="558"/>
      <c r="DB12" s="556" t="s">
        <v>129</v>
      </c>
      <c r="DC12" s="557"/>
      <c r="DD12" s="557"/>
      <c r="DE12" s="557"/>
      <c r="DF12" s="557"/>
      <c r="DG12" s="557"/>
      <c r="DH12" s="557"/>
      <c r="DI12" s="558"/>
    </row>
    <row r="13" spans="1:119" ht="18.75" customHeight="1" x14ac:dyDescent="0.15">
      <c r="A13" s="179"/>
      <c r="B13" s="562"/>
      <c r="C13" s="563"/>
      <c r="D13" s="563"/>
      <c r="E13" s="563"/>
      <c r="F13" s="563"/>
      <c r="G13" s="563"/>
      <c r="H13" s="563"/>
      <c r="I13" s="563"/>
      <c r="J13" s="563"/>
      <c r="K13" s="564"/>
      <c r="L13" s="188"/>
      <c r="M13" s="537" t="s">
        <v>139</v>
      </c>
      <c r="N13" s="538"/>
      <c r="O13" s="538"/>
      <c r="P13" s="538"/>
      <c r="Q13" s="539"/>
      <c r="R13" s="540">
        <v>297381</v>
      </c>
      <c r="S13" s="541"/>
      <c r="T13" s="541"/>
      <c r="U13" s="541"/>
      <c r="V13" s="542"/>
      <c r="W13" s="543" t="s">
        <v>140</v>
      </c>
      <c r="X13" s="439"/>
      <c r="Y13" s="439"/>
      <c r="Z13" s="439"/>
      <c r="AA13" s="439"/>
      <c r="AB13" s="440"/>
      <c r="AC13" s="406">
        <v>7155</v>
      </c>
      <c r="AD13" s="407"/>
      <c r="AE13" s="407"/>
      <c r="AF13" s="407"/>
      <c r="AG13" s="408"/>
      <c r="AH13" s="406">
        <v>7769</v>
      </c>
      <c r="AI13" s="407"/>
      <c r="AJ13" s="407"/>
      <c r="AK13" s="407"/>
      <c r="AL13" s="466"/>
      <c r="AM13" s="510" t="s">
        <v>141</v>
      </c>
      <c r="AN13" s="410"/>
      <c r="AO13" s="410"/>
      <c r="AP13" s="410"/>
      <c r="AQ13" s="410"/>
      <c r="AR13" s="410"/>
      <c r="AS13" s="410"/>
      <c r="AT13" s="411"/>
      <c r="AU13" s="511" t="s">
        <v>142</v>
      </c>
      <c r="AV13" s="512"/>
      <c r="AW13" s="512"/>
      <c r="AX13" s="512"/>
      <c r="AY13" s="467" t="s">
        <v>143</v>
      </c>
      <c r="AZ13" s="468"/>
      <c r="BA13" s="468"/>
      <c r="BB13" s="468"/>
      <c r="BC13" s="468"/>
      <c r="BD13" s="468"/>
      <c r="BE13" s="468"/>
      <c r="BF13" s="468"/>
      <c r="BG13" s="468"/>
      <c r="BH13" s="468"/>
      <c r="BI13" s="468"/>
      <c r="BJ13" s="468"/>
      <c r="BK13" s="468"/>
      <c r="BL13" s="468"/>
      <c r="BM13" s="469"/>
      <c r="BN13" s="453">
        <v>46010</v>
      </c>
      <c r="BO13" s="454"/>
      <c r="BP13" s="454"/>
      <c r="BQ13" s="454"/>
      <c r="BR13" s="454"/>
      <c r="BS13" s="454"/>
      <c r="BT13" s="454"/>
      <c r="BU13" s="455"/>
      <c r="BV13" s="453">
        <v>901567</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3.5</v>
      </c>
      <c r="CU13" s="451"/>
      <c r="CV13" s="451"/>
      <c r="CW13" s="451"/>
      <c r="CX13" s="451"/>
      <c r="CY13" s="451"/>
      <c r="CZ13" s="451"/>
      <c r="DA13" s="452"/>
      <c r="DB13" s="450">
        <v>3.4</v>
      </c>
      <c r="DC13" s="451"/>
      <c r="DD13" s="451"/>
      <c r="DE13" s="451"/>
      <c r="DF13" s="451"/>
      <c r="DG13" s="451"/>
      <c r="DH13" s="451"/>
      <c r="DI13" s="452"/>
    </row>
    <row r="14" spans="1:119" ht="18.75" customHeight="1" thickBot="1" x14ac:dyDescent="0.2">
      <c r="A14" s="179"/>
      <c r="B14" s="562"/>
      <c r="C14" s="563"/>
      <c r="D14" s="563"/>
      <c r="E14" s="563"/>
      <c r="F14" s="563"/>
      <c r="G14" s="563"/>
      <c r="H14" s="563"/>
      <c r="I14" s="563"/>
      <c r="J14" s="563"/>
      <c r="K14" s="564"/>
      <c r="L14" s="527" t="s">
        <v>145</v>
      </c>
      <c r="M14" s="580"/>
      <c r="N14" s="580"/>
      <c r="O14" s="580"/>
      <c r="P14" s="580"/>
      <c r="Q14" s="581"/>
      <c r="R14" s="540">
        <v>303052</v>
      </c>
      <c r="S14" s="541"/>
      <c r="T14" s="541"/>
      <c r="U14" s="541"/>
      <c r="V14" s="542"/>
      <c r="W14" s="544"/>
      <c r="X14" s="442"/>
      <c r="Y14" s="442"/>
      <c r="Z14" s="442"/>
      <c r="AA14" s="442"/>
      <c r="AB14" s="443"/>
      <c r="AC14" s="533">
        <v>5.4</v>
      </c>
      <c r="AD14" s="534"/>
      <c r="AE14" s="534"/>
      <c r="AF14" s="534"/>
      <c r="AG14" s="535"/>
      <c r="AH14" s="533">
        <v>5.8</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5.2</v>
      </c>
      <c r="CU14" s="551"/>
      <c r="CV14" s="551"/>
      <c r="CW14" s="551"/>
      <c r="CX14" s="551"/>
      <c r="CY14" s="551"/>
      <c r="CZ14" s="551"/>
      <c r="DA14" s="552"/>
      <c r="DB14" s="550">
        <v>14.3</v>
      </c>
      <c r="DC14" s="551"/>
      <c r="DD14" s="551"/>
      <c r="DE14" s="551"/>
      <c r="DF14" s="551"/>
      <c r="DG14" s="551"/>
      <c r="DH14" s="551"/>
      <c r="DI14" s="552"/>
    </row>
    <row r="15" spans="1:119" ht="18.75" customHeight="1" x14ac:dyDescent="0.15">
      <c r="A15" s="179"/>
      <c r="B15" s="562"/>
      <c r="C15" s="563"/>
      <c r="D15" s="563"/>
      <c r="E15" s="563"/>
      <c r="F15" s="563"/>
      <c r="G15" s="563"/>
      <c r="H15" s="563"/>
      <c r="I15" s="563"/>
      <c r="J15" s="563"/>
      <c r="K15" s="564"/>
      <c r="L15" s="188"/>
      <c r="M15" s="537" t="s">
        <v>147</v>
      </c>
      <c r="N15" s="538"/>
      <c r="O15" s="538"/>
      <c r="P15" s="538"/>
      <c r="Q15" s="539"/>
      <c r="R15" s="540">
        <v>298897</v>
      </c>
      <c r="S15" s="541"/>
      <c r="T15" s="541"/>
      <c r="U15" s="541"/>
      <c r="V15" s="542"/>
      <c r="W15" s="543" t="s">
        <v>148</v>
      </c>
      <c r="X15" s="439"/>
      <c r="Y15" s="439"/>
      <c r="Z15" s="439"/>
      <c r="AA15" s="439"/>
      <c r="AB15" s="440"/>
      <c r="AC15" s="406">
        <v>26378</v>
      </c>
      <c r="AD15" s="407"/>
      <c r="AE15" s="407"/>
      <c r="AF15" s="407"/>
      <c r="AG15" s="408"/>
      <c r="AH15" s="406">
        <v>27388</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37641989</v>
      </c>
      <c r="BO15" s="483"/>
      <c r="BP15" s="483"/>
      <c r="BQ15" s="483"/>
      <c r="BR15" s="483"/>
      <c r="BS15" s="483"/>
      <c r="BT15" s="483"/>
      <c r="BU15" s="484"/>
      <c r="BV15" s="482">
        <v>36116969</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19.8</v>
      </c>
      <c r="AD16" s="534"/>
      <c r="AE16" s="534"/>
      <c r="AF16" s="534"/>
      <c r="AG16" s="535"/>
      <c r="AH16" s="533">
        <v>20.399999999999999</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59226510</v>
      </c>
      <c r="BO16" s="454"/>
      <c r="BP16" s="454"/>
      <c r="BQ16" s="454"/>
      <c r="BR16" s="454"/>
      <c r="BS16" s="454"/>
      <c r="BT16" s="454"/>
      <c r="BU16" s="455"/>
      <c r="BV16" s="453">
        <v>57947164</v>
      </c>
      <c r="BW16" s="454"/>
      <c r="BX16" s="454"/>
      <c r="BY16" s="454"/>
      <c r="BZ16" s="454"/>
      <c r="CA16" s="454"/>
      <c r="CB16" s="454"/>
      <c r="CC16" s="455"/>
      <c r="CD16" s="192"/>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9"/>
      <c r="B17" s="565"/>
      <c r="C17" s="566"/>
      <c r="D17" s="566"/>
      <c r="E17" s="566"/>
      <c r="F17" s="566"/>
      <c r="G17" s="566"/>
      <c r="H17" s="566"/>
      <c r="I17" s="566"/>
      <c r="J17" s="566"/>
      <c r="K17" s="567"/>
      <c r="L17" s="193"/>
      <c r="M17" s="546" t="s">
        <v>154</v>
      </c>
      <c r="N17" s="547"/>
      <c r="O17" s="547"/>
      <c r="P17" s="547"/>
      <c r="Q17" s="548"/>
      <c r="R17" s="530" t="s">
        <v>155</v>
      </c>
      <c r="S17" s="531"/>
      <c r="T17" s="531"/>
      <c r="U17" s="531"/>
      <c r="V17" s="532"/>
      <c r="W17" s="543" t="s">
        <v>156</v>
      </c>
      <c r="X17" s="439"/>
      <c r="Y17" s="439"/>
      <c r="Z17" s="439"/>
      <c r="AA17" s="439"/>
      <c r="AB17" s="440"/>
      <c r="AC17" s="406">
        <v>99588</v>
      </c>
      <c r="AD17" s="407"/>
      <c r="AE17" s="407"/>
      <c r="AF17" s="407"/>
      <c r="AG17" s="408"/>
      <c r="AH17" s="406">
        <v>98781</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47927892</v>
      </c>
      <c r="BO17" s="454"/>
      <c r="BP17" s="454"/>
      <c r="BQ17" s="454"/>
      <c r="BR17" s="454"/>
      <c r="BS17" s="454"/>
      <c r="BT17" s="454"/>
      <c r="BU17" s="455"/>
      <c r="BV17" s="453">
        <v>45993096</v>
      </c>
      <c r="BW17" s="454"/>
      <c r="BX17" s="454"/>
      <c r="BY17" s="454"/>
      <c r="BZ17" s="454"/>
      <c r="CA17" s="454"/>
      <c r="CB17" s="454"/>
      <c r="CC17" s="455"/>
      <c r="CD17" s="192"/>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9"/>
      <c r="B18" s="503" t="s">
        <v>158</v>
      </c>
      <c r="C18" s="504"/>
      <c r="D18" s="504"/>
      <c r="E18" s="505"/>
      <c r="F18" s="505"/>
      <c r="G18" s="505"/>
      <c r="H18" s="505"/>
      <c r="I18" s="505"/>
      <c r="J18" s="505"/>
      <c r="K18" s="505"/>
      <c r="L18" s="506">
        <v>229.96</v>
      </c>
      <c r="M18" s="506"/>
      <c r="N18" s="506"/>
      <c r="O18" s="506"/>
      <c r="P18" s="506"/>
      <c r="Q18" s="506"/>
      <c r="R18" s="507"/>
      <c r="S18" s="507"/>
      <c r="T18" s="507"/>
      <c r="U18" s="507"/>
      <c r="V18" s="508"/>
      <c r="W18" s="524"/>
      <c r="X18" s="525"/>
      <c r="Y18" s="525"/>
      <c r="Z18" s="525"/>
      <c r="AA18" s="525"/>
      <c r="AB18" s="549"/>
      <c r="AC18" s="423">
        <v>74.8</v>
      </c>
      <c r="AD18" s="424"/>
      <c r="AE18" s="424"/>
      <c r="AF18" s="424"/>
      <c r="AG18" s="509"/>
      <c r="AH18" s="423">
        <v>73.8</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70828176</v>
      </c>
      <c r="BO18" s="454"/>
      <c r="BP18" s="454"/>
      <c r="BQ18" s="454"/>
      <c r="BR18" s="454"/>
      <c r="BS18" s="454"/>
      <c r="BT18" s="454"/>
      <c r="BU18" s="455"/>
      <c r="BV18" s="453">
        <v>69866821</v>
      </c>
      <c r="BW18" s="454"/>
      <c r="BX18" s="454"/>
      <c r="BY18" s="454"/>
      <c r="BZ18" s="454"/>
      <c r="CA18" s="454"/>
      <c r="CB18" s="454"/>
      <c r="CC18" s="455"/>
      <c r="CD18" s="192"/>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9"/>
      <c r="B19" s="503" t="s">
        <v>160</v>
      </c>
      <c r="C19" s="504"/>
      <c r="D19" s="504"/>
      <c r="E19" s="505"/>
      <c r="F19" s="505"/>
      <c r="G19" s="505"/>
      <c r="H19" s="505"/>
      <c r="I19" s="505"/>
      <c r="J19" s="505"/>
      <c r="K19" s="505"/>
      <c r="L19" s="513">
        <v>1319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84093403</v>
      </c>
      <c r="BO19" s="454"/>
      <c r="BP19" s="454"/>
      <c r="BQ19" s="454"/>
      <c r="BR19" s="454"/>
      <c r="BS19" s="454"/>
      <c r="BT19" s="454"/>
      <c r="BU19" s="455"/>
      <c r="BV19" s="453">
        <v>86069670</v>
      </c>
      <c r="BW19" s="454"/>
      <c r="BX19" s="454"/>
      <c r="BY19" s="454"/>
      <c r="BZ19" s="454"/>
      <c r="CA19" s="454"/>
      <c r="CB19" s="454"/>
      <c r="CC19" s="455"/>
      <c r="CD19" s="192"/>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9"/>
      <c r="B20" s="503" t="s">
        <v>162</v>
      </c>
      <c r="C20" s="504"/>
      <c r="D20" s="504"/>
      <c r="E20" s="505"/>
      <c r="F20" s="505"/>
      <c r="G20" s="505"/>
      <c r="H20" s="505"/>
      <c r="I20" s="505"/>
      <c r="J20" s="505"/>
      <c r="K20" s="505"/>
      <c r="L20" s="513">
        <v>128716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2"/>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9"/>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2"/>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9"/>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131824024</v>
      </c>
      <c r="BO22" s="483"/>
      <c r="BP22" s="483"/>
      <c r="BQ22" s="483"/>
      <c r="BR22" s="483"/>
      <c r="BS22" s="483"/>
      <c r="BT22" s="483"/>
      <c r="BU22" s="484"/>
      <c r="BV22" s="482">
        <v>137909484</v>
      </c>
      <c r="BW22" s="483"/>
      <c r="BX22" s="483"/>
      <c r="BY22" s="483"/>
      <c r="BZ22" s="483"/>
      <c r="CA22" s="483"/>
      <c r="CB22" s="483"/>
      <c r="CC22" s="484"/>
      <c r="CD22" s="192"/>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9"/>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103940601</v>
      </c>
      <c r="BO23" s="454"/>
      <c r="BP23" s="454"/>
      <c r="BQ23" s="454"/>
      <c r="BR23" s="454"/>
      <c r="BS23" s="454"/>
      <c r="BT23" s="454"/>
      <c r="BU23" s="455"/>
      <c r="BV23" s="453">
        <v>107244671</v>
      </c>
      <c r="BW23" s="454"/>
      <c r="BX23" s="454"/>
      <c r="BY23" s="454"/>
      <c r="BZ23" s="454"/>
      <c r="CA23" s="454"/>
      <c r="CB23" s="454"/>
      <c r="CC23" s="455"/>
      <c r="CD23" s="192"/>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9"/>
      <c r="B24" s="432"/>
      <c r="C24" s="433"/>
      <c r="D24" s="434"/>
      <c r="E24" s="409" t="s">
        <v>172</v>
      </c>
      <c r="F24" s="410"/>
      <c r="G24" s="410"/>
      <c r="H24" s="410"/>
      <c r="I24" s="410"/>
      <c r="J24" s="410"/>
      <c r="K24" s="411"/>
      <c r="L24" s="406">
        <v>1</v>
      </c>
      <c r="M24" s="407"/>
      <c r="N24" s="407"/>
      <c r="O24" s="407"/>
      <c r="P24" s="408"/>
      <c r="Q24" s="406">
        <v>10970</v>
      </c>
      <c r="R24" s="407"/>
      <c r="S24" s="407"/>
      <c r="T24" s="407"/>
      <c r="U24" s="407"/>
      <c r="V24" s="408"/>
      <c r="W24" s="496"/>
      <c r="X24" s="433"/>
      <c r="Y24" s="434"/>
      <c r="Z24" s="409" t="s">
        <v>173</v>
      </c>
      <c r="AA24" s="410"/>
      <c r="AB24" s="410"/>
      <c r="AC24" s="410"/>
      <c r="AD24" s="410"/>
      <c r="AE24" s="410"/>
      <c r="AF24" s="410"/>
      <c r="AG24" s="411"/>
      <c r="AH24" s="406">
        <v>1530</v>
      </c>
      <c r="AI24" s="407"/>
      <c r="AJ24" s="407"/>
      <c r="AK24" s="407"/>
      <c r="AL24" s="408"/>
      <c r="AM24" s="406">
        <v>4983210</v>
      </c>
      <c r="AN24" s="407"/>
      <c r="AO24" s="407"/>
      <c r="AP24" s="407"/>
      <c r="AQ24" s="407"/>
      <c r="AR24" s="408"/>
      <c r="AS24" s="406">
        <v>3257</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80301398</v>
      </c>
      <c r="BO24" s="454"/>
      <c r="BP24" s="454"/>
      <c r="BQ24" s="454"/>
      <c r="BR24" s="454"/>
      <c r="BS24" s="454"/>
      <c r="BT24" s="454"/>
      <c r="BU24" s="455"/>
      <c r="BV24" s="453">
        <v>84835852</v>
      </c>
      <c r="BW24" s="454"/>
      <c r="BX24" s="454"/>
      <c r="BY24" s="454"/>
      <c r="BZ24" s="454"/>
      <c r="CA24" s="454"/>
      <c r="CB24" s="454"/>
      <c r="CC24" s="455"/>
      <c r="CD24" s="192"/>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9"/>
      <c r="B25" s="432"/>
      <c r="C25" s="433"/>
      <c r="D25" s="434"/>
      <c r="E25" s="409" t="s">
        <v>175</v>
      </c>
      <c r="F25" s="410"/>
      <c r="G25" s="410"/>
      <c r="H25" s="410"/>
      <c r="I25" s="410"/>
      <c r="J25" s="410"/>
      <c r="K25" s="411"/>
      <c r="L25" s="406">
        <v>2</v>
      </c>
      <c r="M25" s="407"/>
      <c r="N25" s="407"/>
      <c r="O25" s="407"/>
      <c r="P25" s="408"/>
      <c r="Q25" s="406">
        <v>8970</v>
      </c>
      <c r="R25" s="407"/>
      <c r="S25" s="407"/>
      <c r="T25" s="407"/>
      <c r="U25" s="407"/>
      <c r="V25" s="408"/>
      <c r="W25" s="496"/>
      <c r="X25" s="433"/>
      <c r="Y25" s="434"/>
      <c r="Z25" s="409" t="s">
        <v>176</v>
      </c>
      <c r="AA25" s="410"/>
      <c r="AB25" s="410"/>
      <c r="AC25" s="410"/>
      <c r="AD25" s="410"/>
      <c r="AE25" s="410"/>
      <c r="AF25" s="410"/>
      <c r="AG25" s="411"/>
      <c r="AH25" s="406" t="s">
        <v>177</v>
      </c>
      <c r="AI25" s="407"/>
      <c r="AJ25" s="407"/>
      <c r="AK25" s="407"/>
      <c r="AL25" s="408"/>
      <c r="AM25" s="406" t="s">
        <v>177</v>
      </c>
      <c r="AN25" s="407"/>
      <c r="AO25" s="407"/>
      <c r="AP25" s="407"/>
      <c r="AQ25" s="407"/>
      <c r="AR25" s="408"/>
      <c r="AS25" s="406" t="s">
        <v>177</v>
      </c>
      <c r="AT25" s="407"/>
      <c r="AU25" s="407"/>
      <c r="AV25" s="407"/>
      <c r="AW25" s="407"/>
      <c r="AX25" s="466"/>
      <c r="AY25" s="479" t="s">
        <v>178</v>
      </c>
      <c r="AZ25" s="480"/>
      <c r="BA25" s="480"/>
      <c r="BB25" s="480"/>
      <c r="BC25" s="480"/>
      <c r="BD25" s="480"/>
      <c r="BE25" s="480"/>
      <c r="BF25" s="480"/>
      <c r="BG25" s="480"/>
      <c r="BH25" s="480"/>
      <c r="BI25" s="480"/>
      <c r="BJ25" s="480"/>
      <c r="BK25" s="480"/>
      <c r="BL25" s="480"/>
      <c r="BM25" s="481"/>
      <c r="BN25" s="482">
        <v>26324596</v>
      </c>
      <c r="BO25" s="483"/>
      <c r="BP25" s="483"/>
      <c r="BQ25" s="483"/>
      <c r="BR25" s="483"/>
      <c r="BS25" s="483"/>
      <c r="BT25" s="483"/>
      <c r="BU25" s="484"/>
      <c r="BV25" s="482">
        <v>28692250</v>
      </c>
      <c r="BW25" s="483"/>
      <c r="BX25" s="483"/>
      <c r="BY25" s="483"/>
      <c r="BZ25" s="483"/>
      <c r="CA25" s="483"/>
      <c r="CB25" s="483"/>
      <c r="CC25" s="484"/>
      <c r="CD25" s="192"/>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9"/>
      <c r="B26" s="432"/>
      <c r="C26" s="433"/>
      <c r="D26" s="434"/>
      <c r="E26" s="409" t="s">
        <v>179</v>
      </c>
      <c r="F26" s="410"/>
      <c r="G26" s="410"/>
      <c r="H26" s="410"/>
      <c r="I26" s="410"/>
      <c r="J26" s="410"/>
      <c r="K26" s="411"/>
      <c r="L26" s="406">
        <v>1</v>
      </c>
      <c r="M26" s="407"/>
      <c r="N26" s="407"/>
      <c r="O26" s="407"/>
      <c r="P26" s="408"/>
      <c r="Q26" s="406">
        <v>6860</v>
      </c>
      <c r="R26" s="407"/>
      <c r="S26" s="407"/>
      <c r="T26" s="407"/>
      <c r="U26" s="407"/>
      <c r="V26" s="408"/>
      <c r="W26" s="496"/>
      <c r="X26" s="433"/>
      <c r="Y26" s="434"/>
      <c r="Z26" s="409" t="s">
        <v>180</v>
      </c>
      <c r="AA26" s="464"/>
      <c r="AB26" s="464"/>
      <c r="AC26" s="464"/>
      <c r="AD26" s="464"/>
      <c r="AE26" s="464"/>
      <c r="AF26" s="464"/>
      <c r="AG26" s="465"/>
      <c r="AH26" s="406">
        <v>4</v>
      </c>
      <c r="AI26" s="407"/>
      <c r="AJ26" s="407"/>
      <c r="AK26" s="407"/>
      <c r="AL26" s="408"/>
      <c r="AM26" s="406">
        <v>12840</v>
      </c>
      <c r="AN26" s="407"/>
      <c r="AO26" s="407"/>
      <c r="AP26" s="407"/>
      <c r="AQ26" s="407"/>
      <c r="AR26" s="408"/>
      <c r="AS26" s="406">
        <v>3210</v>
      </c>
      <c r="AT26" s="407"/>
      <c r="AU26" s="407"/>
      <c r="AV26" s="407"/>
      <c r="AW26" s="407"/>
      <c r="AX26" s="466"/>
      <c r="AY26" s="493" t="s">
        <v>181</v>
      </c>
      <c r="AZ26" s="413"/>
      <c r="BA26" s="413"/>
      <c r="BB26" s="413"/>
      <c r="BC26" s="413"/>
      <c r="BD26" s="413"/>
      <c r="BE26" s="413"/>
      <c r="BF26" s="413"/>
      <c r="BG26" s="413"/>
      <c r="BH26" s="413"/>
      <c r="BI26" s="413"/>
      <c r="BJ26" s="413"/>
      <c r="BK26" s="413"/>
      <c r="BL26" s="413"/>
      <c r="BM26" s="494"/>
      <c r="BN26" s="453">
        <v>300000</v>
      </c>
      <c r="BO26" s="454"/>
      <c r="BP26" s="454"/>
      <c r="BQ26" s="454"/>
      <c r="BR26" s="454"/>
      <c r="BS26" s="454"/>
      <c r="BT26" s="454"/>
      <c r="BU26" s="455"/>
      <c r="BV26" s="453">
        <v>200000</v>
      </c>
      <c r="BW26" s="454"/>
      <c r="BX26" s="454"/>
      <c r="BY26" s="454"/>
      <c r="BZ26" s="454"/>
      <c r="CA26" s="454"/>
      <c r="CB26" s="454"/>
      <c r="CC26" s="455"/>
      <c r="CD26" s="192"/>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9"/>
      <c r="B27" s="432"/>
      <c r="C27" s="433"/>
      <c r="D27" s="434"/>
      <c r="E27" s="409" t="s">
        <v>182</v>
      </c>
      <c r="F27" s="410"/>
      <c r="G27" s="410"/>
      <c r="H27" s="410"/>
      <c r="I27" s="410"/>
      <c r="J27" s="410"/>
      <c r="K27" s="411"/>
      <c r="L27" s="406">
        <v>1</v>
      </c>
      <c r="M27" s="407"/>
      <c r="N27" s="407"/>
      <c r="O27" s="407"/>
      <c r="P27" s="408"/>
      <c r="Q27" s="406">
        <v>6830</v>
      </c>
      <c r="R27" s="407"/>
      <c r="S27" s="407"/>
      <c r="T27" s="407"/>
      <c r="U27" s="407"/>
      <c r="V27" s="408"/>
      <c r="W27" s="496"/>
      <c r="X27" s="433"/>
      <c r="Y27" s="434"/>
      <c r="Z27" s="409" t="s">
        <v>183</v>
      </c>
      <c r="AA27" s="410"/>
      <c r="AB27" s="410"/>
      <c r="AC27" s="410"/>
      <c r="AD27" s="410"/>
      <c r="AE27" s="410"/>
      <c r="AF27" s="410"/>
      <c r="AG27" s="411"/>
      <c r="AH27" s="406">
        <v>118</v>
      </c>
      <c r="AI27" s="407"/>
      <c r="AJ27" s="407"/>
      <c r="AK27" s="407"/>
      <c r="AL27" s="408"/>
      <c r="AM27" s="406">
        <v>451872</v>
      </c>
      <c r="AN27" s="407"/>
      <c r="AO27" s="407"/>
      <c r="AP27" s="407"/>
      <c r="AQ27" s="407"/>
      <c r="AR27" s="408"/>
      <c r="AS27" s="406">
        <v>3829</v>
      </c>
      <c r="AT27" s="407"/>
      <c r="AU27" s="407"/>
      <c r="AV27" s="407"/>
      <c r="AW27" s="407"/>
      <c r="AX27" s="466"/>
      <c r="AY27" s="490" t="s">
        <v>184</v>
      </c>
      <c r="AZ27" s="491"/>
      <c r="BA27" s="491"/>
      <c r="BB27" s="491"/>
      <c r="BC27" s="491"/>
      <c r="BD27" s="491"/>
      <c r="BE27" s="491"/>
      <c r="BF27" s="491"/>
      <c r="BG27" s="491"/>
      <c r="BH27" s="491"/>
      <c r="BI27" s="491"/>
      <c r="BJ27" s="491"/>
      <c r="BK27" s="491"/>
      <c r="BL27" s="491"/>
      <c r="BM27" s="492"/>
      <c r="BN27" s="487">
        <v>2621263</v>
      </c>
      <c r="BO27" s="488"/>
      <c r="BP27" s="488"/>
      <c r="BQ27" s="488"/>
      <c r="BR27" s="488"/>
      <c r="BS27" s="488"/>
      <c r="BT27" s="488"/>
      <c r="BU27" s="489"/>
      <c r="BV27" s="487">
        <v>2621164</v>
      </c>
      <c r="BW27" s="488"/>
      <c r="BX27" s="488"/>
      <c r="BY27" s="488"/>
      <c r="BZ27" s="488"/>
      <c r="CA27" s="488"/>
      <c r="CB27" s="488"/>
      <c r="CC27" s="489"/>
      <c r="CD27" s="194"/>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9"/>
      <c r="B28" s="432"/>
      <c r="C28" s="433"/>
      <c r="D28" s="434"/>
      <c r="E28" s="409" t="s">
        <v>185</v>
      </c>
      <c r="F28" s="410"/>
      <c r="G28" s="410"/>
      <c r="H28" s="410"/>
      <c r="I28" s="410"/>
      <c r="J28" s="410"/>
      <c r="K28" s="411"/>
      <c r="L28" s="406">
        <v>1</v>
      </c>
      <c r="M28" s="407"/>
      <c r="N28" s="407"/>
      <c r="O28" s="407"/>
      <c r="P28" s="408"/>
      <c r="Q28" s="406">
        <v>6160</v>
      </c>
      <c r="R28" s="407"/>
      <c r="S28" s="407"/>
      <c r="T28" s="407"/>
      <c r="U28" s="407"/>
      <c r="V28" s="408"/>
      <c r="W28" s="496"/>
      <c r="X28" s="433"/>
      <c r="Y28" s="434"/>
      <c r="Z28" s="409" t="s">
        <v>186</v>
      </c>
      <c r="AA28" s="410"/>
      <c r="AB28" s="410"/>
      <c r="AC28" s="410"/>
      <c r="AD28" s="410"/>
      <c r="AE28" s="410"/>
      <c r="AF28" s="410"/>
      <c r="AG28" s="411"/>
      <c r="AH28" s="406" t="s">
        <v>177</v>
      </c>
      <c r="AI28" s="407"/>
      <c r="AJ28" s="407"/>
      <c r="AK28" s="407"/>
      <c r="AL28" s="408"/>
      <c r="AM28" s="406" t="s">
        <v>177</v>
      </c>
      <c r="AN28" s="407"/>
      <c r="AO28" s="407"/>
      <c r="AP28" s="407"/>
      <c r="AQ28" s="407"/>
      <c r="AR28" s="408"/>
      <c r="AS28" s="406" t="s">
        <v>177</v>
      </c>
      <c r="AT28" s="407"/>
      <c r="AU28" s="407"/>
      <c r="AV28" s="407"/>
      <c r="AW28" s="407"/>
      <c r="AX28" s="466"/>
      <c r="AY28" s="470" t="s">
        <v>187</v>
      </c>
      <c r="AZ28" s="471"/>
      <c r="BA28" s="471"/>
      <c r="BB28" s="472"/>
      <c r="BC28" s="479" t="s">
        <v>50</v>
      </c>
      <c r="BD28" s="480"/>
      <c r="BE28" s="480"/>
      <c r="BF28" s="480"/>
      <c r="BG28" s="480"/>
      <c r="BH28" s="480"/>
      <c r="BI28" s="480"/>
      <c r="BJ28" s="480"/>
      <c r="BK28" s="480"/>
      <c r="BL28" s="480"/>
      <c r="BM28" s="481"/>
      <c r="BN28" s="482">
        <v>7459628</v>
      </c>
      <c r="BO28" s="483"/>
      <c r="BP28" s="483"/>
      <c r="BQ28" s="483"/>
      <c r="BR28" s="483"/>
      <c r="BS28" s="483"/>
      <c r="BT28" s="483"/>
      <c r="BU28" s="484"/>
      <c r="BV28" s="482">
        <v>7451356</v>
      </c>
      <c r="BW28" s="483"/>
      <c r="BX28" s="483"/>
      <c r="BY28" s="483"/>
      <c r="BZ28" s="483"/>
      <c r="CA28" s="483"/>
      <c r="CB28" s="483"/>
      <c r="CC28" s="484"/>
      <c r="CD28" s="192"/>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9"/>
      <c r="B29" s="432"/>
      <c r="C29" s="433"/>
      <c r="D29" s="434"/>
      <c r="E29" s="409" t="s">
        <v>188</v>
      </c>
      <c r="F29" s="410"/>
      <c r="G29" s="410"/>
      <c r="H29" s="410"/>
      <c r="I29" s="410"/>
      <c r="J29" s="410"/>
      <c r="K29" s="411"/>
      <c r="L29" s="406">
        <v>34</v>
      </c>
      <c r="M29" s="407"/>
      <c r="N29" s="407"/>
      <c r="O29" s="407"/>
      <c r="P29" s="408"/>
      <c r="Q29" s="406">
        <v>5820</v>
      </c>
      <c r="R29" s="407"/>
      <c r="S29" s="407"/>
      <c r="T29" s="407"/>
      <c r="U29" s="407"/>
      <c r="V29" s="408"/>
      <c r="W29" s="497"/>
      <c r="X29" s="498"/>
      <c r="Y29" s="499"/>
      <c r="Z29" s="409" t="s">
        <v>189</v>
      </c>
      <c r="AA29" s="410"/>
      <c r="AB29" s="410"/>
      <c r="AC29" s="410"/>
      <c r="AD29" s="410"/>
      <c r="AE29" s="410"/>
      <c r="AF29" s="410"/>
      <c r="AG29" s="411"/>
      <c r="AH29" s="406">
        <v>1648</v>
      </c>
      <c r="AI29" s="407"/>
      <c r="AJ29" s="407"/>
      <c r="AK29" s="407"/>
      <c r="AL29" s="408"/>
      <c r="AM29" s="406">
        <v>5435082</v>
      </c>
      <c r="AN29" s="407"/>
      <c r="AO29" s="407"/>
      <c r="AP29" s="407"/>
      <c r="AQ29" s="407"/>
      <c r="AR29" s="408"/>
      <c r="AS29" s="406">
        <v>3298</v>
      </c>
      <c r="AT29" s="407"/>
      <c r="AU29" s="407"/>
      <c r="AV29" s="407"/>
      <c r="AW29" s="407"/>
      <c r="AX29" s="466"/>
      <c r="AY29" s="473"/>
      <c r="AZ29" s="474"/>
      <c r="BA29" s="474"/>
      <c r="BB29" s="475"/>
      <c r="BC29" s="467" t="s">
        <v>190</v>
      </c>
      <c r="BD29" s="468"/>
      <c r="BE29" s="468"/>
      <c r="BF29" s="468"/>
      <c r="BG29" s="468"/>
      <c r="BH29" s="468"/>
      <c r="BI29" s="468"/>
      <c r="BJ29" s="468"/>
      <c r="BK29" s="468"/>
      <c r="BL29" s="468"/>
      <c r="BM29" s="469"/>
      <c r="BN29" s="453">
        <v>3296393</v>
      </c>
      <c r="BO29" s="454"/>
      <c r="BP29" s="454"/>
      <c r="BQ29" s="454"/>
      <c r="BR29" s="454"/>
      <c r="BS29" s="454"/>
      <c r="BT29" s="454"/>
      <c r="BU29" s="455"/>
      <c r="BV29" s="453">
        <v>3291328</v>
      </c>
      <c r="BW29" s="454"/>
      <c r="BX29" s="454"/>
      <c r="BY29" s="454"/>
      <c r="BZ29" s="454"/>
      <c r="CA29" s="454"/>
      <c r="CB29" s="454"/>
      <c r="CC29" s="455"/>
      <c r="CD29" s="194"/>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9"/>
      <c r="B30" s="435"/>
      <c r="C30" s="436"/>
      <c r="D30" s="437"/>
      <c r="E30" s="414"/>
      <c r="F30" s="415"/>
      <c r="G30" s="415"/>
      <c r="H30" s="415"/>
      <c r="I30" s="415"/>
      <c r="J30" s="415"/>
      <c r="K30" s="416"/>
      <c r="L30" s="417"/>
      <c r="M30" s="418"/>
      <c r="N30" s="418"/>
      <c r="O30" s="418"/>
      <c r="P30" s="419"/>
      <c r="Q30" s="417"/>
      <c r="R30" s="418"/>
      <c r="S30" s="418"/>
      <c r="T30" s="418"/>
      <c r="U30" s="418"/>
      <c r="V30" s="419"/>
      <c r="W30" s="420" t="s">
        <v>191</v>
      </c>
      <c r="X30" s="421"/>
      <c r="Y30" s="421"/>
      <c r="Z30" s="421"/>
      <c r="AA30" s="421"/>
      <c r="AB30" s="421"/>
      <c r="AC30" s="421"/>
      <c r="AD30" s="421"/>
      <c r="AE30" s="421"/>
      <c r="AF30" s="421"/>
      <c r="AG30" s="422"/>
      <c r="AH30" s="423">
        <v>99.8</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52</v>
      </c>
      <c r="BD30" s="427"/>
      <c r="BE30" s="427"/>
      <c r="BF30" s="427"/>
      <c r="BG30" s="427"/>
      <c r="BH30" s="427"/>
      <c r="BI30" s="427"/>
      <c r="BJ30" s="427"/>
      <c r="BK30" s="427"/>
      <c r="BL30" s="427"/>
      <c r="BM30" s="428"/>
      <c r="BN30" s="487">
        <v>9993005</v>
      </c>
      <c r="BO30" s="488"/>
      <c r="BP30" s="488"/>
      <c r="BQ30" s="488"/>
      <c r="BR30" s="488"/>
      <c r="BS30" s="488"/>
      <c r="BT30" s="488"/>
      <c r="BU30" s="489"/>
      <c r="BV30" s="487">
        <v>8842456</v>
      </c>
      <c r="BW30" s="488"/>
      <c r="BX30" s="488"/>
      <c r="BY30" s="488"/>
      <c r="BZ30" s="488"/>
      <c r="CA30" s="488"/>
      <c r="CB30" s="488"/>
      <c r="CC30" s="48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2" t="s">
        <v>192</v>
      </c>
      <c r="D32" s="412"/>
      <c r="E32" s="412"/>
      <c r="F32" s="412"/>
      <c r="G32" s="412"/>
      <c r="H32" s="412"/>
      <c r="I32" s="412"/>
      <c r="J32" s="412"/>
      <c r="K32" s="412"/>
      <c r="L32" s="412"/>
      <c r="M32" s="412"/>
      <c r="N32" s="412"/>
      <c r="O32" s="412"/>
      <c r="P32" s="412"/>
      <c r="Q32" s="412"/>
      <c r="R32" s="412"/>
      <c r="S32" s="412"/>
      <c r="U32" s="413" t="s">
        <v>193</v>
      </c>
      <c r="V32" s="413"/>
      <c r="W32" s="413"/>
      <c r="X32" s="413"/>
      <c r="Y32" s="413"/>
      <c r="Z32" s="413"/>
      <c r="AA32" s="413"/>
      <c r="AB32" s="413"/>
      <c r="AC32" s="413"/>
      <c r="AD32" s="413"/>
      <c r="AE32" s="413"/>
      <c r="AF32" s="413"/>
      <c r="AG32" s="413"/>
      <c r="AH32" s="413"/>
      <c r="AI32" s="413"/>
      <c r="AJ32" s="413"/>
      <c r="AK32" s="413"/>
      <c r="AM32" s="413" t="s">
        <v>194</v>
      </c>
      <c r="AN32" s="413"/>
      <c r="AO32" s="413"/>
      <c r="AP32" s="413"/>
      <c r="AQ32" s="413"/>
      <c r="AR32" s="413"/>
      <c r="AS32" s="413"/>
      <c r="AT32" s="413"/>
      <c r="AU32" s="413"/>
      <c r="AV32" s="413"/>
      <c r="AW32" s="413"/>
      <c r="AX32" s="413"/>
      <c r="AY32" s="413"/>
      <c r="AZ32" s="413"/>
      <c r="BA32" s="413"/>
      <c r="BB32" s="413"/>
      <c r="BC32" s="413"/>
      <c r="BE32" s="413" t="s">
        <v>195</v>
      </c>
      <c r="BF32" s="413"/>
      <c r="BG32" s="413"/>
      <c r="BH32" s="413"/>
      <c r="BI32" s="413"/>
      <c r="BJ32" s="413"/>
      <c r="BK32" s="413"/>
      <c r="BL32" s="413"/>
      <c r="BM32" s="413"/>
      <c r="BN32" s="413"/>
      <c r="BO32" s="413"/>
      <c r="BP32" s="413"/>
      <c r="BQ32" s="413"/>
      <c r="BR32" s="413"/>
      <c r="BS32" s="413"/>
      <c r="BT32" s="413"/>
      <c r="BU32" s="413"/>
      <c r="BW32" s="413" t="s">
        <v>196</v>
      </c>
      <c r="BX32" s="413"/>
      <c r="BY32" s="413"/>
      <c r="BZ32" s="413"/>
      <c r="CA32" s="413"/>
      <c r="CB32" s="413"/>
      <c r="CC32" s="413"/>
      <c r="CD32" s="413"/>
      <c r="CE32" s="413"/>
      <c r="CF32" s="413"/>
      <c r="CG32" s="413"/>
      <c r="CH32" s="413"/>
      <c r="CI32" s="413"/>
      <c r="CJ32" s="413"/>
      <c r="CK32" s="413"/>
      <c r="CL32" s="413"/>
      <c r="CM32" s="413"/>
      <c r="CO32" s="413" t="s">
        <v>197</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05" t="s">
        <v>198</v>
      </c>
      <c r="D33" s="405"/>
      <c r="E33" s="404" t="s">
        <v>199</v>
      </c>
      <c r="F33" s="404"/>
      <c r="G33" s="404"/>
      <c r="H33" s="404"/>
      <c r="I33" s="404"/>
      <c r="J33" s="404"/>
      <c r="K33" s="404"/>
      <c r="L33" s="404"/>
      <c r="M33" s="404"/>
      <c r="N33" s="404"/>
      <c r="O33" s="404"/>
      <c r="P33" s="404"/>
      <c r="Q33" s="404"/>
      <c r="R33" s="404"/>
      <c r="S33" s="404"/>
      <c r="T33" s="204"/>
      <c r="U33" s="405" t="s">
        <v>198</v>
      </c>
      <c r="V33" s="405"/>
      <c r="W33" s="404" t="s">
        <v>199</v>
      </c>
      <c r="X33" s="404"/>
      <c r="Y33" s="404"/>
      <c r="Z33" s="404"/>
      <c r="AA33" s="404"/>
      <c r="AB33" s="404"/>
      <c r="AC33" s="404"/>
      <c r="AD33" s="404"/>
      <c r="AE33" s="404"/>
      <c r="AF33" s="404"/>
      <c r="AG33" s="404"/>
      <c r="AH33" s="404"/>
      <c r="AI33" s="404"/>
      <c r="AJ33" s="404"/>
      <c r="AK33" s="404"/>
      <c r="AL33" s="204"/>
      <c r="AM33" s="405" t="s">
        <v>198</v>
      </c>
      <c r="AN33" s="405"/>
      <c r="AO33" s="404" t="s">
        <v>199</v>
      </c>
      <c r="AP33" s="404"/>
      <c r="AQ33" s="404"/>
      <c r="AR33" s="404"/>
      <c r="AS33" s="404"/>
      <c r="AT33" s="404"/>
      <c r="AU33" s="404"/>
      <c r="AV33" s="404"/>
      <c r="AW33" s="404"/>
      <c r="AX33" s="404"/>
      <c r="AY33" s="404"/>
      <c r="AZ33" s="404"/>
      <c r="BA33" s="404"/>
      <c r="BB33" s="404"/>
      <c r="BC33" s="404"/>
      <c r="BD33" s="205"/>
      <c r="BE33" s="404" t="s">
        <v>200</v>
      </c>
      <c r="BF33" s="404"/>
      <c r="BG33" s="404" t="s">
        <v>201</v>
      </c>
      <c r="BH33" s="404"/>
      <c r="BI33" s="404"/>
      <c r="BJ33" s="404"/>
      <c r="BK33" s="404"/>
      <c r="BL33" s="404"/>
      <c r="BM33" s="404"/>
      <c r="BN33" s="404"/>
      <c r="BO33" s="404"/>
      <c r="BP33" s="404"/>
      <c r="BQ33" s="404"/>
      <c r="BR33" s="404"/>
      <c r="BS33" s="404"/>
      <c r="BT33" s="404"/>
      <c r="BU33" s="404"/>
      <c r="BV33" s="205"/>
      <c r="BW33" s="405" t="s">
        <v>200</v>
      </c>
      <c r="BX33" s="405"/>
      <c r="BY33" s="404" t="s">
        <v>202</v>
      </c>
      <c r="BZ33" s="404"/>
      <c r="CA33" s="404"/>
      <c r="CB33" s="404"/>
      <c r="CC33" s="404"/>
      <c r="CD33" s="404"/>
      <c r="CE33" s="404"/>
      <c r="CF33" s="404"/>
      <c r="CG33" s="404"/>
      <c r="CH33" s="404"/>
      <c r="CI33" s="404"/>
      <c r="CJ33" s="404"/>
      <c r="CK33" s="404"/>
      <c r="CL33" s="404"/>
      <c r="CM33" s="404"/>
      <c r="CN33" s="204"/>
      <c r="CO33" s="405" t="s">
        <v>198</v>
      </c>
      <c r="CP33" s="405"/>
      <c r="CQ33" s="404" t="s">
        <v>203</v>
      </c>
      <c r="CR33" s="404"/>
      <c r="CS33" s="404"/>
      <c r="CT33" s="404"/>
      <c r="CU33" s="404"/>
      <c r="CV33" s="404"/>
      <c r="CW33" s="404"/>
      <c r="CX33" s="404"/>
      <c r="CY33" s="404"/>
      <c r="CZ33" s="404"/>
      <c r="DA33" s="404"/>
      <c r="DB33" s="404"/>
      <c r="DC33" s="404"/>
      <c r="DD33" s="404"/>
      <c r="DE33" s="404"/>
      <c r="DF33" s="204"/>
      <c r="DG33" s="403" t="s">
        <v>204</v>
      </c>
      <c r="DH33" s="403"/>
      <c r="DI33" s="206"/>
    </row>
    <row r="34" spans="1:113" ht="32.25" customHeight="1" x14ac:dyDescent="0.15">
      <c r="A34" s="179"/>
      <c r="B34" s="203"/>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9"/>
      <c r="U34" s="401">
        <f>IF(W34="","",MAX(C34:D43)+1)</f>
        <v>4</v>
      </c>
      <c r="V34" s="401"/>
      <c r="W34" s="402" t="str">
        <f>IF('各会計、関係団体の財政状況及び健全化判断比率'!B28="","",'各会計、関係団体の財政状況及び健全化判断比率'!B28)</f>
        <v>国民健康保険事業特別会計</v>
      </c>
      <c r="X34" s="402"/>
      <c r="Y34" s="402"/>
      <c r="Z34" s="402"/>
      <c r="AA34" s="402"/>
      <c r="AB34" s="402"/>
      <c r="AC34" s="402"/>
      <c r="AD34" s="402"/>
      <c r="AE34" s="402"/>
      <c r="AF34" s="402"/>
      <c r="AG34" s="402"/>
      <c r="AH34" s="402"/>
      <c r="AI34" s="402"/>
      <c r="AJ34" s="402"/>
      <c r="AK34" s="402"/>
      <c r="AL34" s="179"/>
      <c r="AM34" s="401">
        <f>IF(AO34="","",MAX(C34:D43,U34:V43)+1)</f>
        <v>9</v>
      </c>
      <c r="AN34" s="401"/>
      <c r="AO34" s="402" t="str">
        <f>IF('各会計、関係団体の財政状況及び健全化判断比率'!B33="","",'各会計、関係団体の財政状況及び健全化判断比率'!B33)</f>
        <v>水道事業会計</v>
      </c>
      <c r="AP34" s="402"/>
      <c r="AQ34" s="402"/>
      <c r="AR34" s="402"/>
      <c r="AS34" s="402"/>
      <c r="AT34" s="402"/>
      <c r="AU34" s="402"/>
      <c r="AV34" s="402"/>
      <c r="AW34" s="402"/>
      <c r="AX34" s="402"/>
      <c r="AY34" s="402"/>
      <c r="AZ34" s="402"/>
      <c r="BA34" s="402"/>
      <c r="BB34" s="402"/>
      <c r="BC34" s="402"/>
      <c r="BD34" s="179"/>
      <c r="BE34" s="401">
        <f>IF(BG34="","",MAX(C34:D43,U34:V43,AM34:AN43)+1)</f>
        <v>11</v>
      </c>
      <c r="BF34" s="401"/>
      <c r="BG34" s="402" t="str">
        <f>IF('各会計、関係団体の財政状況及び健全化判断比率'!B35="","",'各会計、関係団体の財政状況及び健全化判断比率'!B35)</f>
        <v>農業集落排水事業特別会計</v>
      </c>
      <c r="BH34" s="402"/>
      <c r="BI34" s="402"/>
      <c r="BJ34" s="402"/>
      <c r="BK34" s="402"/>
      <c r="BL34" s="402"/>
      <c r="BM34" s="402"/>
      <c r="BN34" s="402"/>
      <c r="BO34" s="402"/>
      <c r="BP34" s="402"/>
      <c r="BQ34" s="402"/>
      <c r="BR34" s="402"/>
      <c r="BS34" s="402"/>
      <c r="BT34" s="402"/>
      <c r="BU34" s="402"/>
      <c r="BV34" s="179"/>
      <c r="BW34" s="401">
        <f>IF(BY34="","",MAX(C34:D43,U34:V43,AM34:AN43,BE34:BF43)+1)</f>
        <v>15</v>
      </c>
      <c r="BX34" s="401"/>
      <c r="BY34" s="402" t="str">
        <f>IF('各会計、関係団体の財政状況及び健全化判断比率'!B68="","",'各会計、関係団体の財政状況及び健全化判断比率'!B68)</f>
        <v>うきは久留米環境施設組合</v>
      </c>
      <c r="BZ34" s="402"/>
      <c r="CA34" s="402"/>
      <c r="CB34" s="402"/>
      <c r="CC34" s="402"/>
      <c r="CD34" s="402"/>
      <c r="CE34" s="402"/>
      <c r="CF34" s="402"/>
      <c r="CG34" s="402"/>
      <c r="CH34" s="402"/>
      <c r="CI34" s="402"/>
      <c r="CJ34" s="402"/>
      <c r="CK34" s="402"/>
      <c r="CL34" s="402"/>
      <c r="CM34" s="402"/>
      <c r="CN34" s="179"/>
      <c r="CO34" s="401">
        <f>IF(CQ34="","",MAX(C34:D43,U34:V43,AM34:AN43,BE34:BF43,BW34:BX43)+1)</f>
        <v>25</v>
      </c>
      <c r="CP34" s="401"/>
      <c r="CQ34" s="402" t="str">
        <f>IF('各会計、関係団体の財政状況及び健全化判断比率'!BS7="","",'各会計、関係団体の財政状況及び健全化判断比率'!BS7)</f>
        <v>久留米開発公社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6"/>
    </row>
    <row r="35" spans="1:113" ht="32.25" customHeight="1" x14ac:dyDescent="0.15">
      <c r="A35" s="179"/>
      <c r="B35" s="203"/>
      <c r="C35" s="401">
        <f>IF(E35="","",C34+1)</f>
        <v>2</v>
      </c>
      <c r="D35" s="401"/>
      <c r="E35" s="402" t="str">
        <f>IF('各会計、関係団体の財政状況及び健全化判断比率'!B8="","",'各会計、関係団体の財政状況及び健全化判断比率'!B8)</f>
        <v>住宅新築資金等貸付事業特別会計</v>
      </c>
      <c r="F35" s="402"/>
      <c r="G35" s="402"/>
      <c r="H35" s="402"/>
      <c r="I35" s="402"/>
      <c r="J35" s="402"/>
      <c r="K35" s="402"/>
      <c r="L35" s="402"/>
      <c r="M35" s="402"/>
      <c r="N35" s="402"/>
      <c r="O35" s="402"/>
      <c r="P35" s="402"/>
      <c r="Q35" s="402"/>
      <c r="R35" s="402"/>
      <c r="S35" s="402"/>
      <c r="T35" s="179"/>
      <c r="U35" s="401">
        <f>IF(W35="","",U34+1)</f>
        <v>5</v>
      </c>
      <c r="V35" s="401"/>
      <c r="W35" s="402" t="str">
        <f>IF('各会計、関係団体の財政状況及び健全化判断比率'!B29="","",'各会計、関係団体の財政状況及び健全化判断比率'!B29)</f>
        <v>介護保険事業特別会計</v>
      </c>
      <c r="X35" s="402"/>
      <c r="Y35" s="402"/>
      <c r="Z35" s="402"/>
      <c r="AA35" s="402"/>
      <c r="AB35" s="402"/>
      <c r="AC35" s="402"/>
      <c r="AD35" s="402"/>
      <c r="AE35" s="402"/>
      <c r="AF35" s="402"/>
      <c r="AG35" s="402"/>
      <c r="AH35" s="402"/>
      <c r="AI35" s="402"/>
      <c r="AJ35" s="402"/>
      <c r="AK35" s="402"/>
      <c r="AL35" s="179"/>
      <c r="AM35" s="401">
        <f t="shared" ref="AM35:AM43" si="0">IF(AO35="","",AM34+1)</f>
        <v>10</v>
      </c>
      <c r="AN35" s="401"/>
      <c r="AO35" s="402" t="str">
        <f>IF('各会計、関係団体の財政状況及び健全化判断比率'!B34="","",'各会計、関係団体の財政状況及び健全化判断比率'!B34)</f>
        <v>下水道事業会計</v>
      </c>
      <c r="AP35" s="402"/>
      <c r="AQ35" s="402"/>
      <c r="AR35" s="402"/>
      <c r="AS35" s="402"/>
      <c r="AT35" s="402"/>
      <c r="AU35" s="402"/>
      <c r="AV35" s="402"/>
      <c r="AW35" s="402"/>
      <c r="AX35" s="402"/>
      <c r="AY35" s="402"/>
      <c r="AZ35" s="402"/>
      <c r="BA35" s="402"/>
      <c r="BB35" s="402"/>
      <c r="BC35" s="402"/>
      <c r="BD35" s="179"/>
      <c r="BE35" s="401">
        <f t="shared" ref="BE35:BE43" si="1">IF(BG35="","",BE34+1)</f>
        <v>12</v>
      </c>
      <c r="BF35" s="401"/>
      <c r="BG35" s="402" t="str">
        <f>IF('各会計、関係団体の財政状況及び健全化判断比率'!B36="","",'各会計、関係団体の財政状況及び健全化判断比率'!B36)</f>
        <v>特定地域生活排水処理事業特別会計</v>
      </c>
      <c r="BH35" s="402"/>
      <c r="BI35" s="402"/>
      <c r="BJ35" s="402"/>
      <c r="BK35" s="402"/>
      <c r="BL35" s="402"/>
      <c r="BM35" s="402"/>
      <c r="BN35" s="402"/>
      <c r="BO35" s="402"/>
      <c r="BP35" s="402"/>
      <c r="BQ35" s="402"/>
      <c r="BR35" s="402"/>
      <c r="BS35" s="402"/>
      <c r="BT35" s="402"/>
      <c r="BU35" s="402"/>
      <c r="BV35" s="179"/>
      <c r="BW35" s="401">
        <f t="shared" ref="BW35:BW43" si="2">IF(BY35="","",BW34+1)</f>
        <v>16</v>
      </c>
      <c r="BX35" s="401"/>
      <c r="BY35" s="402" t="str">
        <f>IF('各会計、関係団体の財政状況及び健全化判断比率'!B69="","",'各会計、関係団体の財政状況及び健全化判断比率'!B69)</f>
        <v>両筑衛生施設組合</v>
      </c>
      <c r="BZ35" s="402"/>
      <c r="CA35" s="402"/>
      <c r="CB35" s="402"/>
      <c r="CC35" s="402"/>
      <c r="CD35" s="402"/>
      <c r="CE35" s="402"/>
      <c r="CF35" s="402"/>
      <c r="CG35" s="402"/>
      <c r="CH35" s="402"/>
      <c r="CI35" s="402"/>
      <c r="CJ35" s="402"/>
      <c r="CK35" s="402"/>
      <c r="CL35" s="402"/>
      <c r="CM35" s="402"/>
      <c r="CN35" s="179"/>
      <c r="CO35" s="401">
        <f t="shared" ref="CO35:CO43" si="3">IF(CQ35="","",CO34+1)</f>
        <v>26</v>
      </c>
      <c r="CP35" s="401"/>
      <c r="CQ35" s="402" t="str">
        <f>IF('各会計、関係団体の財政状況及び健全化判断比率'!BS8="","",'各会計、関係団体の財政状況及び健全化判断比率'!BS8)</f>
        <v>久留米市都市公園管理センター</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6"/>
    </row>
    <row r="36" spans="1:113" ht="32.25" customHeight="1" x14ac:dyDescent="0.15">
      <c r="A36" s="179"/>
      <c r="B36" s="203"/>
      <c r="C36" s="401">
        <f>IF(E36="","",C35+1)</f>
        <v>3</v>
      </c>
      <c r="D36" s="401"/>
      <c r="E36" s="402" t="str">
        <f>IF('各会計、関係団体の財政状況及び健全化判断比率'!B9="","",'各会計、関係団体の財政状況及び健全化判断比率'!B9)</f>
        <v>母子父子寡婦福祉資金貸付事業特別会計</v>
      </c>
      <c r="F36" s="402"/>
      <c r="G36" s="402"/>
      <c r="H36" s="402"/>
      <c r="I36" s="402"/>
      <c r="J36" s="402"/>
      <c r="K36" s="402"/>
      <c r="L36" s="402"/>
      <c r="M36" s="402"/>
      <c r="N36" s="402"/>
      <c r="O36" s="402"/>
      <c r="P36" s="402"/>
      <c r="Q36" s="402"/>
      <c r="R36" s="402"/>
      <c r="S36" s="402"/>
      <c r="T36" s="179"/>
      <c r="U36" s="401">
        <f t="shared" ref="U36:U43" si="4">IF(W36="","",U35+1)</f>
        <v>6</v>
      </c>
      <c r="V36" s="401"/>
      <c r="W36" s="402" t="str">
        <f>IF('各会計、関係団体の財政状況及び健全化判断比率'!B30="","",'各会計、関係団体の財政状況及び健全化判断比率'!B30)</f>
        <v>後期高齢者医療事業特別会計</v>
      </c>
      <c r="X36" s="402"/>
      <c r="Y36" s="402"/>
      <c r="Z36" s="402"/>
      <c r="AA36" s="402"/>
      <c r="AB36" s="402"/>
      <c r="AC36" s="402"/>
      <c r="AD36" s="402"/>
      <c r="AE36" s="402"/>
      <c r="AF36" s="402"/>
      <c r="AG36" s="402"/>
      <c r="AH36" s="402"/>
      <c r="AI36" s="402"/>
      <c r="AJ36" s="402"/>
      <c r="AK36" s="402"/>
      <c r="AL36" s="179"/>
      <c r="AM36" s="401" t="str">
        <f t="shared" si="0"/>
        <v/>
      </c>
      <c r="AN36" s="401"/>
      <c r="AO36" s="402"/>
      <c r="AP36" s="402"/>
      <c r="AQ36" s="402"/>
      <c r="AR36" s="402"/>
      <c r="AS36" s="402"/>
      <c r="AT36" s="402"/>
      <c r="AU36" s="402"/>
      <c r="AV36" s="402"/>
      <c r="AW36" s="402"/>
      <c r="AX36" s="402"/>
      <c r="AY36" s="402"/>
      <c r="AZ36" s="402"/>
      <c r="BA36" s="402"/>
      <c r="BB36" s="402"/>
      <c r="BC36" s="402"/>
      <c r="BD36" s="179"/>
      <c r="BE36" s="401">
        <f t="shared" si="1"/>
        <v>13</v>
      </c>
      <c r="BF36" s="401"/>
      <c r="BG36" s="402" t="str">
        <f>IF('各会計、関係団体の財政状況及び健全化判断比率'!B37="","",'各会計、関係団体の財政状況及び健全化判断比率'!B37)</f>
        <v>卸売市場事業特別会計</v>
      </c>
      <c r="BH36" s="402"/>
      <c r="BI36" s="402"/>
      <c r="BJ36" s="402"/>
      <c r="BK36" s="402"/>
      <c r="BL36" s="402"/>
      <c r="BM36" s="402"/>
      <c r="BN36" s="402"/>
      <c r="BO36" s="402"/>
      <c r="BP36" s="402"/>
      <c r="BQ36" s="402"/>
      <c r="BR36" s="402"/>
      <c r="BS36" s="402"/>
      <c r="BT36" s="402"/>
      <c r="BU36" s="402"/>
      <c r="BV36" s="179"/>
      <c r="BW36" s="401">
        <f t="shared" si="2"/>
        <v>17</v>
      </c>
      <c r="BX36" s="401"/>
      <c r="BY36" s="402" t="str">
        <f>IF('各会計、関係団体の財政状況及び健全化判断比率'!B70="","",'各会計、関係団体の財政状況及び健全化判断比率'!B70)</f>
        <v>久留米市外三市町高等学校組合</v>
      </c>
      <c r="BZ36" s="402"/>
      <c r="CA36" s="402"/>
      <c r="CB36" s="402"/>
      <c r="CC36" s="402"/>
      <c r="CD36" s="402"/>
      <c r="CE36" s="402"/>
      <c r="CF36" s="402"/>
      <c r="CG36" s="402"/>
      <c r="CH36" s="402"/>
      <c r="CI36" s="402"/>
      <c r="CJ36" s="402"/>
      <c r="CK36" s="402"/>
      <c r="CL36" s="402"/>
      <c r="CM36" s="402"/>
      <c r="CN36" s="179"/>
      <c r="CO36" s="401">
        <f t="shared" si="3"/>
        <v>27</v>
      </c>
      <c r="CP36" s="401"/>
      <c r="CQ36" s="402" t="str">
        <f>IF('各会計、関係団体の財政状況及び健全化判断比率'!BS9="","",'各会計、関係団体の財政状況及び健全化判断比率'!BS9)</f>
        <v>久留米市みどりの里づくり推進機構</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6"/>
    </row>
    <row r="37" spans="1:113" ht="32.25" customHeight="1" x14ac:dyDescent="0.15">
      <c r="A37" s="179"/>
      <c r="B37" s="203"/>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9"/>
      <c r="U37" s="401">
        <f t="shared" si="4"/>
        <v>7</v>
      </c>
      <c r="V37" s="401"/>
      <c r="W37" s="402" t="str">
        <f>IF('各会計、関係団体の財政状況及び健全化判断比率'!B31="","",'各会計、関係団体の財政状況及び健全化判断比率'!B31)</f>
        <v>市営駐車場事業特別会計</v>
      </c>
      <c r="X37" s="402"/>
      <c r="Y37" s="402"/>
      <c r="Z37" s="402"/>
      <c r="AA37" s="402"/>
      <c r="AB37" s="402"/>
      <c r="AC37" s="402"/>
      <c r="AD37" s="402"/>
      <c r="AE37" s="402"/>
      <c r="AF37" s="402"/>
      <c r="AG37" s="402"/>
      <c r="AH37" s="402"/>
      <c r="AI37" s="402"/>
      <c r="AJ37" s="402"/>
      <c r="AK37" s="402"/>
      <c r="AL37" s="179"/>
      <c r="AM37" s="401" t="str">
        <f t="shared" si="0"/>
        <v/>
      </c>
      <c r="AN37" s="401"/>
      <c r="AO37" s="402"/>
      <c r="AP37" s="402"/>
      <c r="AQ37" s="402"/>
      <c r="AR37" s="402"/>
      <c r="AS37" s="402"/>
      <c r="AT37" s="402"/>
      <c r="AU37" s="402"/>
      <c r="AV37" s="402"/>
      <c r="AW37" s="402"/>
      <c r="AX37" s="402"/>
      <c r="AY37" s="402"/>
      <c r="AZ37" s="402"/>
      <c r="BA37" s="402"/>
      <c r="BB37" s="402"/>
      <c r="BC37" s="402"/>
      <c r="BD37" s="179"/>
      <c r="BE37" s="401">
        <f t="shared" si="1"/>
        <v>14</v>
      </c>
      <c r="BF37" s="401"/>
      <c r="BG37" s="402" t="str">
        <f>IF('各会計、関係団体の財政状況及び健全化判断比率'!B38="","",'各会計、関係団体の財政状況及び健全化判断比率'!B38)</f>
        <v>産業団地整備事業特別会計</v>
      </c>
      <c r="BH37" s="402"/>
      <c r="BI37" s="402"/>
      <c r="BJ37" s="402"/>
      <c r="BK37" s="402"/>
      <c r="BL37" s="402"/>
      <c r="BM37" s="402"/>
      <c r="BN37" s="402"/>
      <c r="BO37" s="402"/>
      <c r="BP37" s="402"/>
      <c r="BQ37" s="402"/>
      <c r="BR37" s="402"/>
      <c r="BS37" s="402"/>
      <c r="BT37" s="402"/>
      <c r="BU37" s="402"/>
      <c r="BV37" s="179"/>
      <c r="BW37" s="401">
        <f t="shared" si="2"/>
        <v>18</v>
      </c>
      <c r="BX37" s="401"/>
      <c r="BY37" s="402" t="str">
        <f>IF('各会計、関係団体の財政状況及び健全化判断比率'!B71="","",'各会計、関係団体の財政状況及び健全化判断比率'!B71)</f>
        <v>久留米広域市町村園事務組合（一般会計）</v>
      </c>
      <c r="BZ37" s="402"/>
      <c r="CA37" s="402"/>
      <c r="CB37" s="402"/>
      <c r="CC37" s="402"/>
      <c r="CD37" s="402"/>
      <c r="CE37" s="402"/>
      <c r="CF37" s="402"/>
      <c r="CG37" s="402"/>
      <c r="CH37" s="402"/>
      <c r="CI37" s="402"/>
      <c r="CJ37" s="402"/>
      <c r="CK37" s="402"/>
      <c r="CL37" s="402"/>
      <c r="CM37" s="402"/>
      <c r="CN37" s="179"/>
      <c r="CO37" s="401">
        <f t="shared" si="3"/>
        <v>28</v>
      </c>
      <c r="CP37" s="401"/>
      <c r="CQ37" s="402" t="str">
        <f>IF('各会計、関係団体の財政状況及び健全化判断比率'!BS10="","",'各会計、関係団体の財政状況及び健全化判断比率'!BS10)</f>
        <v>久留米地域地場産業振興センター</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6"/>
    </row>
    <row r="38" spans="1:113" ht="32.25" customHeight="1" x14ac:dyDescent="0.15">
      <c r="A38" s="179"/>
      <c r="B38" s="203"/>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9"/>
      <c r="U38" s="401">
        <f t="shared" si="4"/>
        <v>8</v>
      </c>
      <c r="V38" s="401"/>
      <c r="W38" s="402" t="str">
        <f>IF('各会計、関係団体の財政状況及び健全化判断比率'!B32="","",'各会計、関係団体の財政状況及び健全化判断比率'!B32)</f>
        <v>競輪事業特別会計</v>
      </c>
      <c r="X38" s="402"/>
      <c r="Y38" s="402"/>
      <c r="Z38" s="402"/>
      <c r="AA38" s="402"/>
      <c r="AB38" s="402"/>
      <c r="AC38" s="402"/>
      <c r="AD38" s="402"/>
      <c r="AE38" s="402"/>
      <c r="AF38" s="402"/>
      <c r="AG38" s="402"/>
      <c r="AH38" s="402"/>
      <c r="AI38" s="402"/>
      <c r="AJ38" s="402"/>
      <c r="AK38" s="402"/>
      <c r="AL38" s="179"/>
      <c r="AM38" s="401" t="str">
        <f t="shared" si="0"/>
        <v/>
      </c>
      <c r="AN38" s="401"/>
      <c r="AO38" s="402"/>
      <c r="AP38" s="402"/>
      <c r="AQ38" s="402"/>
      <c r="AR38" s="402"/>
      <c r="AS38" s="402"/>
      <c r="AT38" s="402"/>
      <c r="AU38" s="402"/>
      <c r="AV38" s="402"/>
      <c r="AW38" s="402"/>
      <c r="AX38" s="402"/>
      <c r="AY38" s="402"/>
      <c r="AZ38" s="402"/>
      <c r="BA38" s="402"/>
      <c r="BB38" s="402"/>
      <c r="BC38" s="402"/>
      <c r="BD38" s="179"/>
      <c r="BE38" s="401" t="str">
        <f t="shared" si="1"/>
        <v/>
      </c>
      <c r="BF38" s="401"/>
      <c r="BG38" s="402"/>
      <c r="BH38" s="402"/>
      <c r="BI38" s="402"/>
      <c r="BJ38" s="402"/>
      <c r="BK38" s="402"/>
      <c r="BL38" s="402"/>
      <c r="BM38" s="402"/>
      <c r="BN38" s="402"/>
      <c r="BO38" s="402"/>
      <c r="BP38" s="402"/>
      <c r="BQ38" s="402"/>
      <c r="BR38" s="402"/>
      <c r="BS38" s="402"/>
      <c r="BT38" s="402"/>
      <c r="BU38" s="402"/>
      <c r="BV38" s="179"/>
      <c r="BW38" s="401">
        <f t="shared" si="2"/>
        <v>19</v>
      </c>
      <c r="BX38" s="401"/>
      <c r="BY38" s="402" t="str">
        <f>IF('各会計、関係団体の財政状況及び健全化判断比率'!B72="","",'各会計、関係団体の財政状況及び健全化判断比率'!B72)</f>
        <v>久留米広域市町村圏事務組合（小児救急医療支援事業特別会計）</v>
      </c>
      <c r="BZ38" s="402"/>
      <c r="CA38" s="402"/>
      <c r="CB38" s="402"/>
      <c r="CC38" s="402"/>
      <c r="CD38" s="402"/>
      <c r="CE38" s="402"/>
      <c r="CF38" s="402"/>
      <c r="CG38" s="402"/>
      <c r="CH38" s="402"/>
      <c r="CI38" s="402"/>
      <c r="CJ38" s="402"/>
      <c r="CK38" s="402"/>
      <c r="CL38" s="402"/>
      <c r="CM38" s="402"/>
      <c r="CN38" s="179"/>
      <c r="CO38" s="401">
        <f t="shared" si="3"/>
        <v>29</v>
      </c>
      <c r="CP38" s="401"/>
      <c r="CQ38" s="402" t="str">
        <f>IF('各会計、関係団体の財政状況及び健全化判断比率'!BS11="","",'各会計、関係団体の財政状況及び健全化判断比率'!BS11)</f>
        <v>久留米観光コンベンション国際交流協会</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6"/>
    </row>
    <row r="39" spans="1:113" ht="32.25" customHeight="1" x14ac:dyDescent="0.15">
      <c r="A39" s="179"/>
      <c r="B39" s="203"/>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9"/>
      <c r="U39" s="401" t="str">
        <f t="shared" si="4"/>
        <v/>
      </c>
      <c r="V39" s="401"/>
      <c r="W39" s="402"/>
      <c r="X39" s="402"/>
      <c r="Y39" s="402"/>
      <c r="Z39" s="402"/>
      <c r="AA39" s="402"/>
      <c r="AB39" s="402"/>
      <c r="AC39" s="402"/>
      <c r="AD39" s="402"/>
      <c r="AE39" s="402"/>
      <c r="AF39" s="402"/>
      <c r="AG39" s="402"/>
      <c r="AH39" s="402"/>
      <c r="AI39" s="402"/>
      <c r="AJ39" s="402"/>
      <c r="AK39" s="402"/>
      <c r="AL39" s="179"/>
      <c r="AM39" s="401" t="str">
        <f t="shared" si="0"/>
        <v/>
      </c>
      <c r="AN39" s="401"/>
      <c r="AO39" s="402"/>
      <c r="AP39" s="402"/>
      <c r="AQ39" s="402"/>
      <c r="AR39" s="402"/>
      <c r="AS39" s="402"/>
      <c r="AT39" s="402"/>
      <c r="AU39" s="402"/>
      <c r="AV39" s="402"/>
      <c r="AW39" s="402"/>
      <c r="AX39" s="402"/>
      <c r="AY39" s="402"/>
      <c r="AZ39" s="402"/>
      <c r="BA39" s="402"/>
      <c r="BB39" s="402"/>
      <c r="BC39" s="402"/>
      <c r="BD39" s="179"/>
      <c r="BE39" s="401" t="str">
        <f t="shared" si="1"/>
        <v/>
      </c>
      <c r="BF39" s="401"/>
      <c r="BG39" s="402"/>
      <c r="BH39" s="402"/>
      <c r="BI39" s="402"/>
      <c r="BJ39" s="402"/>
      <c r="BK39" s="402"/>
      <c r="BL39" s="402"/>
      <c r="BM39" s="402"/>
      <c r="BN39" s="402"/>
      <c r="BO39" s="402"/>
      <c r="BP39" s="402"/>
      <c r="BQ39" s="402"/>
      <c r="BR39" s="402"/>
      <c r="BS39" s="402"/>
      <c r="BT39" s="402"/>
      <c r="BU39" s="402"/>
      <c r="BV39" s="179"/>
      <c r="BW39" s="401">
        <f t="shared" si="2"/>
        <v>20</v>
      </c>
      <c r="BX39" s="401"/>
      <c r="BY39" s="402" t="str">
        <f>IF('各会計、関係団体の財政状況及び健全化判断比率'!B73="","",'各会計、関係団体の財政状況及び健全化判断比率'!B73)</f>
        <v>久留米広域市町村圏事務組合（広域消防特別会計）</v>
      </c>
      <c r="BZ39" s="402"/>
      <c r="CA39" s="402"/>
      <c r="CB39" s="402"/>
      <c r="CC39" s="402"/>
      <c r="CD39" s="402"/>
      <c r="CE39" s="402"/>
      <c r="CF39" s="402"/>
      <c r="CG39" s="402"/>
      <c r="CH39" s="402"/>
      <c r="CI39" s="402"/>
      <c r="CJ39" s="402"/>
      <c r="CK39" s="402"/>
      <c r="CL39" s="402"/>
      <c r="CM39" s="402"/>
      <c r="CN39" s="179"/>
      <c r="CO39" s="401">
        <f t="shared" si="3"/>
        <v>30</v>
      </c>
      <c r="CP39" s="401"/>
      <c r="CQ39" s="402" t="str">
        <f>IF('各会計、関係団体の財政状況及び健全化判断比率'!BS12="","",'各会計、関係団体の財政状況及び健全化判断比率'!BS12)</f>
        <v>久留米市生きがい健康づくり財団</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6"/>
    </row>
    <row r="40" spans="1:113" ht="32.25" customHeight="1" x14ac:dyDescent="0.15">
      <c r="A40" s="179"/>
      <c r="B40" s="203"/>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9"/>
      <c r="U40" s="401" t="str">
        <f t="shared" si="4"/>
        <v/>
      </c>
      <c r="V40" s="401"/>
      <c r="W40" s="402"/>
      <c r="X40" s="402"/>
      <c r="Y40" s="402"/>
      <c r="Z40" s="402"/>
      <c r="AA40" s="402"/>
      <c r="AB40" s="402"/>
      <c r="AC40" s="402"/>
      <c r="AD40" s="402"/>
      <c r="AE40" s="402"/>
      <c r="AF40" s="402"/>
      <c r="AG40" s="402"/>
      <c r="AH40" s="402"/>
      <c r="AI40" s="402"/>
      <c r="AJ40" s="402"/>
      <c r="AK40" s="402"/>
      <c r="AL40" s="179"/>
      <c r="AM40" s="401" t="str">
        <f t="shared" si="0"/>
        <v/>
      </c>
      <c r="AN40" s="401"/>
      <c r="AO40" s="402"/>
      <c r="AP40" s="402"/>
      <c r="AQ40" s="402"/>
      <c r="AR40" s="402"/>
      <c r="AS40" s="402"/>
      <c r="AT40" s="402"/>
      <c r="AU40" s="402"/>
      <c r="AV40" s="402"/>
      <c r="AW40" s="402"/>
      <c r="AX40" s="402"/>
      <c r="AY40" s="402"/>
      <c r="AZ40" s="402"/>
      <c r="BA40" s="402"/>
      <c r="BB40" s="402"/>
      <c r="BC40" s="402"/>
      <c r="BD40" s="179"/>
      <c r="BE40" s="401" t="str">
        <f t="shared" si="1"/>
        <v/>
      </c>
      <c r="BF40" s="401"/>
      <c r="BG40" s="402"/>
      <c r="BH40" s="402"/>
      <c r="BI40" s="402"/>
      <c r="BJ40" s="402"/>
      <c r="BK40" s="402"/>
      <c r="BL40" s="402"/>
      <c r="BM40" s="402"/>
      <c r="BN40" s="402"/>
      <c r="BO40" s="402"/>
      <c r="BP40" s="402"/>
      <c r="BQ40" s="402"/>
      <c r="BR40" s="402"/>
      <c r="BS40" s="402"/>
      <c r="BT40" s="402"/>
      <c r="BU40" s="402"/>
      <c r="BV40" s="179"/>
      <c r="BW40" s="401">
        <f t="shared" si="2"/>
        <v>21</v>
      </c>
      <c r="BX40" s="401"/>
      <c r="BY40" s="402" t="str">
        <f>IF('各会計、関係団体の財政状況及び健全化判断比率'!B74="","",'各会計、関係団体の財政状況及び健全化判断比率'!B74)</f>
        <v>甘木・朝倉・三井環境施設組合</v>
      </c>
      <c r="BZ40" s="402"/>
      <c r="CA40" s="402"/>
      <c r="CB40" s="402"/>
      <c r="CC40" s="402"/>
      <c r="CD40" s="402"/>
      <c r="CE40" s="402"/>
      <c r="CF40" s="402"/>
      <c r="CG40" s="402"/>
      <c r="CH40" s="402"/>
      <c r="CI40" s="402"/>
      <c r="CJ40" s="402"/>
      <c r="CK40" s="402"/>
      <c r="CL40" s="402"/>
      <c r="CM40" s="402"/>
      <c r="CN40" s="179"/>
      <c r="CO40" s="401">
        <f t="shared" si="3"/>
        <v>31</v>
      </c>
      <c r="CP40" s="401"/>
      <c r="CQ40" s="402" t="str">
        <f>IF('各会計、関係団体の財政状況及び健全化判断比率'!BS13="","",'各会計、関係団体の財政状況及び健全化判断比率'!BS13)</f>
        <v>久留米ビジネスプラザ</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6"/>
    </row>
    <row r="41" spans="1:113" ht="32.25" customHeight="1" x14ac:dyDescent="0.15">
      <c r="A41" s="179"/>
      <c r="B41" s="203"/>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9"/>
      <c r="U41" s="401" t="str">
        <f t="shared" si="4"/>
        <v/>
      </c>
      <c r="V41" s="401"/>
      <c r="W41" s="402"/>
      <c r="X41" s="402"/>
      <c r="Y41" s="402"/>
      <c r="Z41" s="402"/>
      <c r="AA41" s="402"/>
      <c r="AB41" s="402"/>
      <c r="AC41" s="402"/>
      <c r="AD41" s="402"/>
      <c r="AE41" s="402"/>
      <c r="AF41" s="402"/>
      <c r="AG41" s="402"/>
      <c r="AH41" s="402"/>
      <c r="AI41" s="402"/>
      <c r="AJ41" s="402"/>
      <c r="AK41" s="402"/>
      <c r="AL41" s="179"/>
      <c r="AM41" s="401" t="str">
        <f t="shared" si="0"/>
        <v/>
      </c>
      <c r="AN41" s="401"/>
      <c r="AO41" s="402"/>
      <c r="AP41" s="402"/>
      <c r="AQ41" s="402"/>
      <c r="AR41" s="402"/>
      <c r="AS41" s="402"/>
      <c r="AT41" s="402"/>
      <c r="AU41" s="402"/>
      <c r="AV41" s="402"/>
      <c r="AW41" s="402"/>
      <c r="AX41" s="402"/>
      <c r="AY41" s="402"/>
      <c r="AZ41" s="402"/>
      <c r="BA41" s="402"/>
      <c r="BB41" s="402"/>
      <c r="BC41" s="402"/>
      <c r="BD41" s="179"/>
      <c r="BE41" s="401" t="str">
        <f t="shared" si="1"/>
        <v/>
      </c>
      <c r="BF41" s="401"/>
      <c r="BG41" s="402"/>
      <c r="BH41" s="402"/>
      <c r="BI41" s="402"/>
      <c r="BJ41" s="402"/>
      <c r="BK41" s="402"/>
      <c r="BL41" s="402"/>
      <c r="BM41" s="402"/>
      <c r="BN41" s="402"/>
      <c r="BO41" s="402"/>
      <c r="BP41" s="402"/>
      <c r="BQ41" s="402"/>
      <c r="BR41" s="402"/>
      <c r="BS41" s="402"/>
      <c r="BT41" s="402"/>
      <c r="BU41" s="402"/>
      <c r="BV41" s="179"/>
      <c r="BW41" s="401">
        <f t="shared" si="2"/>
        <v>22</v>
      </c>
      <c r="BX41" s="401"/>
      <c r="BY41" s="402" t="str">
        <f>IF('各会計、関係団体の財政状況及び健全化判断比率'!B75="","",'各会計、関係団体の財政状況及び健全化判断比率'!B75)</f>
        <v>福岡県自治振興組合（一般会計）</v>
      </c>
      <c r="BZ41" s="402"/>
      <c r="CA41" s="402"/>
      <c r="CB41" s="402"/>
      <c r="CC41" s="402"/>
      <c r="CD41" s="402"/>
      <c r="CE41" s="402"/>
      <c r="CF41" s="402"/>
      <c r="CG41" s="402"/>
      <c r="CH41" s="402"/>
      <c r="CI41" s="402"/>
      <c r="CJ41" s="402"/>
      <c r="CK41" s="402"/>
      <c r="CL41" s="402"/>
      <c r="CM41" s="402"/>
      <c r="CN41" s="179"/>
      <c r="CO41" s="401">
        <f t="shared" si="3"/>
        <v>32</v>
      </c>
      <c r="CP41" s="401"/>
      <c r="CQ41" s="402" t="str">
        <f>IF('各会計、関係団体の財政状況及び健全化判断比率'!BS14="","",'各会計、関係団体の財政状況及び健全化判断比率'!BS14)</f>
        <v>久留米リサーチ・パーク</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6"/>
    </row>
    <row r="42" spans="1:113" ht="32.25" customHeight="1" x14ac:dyDescent="0.15">
      <c r="B42" s="203"/>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9"/>
      <c r="U42" s="401" t="str">
        <f t="shared" si="4"/>
        <v/>
      </c>
      <c r="V42" s="401"/>
      <c r="W42" s="402"/>
      <c r="X42" s="402"/>
      <c r="Y42" s="402"/>
      <c r="Z42" s="402"/>
      <c r="AA42" s="402"/>
      <c r="AB42" s="402"/>
      <c r="AC42" s="402"/>
      <c r="AD42" s="402"/>
      <c r="AE42" s="402"/>
      <c r="AF42" s="402"/>
      <c r="AG42" s="402"/>
      <c r="AH42" s="402"/>
      <c r="AI42" s="402"/>
      <c r="AJ42" s="402"/>
      <c r="AK42" s="402"/>
      <c r="AL42" s="179"/>
      <c r="AM42" s="401" t="str">
        <f t="shared" si="0"/>
        <v/>
      </c>
      <c r="AN42" s="401"/>
      <c r="AO42" s="402"/>
      <c r="AP42" s="402"/>
      <c r="AQ42" s="402"/>
      <c r="AR42" s="402"/>
      <c r="AS42" s="402"/>
      <c r="AT42" s="402"/>
      <c r="AU42" s="402"/>
      <c r="AV42" s="402"/>
      <c r="AW42" s="402"/>
      <c r="AX42" s="402"/>
      <c r="AY42" s="402"/>
      <c r="AZ42" s="402"/>
      <c r="BA42" s="402"/>
      <c r="BB42" s="402"/>
      <c r="BC42" s="402"/>
      <c r="BD42" s="179"/>
      <c r="BE42" s="401" t="str">
        <f t="shared" si="1"/>
        <v/>
      </c>
      <c r="BF42" s="401"/>
      <c r="BG42" s="402"/>
      <c r="BH42" s="402"/>
      <c r="BI42" s="402"/>
      <c r="BJ42" s="402"/>
      <c r="BK42" s="402"/>
      <c r="BL42" s="402"/>
      <c r="BM42" s="402"/>
      <c r="BN42" s="402"/>
      <c r="BO42" s="402"/>
      <c r="BP42" s="402"/>
      <c r="BQ42" s="402"/>
      <c r="BR42" s="402"/>
      <c r="BS42" s="402"/>
      <c r="BT42" s="402"/>
      <c r="BU42" s="402"/>
      <c r="BV42" s="179"/>
      <c r="BW42" s="401">
        <f t="shared" si="2"/>
        <v>23</v>
      </c>
      <c r="BX42" s="401"/>
      <c r="BY42" s="402" t="str">
        <f>IF('各会計、関係団体の財政状況及び健全化判断比率'!B76="","",'各会計、関係団体の財政状況及び健全化判断比率'!B76)</f>
        <v>福岡県自治振興組合（公文書館事業特別会計）</v>
      </c>
      <c r="BZ42" s="402"/>
      <c r="CA42" s="402"/>
      <c r="CB42" s="402"/>
      <c r="CC42" s="402"/>
      <c r="CD42" s="402"/>
      <c r="CE42" s="402"/>
      <c r="CF42" s="402"/>
      <c r="CG42" s="402"/>
      <c r="CH42" s="402"/>
      <c r="CI42" s="402"/>
      <c r="CJ42" s="402"/>
      <c r="CK42" s="402"/>
      <c r="CL42" s="402"/>
      <c r="CM42" s="402"/>
      <c r="CN42" s="179"/>
      <c r="CO42" s="401">
        <f t="shared" si="3"/>
        <v>33</v>
      </c>
      <c r="CP42" s="401"/>
      <c r="CQ42" s="402" t="str">
        <f>IF('各会計、関係団体の財政状況及び健全化判断比率'!BS15="","",'各会計、関係団体の財政状況及び健全化判断比率'!BS15)</f>
        <v>ハイマート久留米</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6"/>
    </row>
    <row r="43" spans="1:113" ht="32.25" customHeight="1" x14ac:dyDescent="0.15">
      <c r="B43" s="203"/>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9"/>
      <c r="U43" s="401" t="str">
        <f t="shared" si="4"/>
        <v/>
      </c>
      <c r="V43" s="401"/>
      <c r="W43" s="402"/>
      <c r="X43" s="402"/>
      <c r="Y43" s="402"/>
      <c r="Z43" s="402"/>
      <c r="AA43" s="402"/>
      <c r="AB43" s="402"/>
      <c r="AC43" s="402"/>
      <c r="AD43" s="402"/>
      <c r="AE43" s="402"/>
      <c r="AF43" s="402"/>
      <c r="AG43" s="402"/>
      <c r="AH43" s="402"/>
      <c r="AI43" s="402"/>
      <c r="AJ43" s="402"/>
      <c r="AK43" s="402"/>
      <c r="AL43" s="179"/>
      <c r="AM43" s="401" t="str">
        <f t="shared" si="0"/>
        <v/>
      </c>
      <c r="AN43" s="401"/>
      <c r="AO43" s="402"/>
      <c r="AP43" s="402"/>
      <c r="AQ43" s="402"/>
      <c r="AR43" s="402"/>
      <c r="AS43" s="402"/>
      <c r="AT43" s="402"/>
      <c r="AU43" s="402"/>
      <c r="AV43" s="402"/>
      <c r="AW43" s="402"/>
      <c r="AX43" s="402"/>
      <c r="AY43" s="402"/>
      <c r="AZ43" s="402"/>
      <c r="BA43" s="402"/>
      <c r="BB43" s="402"/>
      <c r="BC43" s="402"/>
      <c r="BD43" s="179"/>
      <c r="BE43" s="401" t="str">
        <f t="shared" si="1"/>
        <v/>
      </c>
      <c r="BF43" s="401"/>
      <c r="BG43" s="402"/>
      <c r="BH43" s="402"/>
      <c r="BI43" s="402"/>
      <c r="BJ43" s="402"/>
      <c r="BK43" s="402"/>
      <c r="BL43" s="402"/>
      <c r="BM43" s="402"/>
      <c r="BN43" s="402"/>
      <c r="BO43" s="402"/>
      <c r="BP43" s="402"/>
      <c r="BQ43" s="402"/>
      <c r="BR43" s="402"/>
      <c r="BS43" s="402"/>
      <c r="BT43" s="402"/>
      <c r="BU43" s="402"/>
      <c r="BV43" s="179"/>
      <c r="BW43" s="401">
        <f t="shared" si="2"/>
        <v>24</v>
      </c>
      <c r="BX43" s="401"/>
      <c r="BY43" s="402" t="str">
        <f>IF('各会計、関係団体の財政状況及び健全化判断比率'!B77="","",'各会計、関係団体の財政状況及び健全化判断比率'!B77)</f>
        <v>福岡県後期高齢者医療広域連合（一般会計）</v>
      </c>
      <c r="BZ43" s="402"/>
      <c r="CA43" s="402"/>
      <c r="CB43" s="402"/>
      <c r="CC43" s="402"/>
      <c r="CD43" s="402"/>
      <c r="CE43" s="402"/>
      <c r="CF43" s="402"/>
      <c r="CG43" s="402"/>
      <c r="CH43" s="402"/>
      <c r="CI43" s="402"/>
      <c r="CJ43" s="402"/>
      <c r="CK43" s="402"/>
      <c r="CL43" s="402"/>
      <c r="CM43" s="402"/>
      <c r="CN43" s="179"/>
      <c r="CO43" s="401">
        <f t="shared" si="3"/>
        <v>34</v>
      </c>
      <c r="CP43" s="401"/>
      <c r="CQ43" s="402" t="str">
        <f>IF('各会計、関係団体の財政状況及び健全化判断比率'!BS16="","",'各会計、関係団体の財政状況及び健全化判断比率'!BS16)</f>
        <v>久留米市土地開発公社</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205</v>
      </c>
      <c r="E46" s="398" t="s">
        <v>206</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208</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209</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210</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211</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212</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8" t="s">
        <v>213</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row>
    <row r="54" spans="5:113" x14ac:dyDescent="0.15"/>
    <row r="55" spans="5:113" x14ac:dyDescent="0.15"/>
    <row r="56" spans="5:113" x14ac:dyDescent="0.15"/>
  </sheetData>
  <sheetProtection algorithmName="SHA-512" hashValue="9lo1Tkm8w2nSXejlMpA6lB/mSP+/Op9rIj3fi3yl3wm5V5czpV5HCACAiFpNyH3umfNELCuuBkEwUik9InGwJg==" saltValue="7PfMIJOCGMO0KaLCLT3C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1" t="s">
        <v>214</v>
      </c>
      <c r="DI1" s="752"/>
      <c r="DJ1" s="752"/>
      <c r="DK1" s="752"/>
      <c r="DL1" s="752"/>
      <c r="DM1" s="752"/>
      <c r="DN1" s="753"/>
      <c r="DO1" s="212"/>
      <c r="DP1" s="751" t="s">
        <v>215</v>
      </c>
      <c r="DQ1" s="752"/>
      <c r="DR1" s="752"/>
      <c r="DS1" s="752"/>
      <c r="DT1" s="752"/>
      <c r="DU1" s="752"/>
      <c r="DV1" s="752"/>
      <c r="DW1" s="752"/>
      <c r="DX1" s="752"/>
      <c r="DY1" s="752"/>
      <c r="DZ1" s="752"/>
      <c r="EA1" s="752"/>
      <c r="EB1" s="752"/>
      <c r="EC1" s="753"/>
      <c r="ED1" s="211"/>
      <c r="EE1" s="211"/>
      <c r="EF1" s="211"/>
      <c r="EG1" s="211"/>
      <c r="EH1" s="211"/>
      <c r="EI1" s="211"/>
      <c r="EJ1" s="211"/>
      <c r="EK1" s="211"/>
      <c r="EL1" s="211"/>
      <c r="EM1" s="211"/>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7" t="s">
        <v>217</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7" t="s">
        <v>218</v>
      </c>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9"/>
      <c r="CD3" s="707" t="s">
        <v>219</v>
      </c>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9"/>
    </row>
    <row r="4" spans="2:143" ht="11.25" customHeight="1" x14ac:dyDescent="0.15">
      <c r="B4" s="707" t="s">
        <v>1</v>
      </c>
      <c r="C4" s="708"/>
      <c r="D4" s="708"/>
      <c r="E4" s="708"/>
      <c r="F4" s="708"/>
      <c r="G4" s="708"/>
      <c r="H4" s="708"/>
      <c r="I4" s="708"/>
      <c r="J4" s="708"/>
      <c r="K4" s="708"/>
      <c r="L4" s="708"/>
      <c r="M4" s="708"/>
      <c r="N4" s="708"/>
      <c r="O4" s="708"/>
      <c r="P4" s="708"/>
      <c r="Q4" s="709"/>
      <c r="R4" s="707" t="s">
        <v>220</v>
      </c>
      <c r="S4" s="708"/>
      <c r="T4" s="708"/>
      <c r="U4" s="708"/>
      <c r="V4" s="708"/>
      <c r="W4" s="708"/>
      <c r="X4" s="708"/>
      <c r="Y4" s="709"/>
      <c r="Z4" s="707" t="s">
        <v>221</v>
      </c>
      <c r="AA4" s="708"/>
      <c r="AB4" s="708"/>
      <c r="AC4" s="709"/>
      <c r="AD4" s="707" t="s">
        <v>222</v>
      </c>
      <c r="AE4" s="708"/>
      <c r="AF4" s="708"/>
      <c r="AG4" s="708"/>
      <c r="AH4" s="708"/>
      <c r="AI4" s="708"/>
      <c r="AJ4" s="708"/>
      <c r="AK4" s="709"/>
      <c r="AL4" s="707" t="s">
        <v>221</v>
      </c>
      <c r="AM4" s="708"/>
      <c r="AN4" s="708"/>
      <c r="AO4" s="709"/>
      <c r="AP4" s="754" t="s">
        <v>223</v>
      </c>
      <c r="AQ4" s="754"/>
      <c r="AR4" s="754"/>
      <c r="AS4" s="754"/>
      <c r="AT4" s="754"/>
      <c r="AU4" s="754"/>
      <c r="AV4" s="754"/>
      <c r="AW4" s="754"/>
      <c r="AX4" s="754"/>
      <c r="AY4" s="754"/>
      <c r="AZ4" s="754"/>
      <c r="BA4" s="754"/>
      <c r="BB4" s="754"/>
      <c r="BC4" s="754"/>
      <c r="BD4" s="754"/>
      <c r="BE4" s="754"/>
      <c r="BF4" s="754"/>
      <c r="BG4" s="754" t="s">
        <v>224</v>
      </c>
      <c r="BH4" s="754"/>
      <c r="BI4" s="754"/>
      <c r="BJ4" s="754"/>
      <c r="BK4" s="754"/>
      <c r="BL4" s="754"/>
      <c r="BM4" s="754"/>
      <c r="BN4" s="754"/>
      <c r="BO4" s="754" t="s">
        <v>221</v>
      </c>
      <c r="BP4" s="754"/>
      <c r="BQ4" s="754"/>
      <c r="BR4" s="754"/>
      <c r="BS4" s="754" t="s">
        <v>225</v>
      </c>
      <c r="BT4" s="754"/>
      <c r="BU4" s="754"/>
      <c r="BV4" s="754"/>
      <c r="BW4" s="754"/>
      <c r="BX4" s="754"/>
      <c r="BY4" s="754"/>
      <c r="BZ4" s="754"/>
      <c r="CA4" s="754"/>
      <c r="CB4" s="754"/>
      <c r="CD4" s="707" t="s">
        <v>226</v>
      </c>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9"/>
    </row>
    <row r="5" spans="2:143" ht="11.25" customHeight="1" x14ac:dyDescent="0.15">
      <c r="B5" s="713" t="s">
        <v>227</v>
      </c>
      <c r="C5" s="714"/>
      <c r="D5" s="714"/>
      <c r="E5" s="714"/>
      <c r="F5" s="714"/>
      <c r="G5" s="714"/>
      <c r="H5" s="714"/>
      <c r="I5" s="714"/>
      <c r="J5" s="714"/>
      <c r="K5" s="714"/>
      <c r="L5" s="714"/>
      <c r="M5" s="714"/>
      <c r="N5" s="714"/>
      <c r="O5" s="714"/>
      <c r="P5" s="714"/>
      <c r="Q5" s="715"/>
      <c r="R5" s="710">
        <v>42776652</v>
      </c>
      <c r="S5" s="711"/>
      <c r="T5" s="711"/>
      <c r="U5" s="711"/>
      <c r="V5" s="711"/>
      <c r="W5" s="711"/>
      <c r="X5" s="711"/>
      <c r="Y5" s="736"/>
      <c r="Z5" s="749">
        <v>29.1</v>
      </c>
      <c r="AA5" s="749"/>
      <c r="AB5" s="749"/>
      <c r="AC5" s="749"/>
      <c r="AD5" s="750">
        <v>40164491</v>
      </c>
      <c r="AE5" s="750"/>
      <c r="AF5" s="750"/>
      <c r="AG5" s="750"/>
      <c r="AH5" s="750"/>
      <c r="AI5" s="750"/>
      <c r="AJ5" s="750"/>
      <c r="AK5" s="750"/>
      <c r="AL5" s="737">
        <v>55.8</v>
      </c>
      <c r="AM5" s="719"/>
      <c r="AN5" s="719"/>
      <c r="AO5" s="738"/>
      <c r="AP5" s="713" t="s">
        <v>228</v>
      </c>
      <c r="AQ5" s="714"/>
      <c r="AR5" s="714"/>
      <c r="AS5" s="714"/>
      <c r="AT5" s="714"/>
      <c r="AU5" s="714"/>
      <c r="AV5" s="714"/>
      <c r="AW5" s="714"/>
      <c r="AX5" s="714"/>
      <c r="AY5" s="714"/>
      <c r="AZ5" s="714"/>
      <c r="BA5" s="714"/>
      <c r="BB5" s="714"/>
      <c r="BC5" s="714"/>
      <c r="BD5" s="714"/>
      <c r="BE5" s="714"/>
      <c r="BF5" s="715"/>
      <c r="BG5" s="655">
        <v>38952111</v>
      </c>
      <c r="BH5" s="656"/>
      <c r="BI5" s="656"/>
      <c r="BJ5" s="656"/>
      <c r="BK5" s="656"/>
      <c r="BL5" s="656"/>
      <c r="BM5" s="656"/>
      <c r="BN5" s="657"/>
      <c r="BO5" s="693">
        <v>91.1</v>
      </c>
      <c r="BP5" s="693"/>
      <c r="BQ5" s="693"/>
      <c r="BR5" s="693"/>
      <c r="BS5" s="694">
        <v>533879</v>
      </c>
      <c r="BT5" s="694"/>
      <c r="BU5" s="694"/>
      <c r="BV5" s="694"/>
      <c r="BW5" s="694"/>
      <c r="BX5" s="694"/>
      <c r="BY5" s="694"/>
      <c r="BZ5" s="694"/>
      <c r="CA5" s="694"/>
      <c r="CB5" s="734"/>
      <c r="CD5" s="707" t="s">
        <v>223</v>
      </c>
      <c r="CE5" s="708"/>
      <c r="CF5" s="708"/>
      <c r="CG5" s="708"/>
      <c r="CH5" s="708"/>
      <c r="CI5" s="708"/>
      <c r="CJ5" s="708"/>
      <c r="CK5" s="708"/>
      <c r="CL5" s="708"/>
      <c r="CM5" s="708"/>
      <c r="CN5" s="708"/>
      <c r="CO5" s="708"/>
      <c r="CP5" s="708"/>
      <c r="CQ5" s="709"/>
      <c r="CR5" s="707" t="s">
        <v>229</v>
      </c>
      <c r="CS5" s="708"/>
      <c r="CT5" s="708"/>
      <c r="CU5" s="708"/>
      <c r="CV5" s="708"/>
      <c r="CW5" s="708"/>
      <c r="CX5" s="708"/>
      <c r="CY5" s="709"/>
      <c r="CZ5" s="707" t="s">
        <v>221</v>
      </c>
      <c r="DA5" s="708"/>
      <c r="DB5" s="708"/>
      <c r="DC5" s="709"/>
      <c r="DD5" s="707" t="s">
        <v>230</v>
      </c>
      <c r="DE5" s="708"/>
      <c r="DF5" s="708"/>
      <c r="DG5" s="708"/>
      <c r="DH5" s="708"/>
      <c r="DI5" s="708"/>
      <c r="DJ5" s="708"/>
      <c r="DK5" s="708"/>
      <c r="DL5" s="708"/>
      <c r="DM5" s="708"/>
      <c r="DN5" s="708"/>
      <c r="DO5" s="708"/>
      <c r="DP5" s="709"/>
      <c r="DQ5" s="707" t="s">
        <v>231</v>
      </c>
      <c r="DR5" s="708"/>
      <c r="DS5" s="708"/>
      <c r="DT5" s="708"/>
      <c r="DU5" s="708"/>
      <c r="DV5" s="708"/>
      <c r="DW5" s="708"/>
      <c r="DX5" s="708"/>
      <c r="DY5" s="708"/>
      <c r="DZ5" s="708"/>
      <c r="EA5" s="708"/>
      <c r="EB5" s="708"/>
      <c r="EC5" s="709"/>
    </row>
    <row r="6" spans="2:143" ht="11.25" customHeight="1" x14ac:dyDescent="0.15">
      <c r="B6" s="652" t="s">
        <v>232</v>
      </c>
      <c r="C6" s="653"/>
      <c r="D6" s="653"/>
      <c r="E6" s="653"/>
      <c r="F6" s="653"/>
      <c r="G6" s="653"/>
      <c r="H6" s="653"/>
      <c r="I6" s="653"/>
      <c r="J6" s="653"/>
      <c r="K6" s="653"/>
      <c r="L6" s="653"/>
      <c r="M6" s="653"/>
      <c r="N6" s="653"/>
      <c r="O6" s="653"/>
      <c r="P6" s="653"/>
      <c r="Q6" s="654"/>
      <c r="R6" s="655">
        <v>870206</v>
      </c>
      <c r="S6" s="656"/>
      <c r="T6" s="656"/>
      <c r="U6" s="656"/>
      <c r="V6" s="656"/>
      <c r="W6" s="656"/>
      <c r="X6" s="656"/>
      <c r="Y6" s="657"/>
      <c r="Z6" s="693">
        <v>0.6</v>
      </c>
      <c r="AA6" s="693"/>
      <c r="AB6" s="693"/>
      <c r="AC6" s="693"/>
      <c r="AD6" s="694">
        <v>870206</v>
      </c>
      <c r="AE6" s="694"/>
      <c r="AF6" s="694"/>
      <c r="AG6" s="694"/>
      <c r="AH6" s="694"/>
      <c r="AI6" s="694"/>
      <c r="AJ6" s="694"/>
      <c r="AK6" s="694"/>
      <c r="AL6" s="658">
        <v>1.2</v>
      </c>
      <c r="AM6" s="659"/>
      <c r="AN6" s="659"/>
      <c r="AO6" s="695"/>
      <c r="AP6" s="652" t="s">
        <v>233</v>
      </c>
      <c r="AQ6" s="653"/>
      <c r="AR6" s="653"/>
      <c r="AS6" s="653"/>
      <c r="AT6" s="653"/>
      <c r="AU6" s="653"/>
      <c r="AV6" s="653"/>
      <c r="AW6" s="653"/>
      <c r="AX6" s="653"/>
      <c r="AY6" s="653"/>
      <c r="AZ6" s="653"/>
      <c r="BA6" s="653"/>
      <c r="BB6" s="653"/>
      <c r="BC6" s="653"/>
      <c r="BD6" s="653"/>
      <c r="BE6" s="653"/>
      <c r="BF6" s="654"/>
      <c r="BG6" s="655">
        <v>38952111</v>
      </c>
      <c r="BH6" s="656"/>
      <c r="BI6" s="656"/>
      <c r="BJ6" s="656"/>
      <c r="BK6" s="656"/>
      <c r="BL6" s="656"/>
      <c r="BM6" s="656"/>
      <c r="BN6" s="657"/>
      <c r="BO6" s="693">
        <v>91.1</v>
      </c>
      <c r="BP6" s="693"/>
      <c r="BQ6" s="693"/>
      <c r="BR6" s="693"/>
      <c r="BS6" s="694">
        <v>533879</v>
      </c>
      <c r="BT6" s="694"/>
      <c r="BU6" s="694"/>
      <c r="BV6" s="694"/>
      <c r="BW6" s="694"/>
      <c r="BX6" s="694"/>
      <c r="BY6" s="694"/>
      <c r="BZ6" s="694"/>
      <c r="CA6" s="694"/>
      <c r="CB6" s="734"/>
      <c r="CD6" s="713" t="s">
        <v>234</v>
      </c>
      <c r="CE6" s="714"/>
      <c r="CF6" s="714"/>
      <c r="CG6" s="714"/>
      <c r="CH6" s="714"/>
      <c r="CI6" s="714"/>
      <c r="CJ6" s="714"/>
      <c r="CK6" s="714"/>
      <c r="CL6" s="714"/>
      <c r="CM6" s="714"/>
      <c r="CN6" s="714"/>
      <c r="CO6" s="714"/>
      <c r="CP6" s="714"/>
      <c r="CQ6" s="715"/>
      <c r="CR6" s="655">
        <v>598668</v>
      </c>
      <c r="CS6" s="656"/>
      <c r="CT6" s="656"/>
      <c r="CU6" s="656"/>
      <c r="CV6" s="656"/>
      <c r="CW6" s="656"/>
      <c r="CX6" s="656"/>
      <c r="CY6" s="657"/>
      <c r="CZ6" s="737">
        <v>0.4</v>
      </c>
      <c r="DA6" s="719"/>
      <c r="DB6" s="719"/>
      <c r="DC6" s="739"/>
      <c r="DD6" s="661" t="s">
        <v>129</v>
      </c>
      <c r="DE6" s="656"/>
      <c r="DF6" s="656"/>
      <c r="DG6" s="656"/>
      <c r="DH6" s="656"/>
      <c r="DI6" s="656"/>
      <c r="DJ6" s="656"/>
      <c r="DK6" s="656"/>
      <c r="DL6" s="656"/>
      <c r="DM6" s="656"/>
      <c r="DN6" s="656"/>
      <c r="DO6" s="656"/>
      <c r="DP6" s="657"/>
      <c r="DQ6" s="661">
        <v>596865</v>
      </c>
      <c r="DR6" s="656"/>
      <c r="DS6" s="656"/>
      <c r="DT6" s="656"/>
      <c r="DU6" s="656"/>
      <c r="DV6" s="656"/>
      <c r="DW6" s="656"/>
      <c r="DX6" s="656"/>
      <c r="DY6" s="656"/>
      <c r="DZ6" s="656"/>
      <c r="EA6" s="656"/>
      <c r="EB6" s="656"/>
      <c r="EC6" s="692"/>
    </row>
    <row r="7" spans="2:143" ht="11.25" customHeight="1" x14ac:dyDescent="0.15">
      <c r="B7" s="652" t="s">
        <v>235</v>
      </c>
      <c r="C7" s="653"/>
      <c r="D7" s="653"/>
      <c r="E7" s="653"/>
      <c r="F7" s="653"/>
      <c r="G7" s="653"/>
      <c r="H7" s="653"/>
      <c r="I7" s="653"/>
      <c r="J7" s="653"/>
      <c r="K7" s="653"/>
      <c r="L7" s="653"/>
      <c r="M7" s="653"/>
      <c r="N7" s="653"/>
      <c r="O7" s="653"/>
      <c r="P7" s="653"/>
      <c r="Q7" s="654"/>
      <c r="R7" s="655">
        <v>11250</v>
      </c>
      <c r="S7" s="656"/>
      <c r="T7" s="656"/>
      <c r="U7" s="656"/>
      <c r="V7" s="656"/>
      <c r="W7" s="656"/>
      <c r="X7" s="656"/>
      <c r="Y7" s="657"/>
      <c r="Z7" s="693">
        <v>0</v>
      </c>
      <c r="AA7" s="693"/>
      <c r="AB7" s="693"/>
      <c r="AC7" s="693"/>
      <c r="AD7" s="694">
        <v>11250</v>
      </c>
      <c r="AE7" s="694"/>
      <c r="AF7" s="694"/>
      <c r="AG7" s="694"/>
      <c r="AH7" s="694"/>
      <c r="AI7" s="694"/>
      <c r="AJ7" s="694"/>
      <c r="AK7" s="694"/>
      <c r="AL7" s="658">
        <v>0</v>
      </c>
      <c r="AM7" s="659"/>
      <c r="AN7" s="659"/>
      <c r="AO7" s="695"/>
      <c r="AP7" s="652" t="s">
        <v>236</v>
      </c>
      <c r="AQ7" s="653"/>
      <c r="AR7" s="653"/>
      <c r="AS7" s="653"/>
      <c r="AT7" s="653"/>
      <c r="AU7" s="653"/>
      <c r="AV7" s="653"/>
      <c r="AW7" s="653"/>
      <c r="AX7" s="653"/>
      <c r="AY7" s="653"/>
      <c r="AZ7" s="653"/>
      <c r="BA7" s="653"/>
      <c r="BB7" s="653"/>
      <c r="BC7" s="653"/>
      <c r="BD7" s="653"/>
      <c r="BE7" s="653"/>
      <c r="BF7" s="654"/>
      <c r="BG7" s="655">
        <v>18661520</v>
      </c>
      <c r="BH7" s="656"/>
      <c r="BI7" s="656"/>
      <c r="BJ7" s="656"/>
      <c r="BK7" s="656"/>
      <c r="BL7" s="656"/>
      <c r="BM7" s="656"/>
      <c r="BN7" s="657"/>
      <c r="BO7" s="693">
        <v>43.6</v>
      </c>
      <c r="BP7" s="693"/>
      <c r="BQ7" s="693"/>
      <c r="BR7" s="693"/>
      <c r="BS7" s="694">
        <v>533879</v>
      </c>
      <c r="BT7" s="694"/>
      <c r="BU7" s="694"/>
      <c r="BV7" s="694"/>
      <c r="BW7" s="694"/>
      <c r="BX7" s="694"/>
      <c r="BY7" s="694"/>
      <c r="BZ7" s="694"/>
      <c r="CA7" s="694"/>
      <c r="CB7" s="734"/>
      <c r="CD7" s="652" t="s">
        <v>237</v>
      </c>
      <c r="CE7" s="653"/>
      <c r="CF7" s="653"/>
      <c r="CG7" s="653"/>
      <c r="CH7" s="653"/>
      <c r="CI7" s="653"/>
      <c r="CJ7" s="653"/>
      <c r="CK7" s="653"/>
      <c r="CL7" s="653"/>
      <c r="CM7" s="653"/>
      <c r="CN7" s="653"/>
      <c r="CO7" s="653"/>
      <c r="CP7" s="653"/>
      <c r="CQ7" s="654"/>
      <c r="CR7" s="655">
        <v>13444293</v>
      </c>
      <c r="CS7" s="656"/>
      <c r="CT7" s="656"/>
      <c r="CU7" s="656"/>
      <c r="CV7" s="656"/>
      <c r="CW7" s="656"/>
      <c r="CX7" s="656"/>
      <c r="CY7" s="657"/>
      <c r="CZ7" s="693">
        <v>9.1999999999999993</v>
      </c>
      <c r="DA7" s="693"/>
      <c r="DB7" s="693"/>
      <c r="DC7" s="693"/>
      <c r="DD7" s="661">
        <v>365741</v>
      </c>
      <c r="DE7" s="656"/>
      <c r="DF7" s="656"/>
      <c r="DG7" s="656"/>
      <c r="DH7" s="656"/>
      <c r="DI7" s="656"/>
      <c r="DJ7" s="656"/>
      <c r="DK7" s="656"/>
      <c r="DL7" s="656"/>
      <c r="DM7" s="656"/>
      <c r="DN7" s="656"/>
      <c r="DO7" s="656"/>
      <c r="DP7" s="657"/>
      <c r="DQ7" s="661">
        <v>9787702</v>
      </c>
      <c r="DR7" s="656"/>
      <c r="DS7" s="656"/>
      <c r="DT7" s="656"/>
      <c r="DU7" s="656"/>
      <c r="DV7" s="656"/>
      <c r="DW7" s="656"/>
      <c r="DX7" s="656"/>
      <c r="DY7" s="656"/>
      <c r="DZ7" s="656"/>
      <c r="EA7" s="656"/>
      <c r="EB7" s="656"/>
      <c r="EC7" s="692"/>
    </row>
    <row r="8" spans="2:143" ht="11.25" customHeight="1" x14ac:dyDescent="0.15">
      <c r="B8" s="652" t="s">
        <v>238</v>
      </c>
      <c r="C8" s="653"/>
      <c r="D8" s="653"/>
      <c r="E8" s="653"/>
      <c r="F8" s="653"/>
      <c r="G8" s="653"/>
      <c r="H8" s="653"/>
      <c r="I8" s="653"/>
      <c r="J8" s="653"/>
      <c r="K8" s="653"/>
      <c r="L8" s="653"/>
      <c r="M8" s="653"/>
      <c r="N8" s="653"/>
      <c r="O8" s="653"/>
      <c r="P8" s="653"/>
      <c r="Q8" s="654"/>
      <c r="R8" s="655">
        <v>181382</v>
      </c>
      <c r="S8" s="656"/>
      <c r="T8" s="656"/>
      <c r="U8" s="656"/>
      <c r="V8" s="656"/>
      <c r="W8" s="656"/>
      <c r="X8" s="656"/>
      <c r="Y8" s="657"/>
      <c r="Z8" s="693">
        <v>0.1</v>
      </c>
      <c r="AA8" s="693"/>
      <c r="AB8" s="693"/>
      <c r="AC8" s="693"/>
      <c r="AD8" s="694">
        <v>181382</v>
      </c>
      <c r="AE8" s="694"/>
      <c r="AF8" s="694"/>
      <c r="AG8" s="694"/>
      <c r="AH8" s="694"/>
      <c r="AI8" s="694"/>
      <c r="AJ8" s="694"/>
      <c r="AK8" s="694"/>
      <c r="AL8" s="658">
        <v>0.3</v>
      </c>
      <c r="AM8" s="659"/>
      <c r="AN8" s="659"/>
      <c r="AO8" s="695"/>
      <c r="AP8" s="652" t="s">
        <v>239</v>
      </c>
      <c r="AQ8" s="653"/>
      <c r="AR8" s="653"/>
      <c r="AS8" s="653"/>
      <c r="AT8" s="653"/>
      <c r="AU8" s="653"/>
      <c r="AV8" s="653"/>
      <c r="AW8" s="653"/>
      <c r="AX8" s="653"/>
      <c r="AY8" s="653"/>
      <c r="AZ8" s="653"/>
      <c r="BA8" s="653"/>
      <c r="BB8" s="653"/>
      <c r="BC8" s="653"/>
      <c r="BD8" s="653"/>
      <c r="BE8" s="653"/>
      <c r="BF8" s="654"/>
      <c r="BG8" s="655">
        <v>510419</v>
      </c>
      <c r="BH8" s="656"/>
      <c r="BI8" s="656"/>
      <c r="BJ8" s="656"/>
      <c r="BK8" s="656"/>
      <c r="BL8" s="656"/>
      <c r="BM8" s="656"/>
      <c r="BN8" s="657"/>
      <c r="BO8" s="693">
        <v>1.2</v>
      </c>
      <c r="BP8" s="693"/>
      <c r="BQ8" s="693"/>
      <c r="BR8" s="693"/>
      <c r="BS8" s="694" t="s">
        <v>129</v>
      </c>
      <c r="BT8" s="694"/>
      <c r="BU8" s="694"/>
      <c r="BV8" s="694"/>
      <c r="BW8" s="694"/>
      <c r="BX8" s="694"/>
      <c r="BY8" s="694"/>
      <c r="BZ8" s="694"/>
      <c r="CA8" s="694"/>
      <c r="CB8" s="734"/>
      <c r="CD8" s="652" t="s">
        <v>240</v>
      </c>
      <c r="CE8" s="653"/>
      <c r="CF8" s="653"/>
      <c r="CG8" s="653"/>
      <c r="CH8" s="653"/>
      <c r="CI8" s="653"/>
      <c r="CJ8" s="653"/>
      <c r="CK8" s="653"/>
      <c r="CL8" s="653"/>
      <c r="CM8" s="653"/>
      <c r="CN8" s="653"/>
      <c r="CO8" s="653"/>
      <c r="CP8" s="653"/>
      <c r="CQ8" s="654"/>
      <c r="CR8" s="655">
        <v>66393582</v>
      </c>
      <c r="CS8" s="656"/>
      <c r="CT8" s="656"/>
      <c r="CU8" s="656"/>
      <c r="CV8" s="656"/>
      <c r="CW8" s="656"/>
      <c r="CX8" s="656"/>
      <c r="CY8" s="657"/>
      <c r="CZ8" s="693">
        <v>45.7</v>
      </c>
      <c r="DA8" s="693"/>
      <c r="DB8" s="693"/>
      <c r="DC8" s="693"/>
      <c r="DD8" s="661">
        <v>397662</v>
      </c>
      <c r="DE8" s="656"/>
      <c r="DF8" s="656"/>
      <c r="DG8" s="656"/>
      <c r="DH8" s="656"/>
      <c r="DI8" s="656"/>
      <c r="DJ8" s="656"/>
      <c r="DK8" s="656"/>
      <c r="DL8" s="656"/>
      <c r="DM8" s="656"/>
      <c r="DN8" s="656"/>
      <c r="DO8" s="656"/>
      <c r="DP8" s="657"/>
      <c r="DQ8" s="661">
        <v>27918130</v>
      </c>
      <c r="DR8" s="656"/>
      <c r="DS8" s="656"/>
      <c r="DT8" s="656"/>
      <c r="DU8" s="656"/>
      <c r="DV8" s="656"/>
      <c r="DW8" s="656"/>
      <c r="DX8" s="656"/>
      <c r="DY8" s="656"/>
      <c r="DZ8" s="656"/>
      <c r="EA8" s="656"/>
      <c r="EB8" s="656"/>
      <c r="EC8" s="692"/>
    </row>
    <row r="9" spans="2:143" ht="11.25" customHeight="1" x14ac:dyDescent="0.15">
      <c r="B9" s="652" t="s">
        <v>241</v>
      </c>
      <c r="C9" s="653"/>
      <c r="D9" s="653"/>
      <c r="E9" s="653"/>
      <c r="F9" s="653"/>
      <c r="G9" s="653"/>
      <c r="H9" s="653"/>
      <c r="I9" s="653"/>
      <c r="J9" s="653"/>
      <c r="K9" s="653"/>
      <c r="L9" s="653"/>
      <c r="M9" s="653"/>
      <c r="N9" s="653"/>
      <c r="O9" s="653"/>
      <c r="P9" s="653"/>
      <c r="Q9" s="654"/>
      <c r="R9" s="655">
        <v>150741</v>
      </c>
      <c r="S9" s="656"/>
      <c r="T9" s="656"/>
      <c r="U9" s="656"/>
      <c r="V9" s="656"/>
      <c r="W9" s="656"/>
      <c r="X9" s="656"/>
      <c r="Y9" s="657"/>
      <c r="Z9" s="693">
        <v>0.1</v>
      </c>
      <c r="AA9" s="693"/>
      <c r="AB9" s="693"/>
      <c r="AC9" s="693"/>
      <c r="AD9" s="694">
        <v>150741</v>
      </c>
      <c r="AE9" s="694"/>
      <c r="AF9" s="694"/>
      <c r="AG9" s="694"/>
      <c r="AH9" s="694"/>
      <c r="AI9" s="694"/>
      <c r="AJ9" s="694"/>
      <c r="AK9" s="694"/>
      <c r="AL9" s="658">
        <v>0.2</v>
      </c>
      <c r="AM9" s="659"/>
      <c r="AN9" s="659"/>
      <c r="AO9" s="695"/>
      <c r="AP9" s="652" t="s">
        <v>242</v>
      </c>
      <c r="AQ9" s="653"/>
      <c r="AR9" s="653"/>
      <c r="AS9" s="653"/>
      <c r="AT9" s="653"/>
      <c r="AU9" s="653"/>
      <c r="AV9" s="653"/>
      <c r="AW9" s="653"/>
      <c r="AX9" s="653"/>
      <c r="AY9" s="653"/>
      <c r="AZ9" s="653"/>
      <c r="BA9" s="653"/>
      <c r="BB9" s="653"/>
      <c r="BC9" s="653"/>
      <c r="BD9" s="653"/>
      <c r="BE9" s="653"/>
      <c r="BF9" s="654"/>
      <c r="BG9" s="655">
        <v>15437123</v>
      </c>
      <c r="BH9" s="656"/>
      <c r="BI9" s="656"/>
      <c r="BJ9" s="656"/>
      <c r="BK9" s="656"/>
      <c r="BL9" s="656"/>
      <c r="BM9" s="656"/>
      <c r="BN9" s="657"/>
      <c r="BO9" s="693">
        <v>36.1</v>
      </c>
      <c r="BP9" s="693"/>
      <c r="BQ9" s="693"/>
      <c r="BR9" s="693"/>
      <c r="BS9" s="694" t="s">
        <v>129</v>
      </c>
      <c r="BT9" s="694"/>
      <c r="BU9" s="694"/>
      <c r="BV9" s="694"/>
      <c r="BW9" s="694"/>
      <c r="BX9" s="694"/>
      <c r="BY9" s="694"/>
      <c r="BZ9" s="694"/>
      <c r="CA9" s="694"/>
      <c r="CB9" s="734"/>
      <c r="CD9" s="652" t="s">
        <v>243</v>
      </c>
      <c r="CE9" s="653"/>
      <c r="CF9" s="653"/>
      <c r="CG9" s="653"/>
      <c r="CH9" s="653"/>
      <c r="CI9" s="653"/>
      <c r="CJ9" s="653"/>
      <c r="CK9" s="653"/>
      <c r="CL9" s="653"/>
      <c r="CM9" s="653"/>
      <c r="CN9" s="653"/>
      <c r="CO9" s="653"/>
      <c r="CP9" s="653"/>
      <c r="CQ9" s="654"/>
      <c r="CR9" s="655">
        <v>13340255</v>
      </c>
      <c r="CS9" s="656"/>
      <c r="CT9" s="656"/>
      <c r="CU9" s="656"/>
      <c r="CV9" s="656"/>
      <c r="CW9" s="656"/>
      <c r="CX9" s="656"/>
      <c r="CY9" s="657"/>
      <c r="CZ9" s="693">
        <v>9.1999999999999993</v>
      </c>
      <c r="DA9" s="693"/>
      <c r="DB9" s="693"/>
      <c r="DC9" s="693"/>
      <c r="DD9" s="661">
        <v>163272</v>
      </c>
      <c r="DE9" s="656"/>
      <c r="DF9" s="656"/>
      <c r="DG9" s="656"/>
      <c r="DH9" s="656"/>
      <c r="DI9" s="656"/>
      <c r="DJ9" s="656"/>
      <c r="DK9" s="656"/>
      <c r="DL9" s="656"/>
      <c r="DM9" s="656"/>
      <c r="DN9" s="656"/>
      <c r="DO9" s="656"/>
      <c r="DP9" s="657"/>
      <c r="DQ9" s="661">
        <v>7789069</v>
      </c>
      <c r="DR9" s="656"/>
      <c r="DS9" s="656"/>
      <c r="DT9" s="656"/>
      <c r="DU9" s="656"/>
      <c r="DV9" s="656"/>
      <c r="DW9" s="656"/>
      <c r="DX9" s="656"/>
      <c r="DY9" s="656"/>
      <c r="DZ9" s="656"/>
      <c r="EA9" s="656"/>
      <c r="EB9" s="656"/>
      <c r="EC9" s="692"/>
    </row>
    <row r="10" spans="2:143" ht="11.25" customHeight="1" x14ac:dyDescent="0.15">
      <c r="B10" s="652" t="s">
        <v>244</v>
      </c>
      <c r="C10" s="653"/>
      <c r="D10" s="653"/>
      <c r="E10" s="653"/>
      <c r="F10" s="653"/>
      <c r="G10" s="653"/>
      <c r="H10" s="653"/>
      <c r="I10" s="653"/>
      <c r="J10" s="653"/>
      <c r="K10" s="653"/>
      <c r="L10" s="653"/>
      <c r="M10" s="653"/>
      <c r="N10" s="653"/>
      <c r="O10" s="653"/>
      <c r="P10" s="653"/>
      <c r="Q10" s="654"/>
      <c r="R10" s="655" t="s">
        <v>245</v>
      </c>
      <c r="S10" s="656"/>
      <c r="T10" s="656"/>
      <c r="U10" s="656"/>
      <c r="V10" s="656"/>
      <c r="W10" s="656"/>
      <c r="X10" s="656"/>
      <c r="Y10" s="657"/>
      <c r="Z10" s="693" t="s">
        <v>129</v>
      </c>
      <c r="AA10" s="693"/>
      <c r="AB10" s="693"/>
      <c r="AC10" s="693"/>
      <c r="AD10" s="694" t="s">
        <v>129</v>
      </c>
      <c r="AE10" s="694"/>
      <c r="AF10" s="694"/>
      <c r="AG10" s="694"/>
      <c r="AH10" s="694"/>
      <c r="AI10" s="694"/>
      <c r="AJ10" s="694"/>
      <c r="AK10" s="694"/>
      <c r="AL10" s="658" t="s">
        <v>129</v>
      </c>
      <c r="AM10" s="659"/>
      <c r="AN10" s="659"/>
      <c r="AO10" s="695"/>
      <c r="AP10" s="652" t="s">
        <v>246</v>
      </c>
      <c r="AQ10" s="653"/>
      <c r="AR10" s="653"/>
      <c r="AS10" s="653"/>
      <c r="AT10" s="653"/>
      <c r="AU10" s="653"/>
      <c r="AV10" s="653"/>
      <c r="AW10" s="653"/>
      <c r="AX10" s="653"/>
      <c r="AY10" s="653"/>
      <c r="AZ10" s="653"/>
      <c r="BA10" s="653"/>
      <c r="BB10" s="653"/>
      <c r="BC10" s="653"/>
      <c r="BD10" s="653"/>
      <c r="BE10" s="653"/>
      <c r="BF10" s="654"/>
      <c r="BG10" s="655">
        <v>841716</v>
      </c>
      <c r="BH10" s="656"/>
      <c r="BI10" s="656"/>
      <c r="BJ10" s="656"/>
      <c r="BK10" s="656"/>
      <c r="BL10" s="656"/>
      <c r="BM10" s="656"/>
      <c r="BN10" s="657"/>
      <c r="BO10" s="693">
        <v>2</v>
      </c>
      <c r="BP10" s="693"/>
      <c r="BQ10" s="693"/>
      <c r="BR10" s="693"/>
      <c r="BS10" s="694" t="s">
        <v>129</v>
      </c>
      <c r="BT10" s="694"/>
      <c r="BU10" s="694"/>
      <c r="BV10" s="694"/>
      <c r="BW10" s="694"/>
      <c r="BX10" s="694"/>
      <c r="BY10" s="694"/>
      <c r="BZ10" s="694"/>
      <c r="CA10" s="694"/>
      <c r="CB10" s="734"/>
      <c r="CD10" s="652" t="s">
        <v>247</v>
      </c>
      <c r="CE10" s="653"/>
      <c r="CF10" s="653"/>
      <c r="CG10" s="653"/>
      <c r="CH10" s="653"/>
      <c r="CI10" s="653"/>
      <c r="CJ10" s="653"/>
      <c r="CK10" s="653"/>
      <c r="CL10" s="653"/>
      <c r="CM10" s="653"/>
      <c r="CN10" s="653"/>
      <c r="CO10" s="653"/>
      <c r="CP10" s="653"/>
      <c r="CQ10" s="654"/>
      <c r="CR10" s="655">
        <v>237948</v>
      </c>
      <c r="CS10" s="656"/>
      <c r="CT10" s="656"/>
      <c r="CU10" s="656"/>
      <c r="CV10" s="656"/>
      <c r="CW10" s="656"/>
      <c r="CX10" s="656"/>
      <c r="CY10" s="657"/>
      <c r="CZ10" s="693">
        <v>0.2</v>
      </c>
      <c r="DA10" s="693"/>
      <c r="DB10" s="693"/>
      <c r="DC10" s="693"/>
      <c r="DD10" s="661">
        <v>15573</v>
      </c>
      <c r="DE10" s="656"/>
      <c r="DF10" s="656"/>
      <c r="DG10" s="656"/>
      <c r="DH10" s="656"/>
      <c r="DI10" s="656"/>
      <c r="DJ10" s="656"/>
      <c r="DK10" s="656"/>
      <c r="DL10" s="656"/>
      <c r="DM10" s="656"/>
      <c r="DN10" s="656"/>
      <c r="DO10" s="656"/>
      <c r="DP10" s="657"/>
      <c r="DQ10" s="661">
        <v>194923</v>
      </c>
      <c r="DR10" s="656"/>
      <c r="DS10" s="656"/>
      <c r="DT10" s="656"/>
      <c r="DU10" s="656"/>
      <c r="DV10" s="656"/>
      <c r="DW10" s="656"/>
      <c r="DX10" s="656"/>
      <c r="DY10" s="656"/>
      <c r="DZ10" s="656"/>
      <c r="EA10" s="656"/>
      <c r="EB10" s="656"/>
      <c r="EC10" s="692"/>
    </row>
    <row r="11" spans="2:143" ht="11.25" customHeight="1" x14ac:dyDescent="0.15">
      <c r="B11" s="652" t="s">
        <v>248</v>
      </c>
      <c r="C11" s="653"/>
      <c r="D11" s="653"/>
      <c r="E11" s="653"/>
      <c r="F11" s="653"/>
      <c r="G11" s="653"/>
      <c r="H11" s="653"/>
      <c r="I11" s="653"/>
      <c r="J11" s="653"/>
      <c r="K11" s="653"/>
      <c r="L11" s="653"/>
      <c r="M11" s="653"/>
      <c r="N11" s="653"/>
      <c r="O11" s="653"/>
      <c r="P11" s="653"/>
      <c r="Q11" s="654"/>
      <c r="R11" s="655">
        <v>7443271</v>
      </c>
      <c r="S11" s="656"/>
      <c r="T11" s="656"/>
      <c r="U11" s="656"/>
      <c r="V11" s="656"/>
      <c r="W11" s="656"/>
      <c r="X11" s="656"/>
      <c r="Y11" s="657"/>
      <c r="Z11" s="658">
        <v>5.0999999999999996</v>
      </c>
      <c r="AA11" s="659"/>
      <c r="AB11" s="659"/>
      <c r="AC11" s="660"/>
      <c r="AD11" s="661">
        <v>7443271</v>
      </c>
      <c r="AE11" s="656"/>
      <c r="AF11" s="656"/>
      <c r="AG11" s="656"/>
      <c r="AH11" s="656"/>
      <c r="AI11" s="656"/>
      <c r="AJ11" s="656"/>
      <c r="AK11" s="657"/>
      <c r="AL11" s="658">
        <v>10.3</v>
      </c>
      <c r="AM11" s="659"/>
      <c r="AN11" s="659"/>
      <c r="AO11" s="695"/>
      <c r="AP11" s="652" t="s">
        <v>249</v>
      </c>
      <c r="AQ11" s="653"/>
      <c r="AR11" s="653"/>
      <c r="AS11" s="653"/>
      <c r="AT11" s="653"/>
      <c r="AU11" s="653"/>
      <c r="AV11" s="653"/>
      <c r="AW11" s="653"/>
      <c r="AX11" s="653"/>
      <c r="AY11" s="653"/>
      <c r="AZ11" s="653"/>
      <c r="BA11" s="653"/>
      <c r="BB11" s="653"/>
      <c r="BC11" s="653"/>
      <c r="BD11" s="653"/>
      <c r="BE11" s="653"/>
      <c r="BF11" s="654"/>
      <c r="BG11" s="655">
        <v>1872262</v>
      </c>
      <c r="BH11" s="656"/>
      <c r="BI11" s="656"/>
      <c r="BJ11" s="656"/>
      <c r="BK11" s="656"/>
      <c r="BL11" s="656"/>
      <c r="BM11" s="656"/>
      <c r="BN11" s="657"/>
      <c r="BO11" s="693">
        <v>4.4000000000000004</v>
      </c>
      <c r="BP11" s="693"/>
      <c r="BQ11" s="693"/>
      <c r="BR11" s="693"/>
      <c r="BS11" s="694">
        <v>533879</v>
      </c>
      <c r="BT11" s="694"/>
      <c r="BU11" s="694"/>
      <c r="BV11" s="694"/>
      <c r="BW11" s="694"/>
      <c r="BX11" s="694"/>
      <c r="BY11" s="694"/>
      <c r="BZ11" s="694"/>
      <c r="CA11" s="694"/>
      <c r="CB11" s="734"/>
      <c r="CD11" s="652" t="s">
        <v>250</v>
      </c>
      <c r="CE11" s="653"/>
      <c r="CF11" s="653"/>
      <c r="CG11" s="653"/>
      <c r="CH11" s="653"/>
      <c r="CI11" s="653"/>
      <c r="CJ11" s="653"/>
      <c r="CK11" s="653"/>
      <c r="CL11" s="653"/>
      <c r="CM11" s="653"/>
      <c r="CN11" s="653"/>
      <c r="CO11" s="653"/>
      <c r="CP11" s="653"/>
      <c r="CQ11" s="654"/>
      <c r="CR11" s="655">
        <v>3758697</v>
      </c>
      <c r="CS11" s="656"/>
      <c r="CT11" s="656"/>
      <c r="CU11" s="656"/>
      <c r="CV11" s="656"/>
      <c r="CW11" s="656"/>
      <c r="CX11" s="656"/>
      <c r="CY11" s="657"/>
      <c r="CZ11" s="693">
        <v>2.6</v>
      </c>
      <c r="DA11" s="693"/>
      <c r="DB11" s="693"/>
      <c r="DC11" s="693"/>
      <c r="DD11" s="661">
        <v>1290952</v>
      </c>
      <c r="DE11" s="656"/>
      <c r="DF11" s="656"/>
      <c r="DG11" s="656"/>
      <c r="DH11" s="656"/>
      <c r="DI11" s="656"/>
      <c r="DJ11" s="656"/>
      <c r="DK11" s="656"/>
      <c r="DL11" s="656"/>
      <c r="DM11" s="656"/>
      <c r="DN11" s="656"/>
      <c r="DO11" s="656"/>
      <c r="DP11" s="657"/>
      <c r="DQ11" s="661">
        <v>1691140</v>
      </c>
      <c r="DR11" s="656"/>
      <c r="DS11" s="656"/>
      <c r="DT11" s="656"/>
      <c r="DU11" s="656"/>
      <c r="DV11" s="656"/>
      <c r="DW11" s="656"/>
      <c r="DX11" s="656"/>
      <c r="DY11" s="656"/>
      <c r="DZ11" s="656"/>
      <c r="EA11" s="656"/>
      <c r="EB11" s="656"/>
      <c r="EC11" s="692"/>
    </row>
    <row r="12" spans="2:143" ht="11.25" customHeight="1" x14ac:dyDescent="0.15">
      <c r="B12" s="652" t="s">
        <v>251</v>
      </c>
      <c r="C12" s="653"/>
      <c r="D12" s="653"/>
      <c r="E12" s="653"/>
      <c r="F12" s="653"/>
      <c r="G12" s="653"/>
      <c r="H12" s="653"/>
      <c r="I12" s="653"/>
      <c r="J12" s="653"/>
      <c r="K12" s="653"/>
      <c r="L12" s="653"/>
      <c r="M12" s="653"/>
      <c r="N12" s="653"/>
      <c r="O12" s="653"/>
      <c r="P12" s="653"/>
      <c r="Q12" s="654"/>
      <c r="R12" s="655">
        <v>7084</v>
      </c>
      <c r="S12" s="656"/>
      <c r="T12" s="656"/>
      <c r="U12" s="656"/>
      <c r="V12" s="656"/>
      <c r="W12" s="656"/>
      <c r="X12" s="656"/>
      <c r="Y12" s="657"/>
      <c r="Z12" s="693">
        <v>0</v>
      </c>
      <c r="AA12" s="693"/>
      <c r="AB12" s="693"/>
      <c r="AC12" s="693"/>
      <c r="AD12" s="694">
        <v>7084</v>
      </c>
      <c r="AE12" s="694"/>
      <c r="AF12" s="694"/>
      <c r="AG12" s="694"/>
      <c r="AH12" s="694"/>
      <c r="AI12" s="694"/>
      <c r="AJ12" s="694"/>
      <c r="AK12" s="694"/>
      <c r="AL12" s="658">
        <v>0</v>
      </c>
      <c r="AM12" s="659"/>
      <c r="AN12" s="659"/>
      <c r="AO12" s="695"/>
      <c r="AP12" s="652" t="s">
        <v>252</v>
      </c>
      <c r="AQ12" s="653"/>
      <c r="AR12" s="653"/>
      <c r="AS12" s="653"/>
      <c r="AT12" s="653"/>
      <c r="AU12" s="653"/>
      <c r="AV12" s="653"/>
      <c r="AW12" s="653"/>
      <c r="AX12" s="653"/>
      <c r="AY12" s="653"/>
      <c r="AZ12" s="653"/>
      <c r="BA12" s="653"/>
      <c r="BB12" s="653"/>
      <c r="BC12" s="653"/>
      <c r="BD12" s="653"/>
      <c r="BE12" s="653"/>
      <c r="BF12" s="654"/>
      <c r="BG12" s="655">
        <v>17121681</v>
      </c>
      <c r="BH12" s="656"/>
      <c r="BI12" s="656"/>
      <c r="BJ12" s="656"/>
      <c r="BK12" s="656"/>
      <c r="BL12" s="656"/>
      <c r="BM12" s="656"/>
      <c r="BN12" s="657"/>
      <c r="BO12" s="693">
        <v>40</v>
      </c>
      <c r="BP12" s="693"/>
      <c r="BQ12" s="693"/>
      <c r="BR12" s="693"/>
      <c r="BS12" s="694" t="s">
        <v>129</v>
      </c>
      <c r="BT12" s="694"/>
      <c r="BU12" s="694"/>
      <c r="BV12" s="694"/>
      <c r="BW12" s="694"/>
      <c r="BX12" s="694"/>
      <c r="BY12" s="694"/>
      <c r="BZ12" s="694"/>
      <c r="CA12" s="694"/>
      <c r="CB12" s="734"/>
      <c r="CD12" s="652" t="s">
        <v>253</v>
      </c>
      <c r="CE12" s="653"/>
      <c r="CF12" s="653"/>
      <c r="CG12" s="653"/>
      <c r="CH12" s="653"/>
      <c r="CI12" s="653"/>
      <c r="CJ12" s="653"/>
      <c r="CK12" s="653"/>
      <c r="CL12" s="653"/>
      <c r="CM12" s="653"/>
      <c r="CN12" s="653"/>
      <c r="CO12" s="653"/>
      <c r="CP12" s="653"/>
      <c r="CQ12" s="654"/>
      <c r="CR12" s="655">
        <v>6702426</v>
      </c>
      <c r="CS12" s="656"/>
      <c r="CT12" s="656"/>
      <c r="CU12" s="656"/>
      <c r="CV12" s="656"/>
      <c r="CW12" s="656"/>
      <c r="CX12" s="656"/>
      <c r="CY12" s="657"/>
      <c r="CZ12" s="693">
        <v>4.5999999999999996</v>
      </c>
      <c r="DA12" s="693"/>
      <c r="DB12" s="693"/>
      <c r="DC12" s="693"/>
      <c r="DD12" s="661">
        <v>1128</v>
      </c>
      <c r="DE12" s="656"/>
      <c r="DF12" s="656"/>
      <c r="DG12" s="656"/>
      <c r="DH12" s="656"/>
      <c r="DI12" s="656"/>
      <c r="DJ12" s="656"/>
      <c r="DK12" s="656"/>
      <c r="DL12" s="656"/>
      <c r="DM12" s="656"/>
      <c r="DN12" s="656"/>
      <c r="DO12" s="656"/>
      <c r="DP12" s="657"/>
      <c r="DQ12" s="661">
        <v>1633066</v>
      </c>
      <c r="DR12" s="656"/>
      <c r="DS12" s="656"/>
      <c r="DT12" s="656"/>
      <c r="DU12" s="656"/>
      <c r="DV12" s="656"/>
      <c r="DW12" s="656"/>
      <c r="DX12" s="656"/>
      <c r="DY12" s="656"/>
      <c r="DZ12" s="656"/>
      <c r="EA12" s="656"/>
      <c r="EB12" s="656"/>
      <c r="EC12" s="692"/>
    </row>
    <row r="13" spans="2:143" ht="11.25" customHeight="1" x14ac:dyDescent="0.15">
      <c r="B13" s="652" t="s">
        <v>254</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93" t="s">
        <v>245</v>
      </c>
      <c r="AA13" s="693"/>
      <c r="AB13" s="693"/>
      <c r="AC13" s="693"/>
      <c r="AD13" s="694" t="s">
        <v>245</v>
      </c>
      <c r="AE13" s="694"/>
      <c r="AF13" s="694"/>
      <c r="AG13" s="694"/>
      <c r="AH13" s="694"/>
      <c r="AI13" s="694"/>
      <c r="AJ13" s="694"/>
      <c r="AK13" s="694"/>
      <c r="AL13" s="658" t="s">
        <v>245</v>
      </c>
      <c r="AM13" s="659"/>
      <c r="AN13" s="659"/>
      <c r="AO13" s="695"/>
      <c r="AP13" s="652" t="s">
        <v>255</v>
      </c>
      <c r="AQ13" s="653"/>
      <c r="AR13" s="653"/>
      <c r="AS13" s="653"/>
      <c r="AT13" s="653"/>
      <c r="AU13" s="653"/>
      <c r="AV13" s="653"/>
      <c r="AW13" s="653"/>
      <c r="AX13" s="653"/>
      <c r="AY13" s="653"/>
      <c r="AZ13" s="653"/>
      <c r="BA13" s="653"/>
      <c r="BB13" s="653"/>
      <c r="BC13" s="653"/>
      <c r="BD13" s="653"/>
      <c r="BE13" s="653"/>
      <c r="BF13" s="654"/>
      <c r="BG13" s="655">
        <v>17026136</v>
      </c>
      <c r="BH13" s="656"/>
      <c r="BI13" s="656"/>
      <c r="BJ13" s="656"/>
      <c r="BK13" s="656"/>
      <c r="BL13" s="656"/>
      <c r="BM13" s="656"/>
      <c r="BN13" s="657"/>
      <c r="BO13" s="693">
        <v>39.799999999999997</v>
      </c>
      <c r="BP13" s="693"/>
      <c r="BQ13" s="693"/>
      <c r="BR13" s="693"/>
      <c r="BS13" s="694" t="s">
        <v>245</v>
      </c>
      <c r="BT13" s="694"/>
      <c r="BU13" s="694"/>
      <c r="BV13" s="694"/>
      <c r="BW13" s="694"/>
      <c r="BX13" s="694"/>
      <c r="BY13" s="694"/>
      <c r="BZ13" s="694"/>
      <c r="CA13" s="694"/>
      <c r="CB13" s="734"/>
      <c r="CD13" s="652" t="s">
        <v>256</v>
      </c>
      <c r="CE13" s="653"/>
      <c r="CF13" s="653"/>
      <c r="CG13" s="653"/>
      <c r="CH13" s="653"/>
      <c r="CI13" s="653"/>
      <c r="CJ13" s="653"/>
      <c r="CK13" s="653"/>
      <c r="CL13" s="653"/>
      <c r="CM13" s="653"/>
      <c r="CN13" s="653"/>
      <c r="CO13" s="653"/>
      <c r="CP13" s="653"/>
      <c r="CQ13" s="654"/>
      <c r="CR13" s="655">
        <v>9754917</v>
      </c>
      <c r="CS13" s="656"/>
      <c r="CT13" s="656"/>
      <c r="CU13" s="656"/>
      <c r="CV13" s="656"/>
      <c r="CW13" s="656"/>
      <c r="CX13" s="656"/>
      <c r="CY13" s="657"/>
      <c r="CZ13" s="693">
        <v>6.7</v>
      </c>
      <c r="DA13" s="693"/>
      <c r="DB13" s="693"/>
      <c r="DC13" s="693"/>
      <c r="DD13" s="661">
        <v>4215713</v>
      </c>
      <c r="DE13" s="656"/>
      <c r="DF13" s="656"/>
      <c r="DG13" s="656"/>
      <c r="DH13" s="656"/>
      <c r="DI13" s="656"/>
      <c r="DJ13" s="656"/>
      <c r="DK13" s="656"/>
      <c r="DL13" s="656"/>
      <c r="DM13" s="656"/>
      <c r="DN13" s="656"/>
      <c r="DO13" s="656"/>
      <c r="DP13" s="657"/>
      <c r="DQ13" s="661">
        <v>5723996</v>
      </c>
      <c r="DR13" s="656"/>
      <c r="DS13" s="656"/>
      <c r="DT13" s="656"/>
      <c r="DU13" s="656"/>
      <c r="DV13" s="656"/>
      <c r="DW13" s="656"/>
      <c r="DX13" s="656"/>
      <c r="DY13" s="656"/>
      <c r="DZ13" s="656"/>
      <c r="EA13" s="656"/>
      <c r="EB13" s="656"/>
      <c r="EC13" s="692"/>
    </row>
    <row r="14" spans="2:143" ht="11.25" customHeight="1" x14ac:dyDescent="0.15">
      <c r="B14" s="652" t="s">
        <v>257</v>
      </c>
      <c r="C14" s="653"/>
      <c r="D14" s="653"/>
      <c r="E14" s="653"/>
      <c r="F14" s="653"/>
      <c r="G14" s="653"/>
      <c r="H14" s="653"/>
      <c r="I14" s="653"/>
      <c r="J14" s="653"/>
      <c r="K14" s="653"/>
      <c r="L14" s="653"/>
      <c r="M14" s="653"/>
      <c r="N14" s="653"/>
      <c r="O14" s="653"/>
      <c r="P14" s="653"/>
      <c r="Q14" s="654"/>
      <c r="R14" s="655" t="s">
        <v>245</v>
      </c>
      <c r="S14" s="656"/>
      <c r="T14" s="656"/>
      <c r="U14" s="656"/>
      <c r="V14" s="656"/>
      <c r="W14" s="656"/>
      <c r="X14" s="656"/>
      <c r="Y14" s="657"/>
      <c r="Z14" s="693" t="s">
        <v>245</v>
      </c>
      <c r="AA14" s="693"/>
      <c r="AB14" s="693"/>
      <c r="AC14" s="693"/>
      <c r="AD14" s="694" t="s">
        <v>129</v>
      </c>
      <c r="AE14" s="694"/>
      <c r="AF14" s="694"/>
      <c r="AG14" s="694"/>
      <c r="AH14" s="694"/>
      <c r="AI14" s="694"/>
      <c r="AJ14" s="694"/>
      <c r="AK14" s="694"/>
      <c r="AL14" s="658" t="s">
        <v>245</v>
      </c>
      <c r="AM14" s="659"/>
      <c r="AN14" s="659"/>
      <c r="AO14" s="695"/>
      <c r="AP14" s="652" t="s">
        <v>258</v>
      </c>
      <c r="AQ14" s="653"/>
      <c r="AR14" s="653"/>
      <c r="AS14" s="653"/>
      <c r="AT14" s="653"/>
      <c r="AU14" s="653"/>
      <c r="AV14" s="653"/>
      <c r="AW14" s="653"/>
      <c r="AX14" s="653"/>
      <c r="AY14" s="653"/>
      <c r="AZ14" s="653"/>
      <c r="BA14" s="653"/>
      <c r="BB14" s="653"/>
      <c r="BC14" s="653"/>
      <c r="BD14" s="653"/>
      <c r="BE14" s="653"/>
      <c r="BF14" s="654"/>
      <c r="BG14" s="655">
        <v>936970</v>
      </c>
      <c r="BH14" s="656"/>
      <c r="BI14" s="656"/>
      <c r="BJ14" s="656"/>
      <c r="BK14" s="656"/>
      <c r="BL14" s="656"/>
      <c r="BM14" s="656"/>
      <c r="BN14" s="657"/>
      <c r="BO14" s="693">
        <v>2.2000000000000002</v>
      </c>
      <c r="BP14" s="693"/>
      <c r="BQ14" s="693"/>
      <c r="BR14" s="693"/>
      <c r="BS14" s="694" t="s">
        <v>245</v>
      </c>
      <c r="BT14" s="694"/>
      <c r="BU14" s="694"/>
      <c r="BV14" s="694"/>
      <c r="BW14" s="694"/>
      <c r="BX14" s="694"/>
      <c r="BY14" s="694"/>
      <c r="BZ14" s="694"/>
      <c r="CA14" s="694"/>
      <c r="CB14" s="734"/>
      <c r="CD14" s="652" t="s">
        <v>259</v>
      </c>
      <c r="CE14" s="653"/>
      <c r="CF14" s="653"/>
      <c r="CG14" s="653"/>
      <c r="CH14" s="653"/>
      <c r="CI14" s="653"/>
      <c r="CJ14" s="653"/>
      <c r="CK14" s="653"/>
      <c r="CL14" s="653"/>
      <c r="CM14" s="653"/>
      <c r="CN14" s="653"/>
      <c r="CO14" s="653"/>
      <c r="CP14" s="653"/>
      <c r="CQ14" s="654"/>
      <c r="CR14" s="655">
        <v>3256508</v>
      </c>
      <c r="CS14" s="656"/>
      <c r="CT14" s="656"/>
      <c r="CU14" s="656"/>
      <c r="CV14" s="656"/>
      <c r="CW14" s="656"/>
      <c r="CX14" s="656"/>
      <c r="CY14" s="657"/>
      <c r="CZ14" s="693">
        <v>2.2000000000000002</v>
      </c>
      <c r="DA14" s="693"/>
      <c r="DB14" s="693"/>
      <c r="DC14" s="693"/>
      <c r="DD14" s="661">
        <v>119911</v>
      </c>
      <c r="DE14" s="656"/>
      <c r="DF14" s="656"/>
      <c r="DG14" s="656"/>
      <c r="DH14" s="656"/>
      <c r="DI14" s="656"/>
      <c r="DJ14" s="656"/>
      <c r="DK14" s="656"/>
      <c r="DL14" s="656"/>
      <c r="DM14" s="656"/>
      <c r="DN14" s="656"/>
      <c r="DO14" s="656"/>
      <c r="DP14" s="657"/>
      <c r="DQ14" s="661">
        <v>3102171</v>
      </c>
      <c r="DR14" s="656"/>
      <c r="DS14" s="656"/>
      <c r="DT14" s="656"/>
      <c r="DU14" s="656"/>
      <c r="DV14" s="656"/>
      <c r="DW14" s="656"/>
      <c r="DX14" s="656"/>
      <c r="DY14" s="656"/>
      <c r="DZ14" s="656"/>
      <c r="EA14" s="656"/>
      <c r="EB14" s="656"/>
      <c r="EC14" s="692"/>
    </row>
    <row r="15" spans="2:143" ht="11.25" customHeight="1" x14ac:dyDescent="0.15">
      <c r="B15" s="652" t="s">
        <v>260</v>
      </c>
      <c r="C15" s="653"/>
      <c r="D15" s="653"/>
      <c r="E15" s="653"/>
      <c r="F15" s="653"/>
      <c r="G15" s="653"/>
      <c r="H15" s="653"/>
      <c r="I15" s="653"/>
      <c r="J15" s="653"/>
      <c r="K15" s="653"/>
      <c r="L15" s="653"/>
      <c r="M15" s="653"/>
      <c r="N15" s="653"/>
      <c r="O15" s="653"/>
      <c r="P15" s="653"/>
      <c r="Q15" s="654"/>
      <c r="R15" s="655" t="s">
        <v>245</v>
      </c>
      <c r="S15" s="656"/>
      <c r="T15" s="656"/>
      <c r="U15" s="656"/>
      <c r="V15" s="656"/>
      <c r="W15" s="656"/>
      <c r="X15" s="656"/>
      <c r="Y15" s="657"/>
      <c r="Z15" s="693" t="s">
        <v>245</v>
      </c>
      <c r="AA15" s="693"/>
      <c r="AB15" s="693"/>
      <c r="AC15" s="693"/>
      <c r="AD15" s="694" t="s">
        <v>129</v>
      </c>
      <c r="AE15" s="694"/>
      <c r="AF15" s="694"/>
      <c r="AG15" s="694"/>
      <c r="AH15" s="694"/>
      <c r="AI15" s="694"/>
      <c r="AJ15" s="694"/>
      <c r="AK15" s="694"/>
      <c r="AL15" s="658" t="s">
        <v>245</v>
      </c>
      <c r="AM15" s="659"/>
      <c r="AN15" s="659"/>
      <c r="AO15" s="695"/>
      <c r="AP15" s="652" t="s">
        <v>261</v>
      </c>
      <c r="AQ15" s="653"/>
      <c r="AR15" s="653"/>
      <c r="AS15" s="653"/>
      <c r="AT15" s="653"/>
      <c r="AU15" s="653"/>
      <c r="AV15" s="653"/>
      <c r="AW15" s="653"/>
      <c r="AX15" s="653"/>
      <c r="AY15" s="653"/>
      <c r="AZ15" s="653"/>
      <c r="BA15" s="653"/>
      <c r="BB15" s="653"/>
      <c r="BC15" s="653"/>
      <c r="BD15" s="653"/>
      <c r="BE15" s="653"/>
      <c r="BF15" s="654"/>
      <c r="BG15" s="655">
        <v>2231940</v>
      </c>
      <c r="BH15" s="656"/>
      <c r="BI15" s="656"/>
      <c r="BJ15" s="656"/>
      <c r="BK15" s="656"/>
      <c r="BL15" s="656"/>
      <c r="BM15" s="656"/>
      <c r="BN15" s="657"/>
      <c r="BO15" s="693">
        <v>5.2</v>
      </c>
      <c r="BP15" s="693"/>
      <c r="BQ15" s="693"/>
      <c r="BR15" s="693"/>
      <c r="BS15" s="694" t="s">
        <v>245</v>
      </c>
      <c r="BT15" s="694"/>
      <c r="BU15" s="694"/>
      <c r="BV15" s="694"/>
      <c r="BW15" s="694"/>
      <c r="BX15" s="694"/>
      <c r="BY15" s="694"/>
      <c r="BZ15" s="694"/>
      <c r="CA15" s="694"/>
      <c r="CB15" s="734"/>
      <c r="CD15" s="652" t="s">
        <v>262</v>
      </c>
      <c r="CE15" s="653"/>
      <c r="CF15" s="653"/>
      <c r="CG15" s="653"/>
      <c r="CH15" s="653"/>
      <c r="CI15" s="653"/>
      <c r="CJ15" s="653"/>
      <c r="CK15" s="653"/>
      <c r="CL15" s="653"/>
      <c r="CM15" s="653"/>
      <c r="CN15" s="653"/>
      <c r="CO15" s="653"/>
      <c r="CP15" s="653"/>
      <c r="CQ15" s="654"/>
      <c r="CR15" s="655">
        <v>13962954</v>
      </c>
      <c r="CS15" s="656"/>
      <c r="CT15" s="656"/>
      <c r="CU15" s="656"/>
      <c r="CV15" s="656"/>
      <c r="CW15" s="656"/>
      <c r="CX15" s="656"/>
      <c r="CY15" s="657"/>
      <c r="CZ15" s="693">
        <v>9.6</v>
      </c>
      <c r="DA15" s="693"/>
      <c r="DB15" s="693"/>
      <c r="DC15" s="693"/>
      <c r="DD15" s="661">
        <v>1717994</v>
      </c>
      <c r="DE15" s="656"/>
      <c r="DF15" s="656"/>
      <c r="DG15" s="656"/>
      <c r="DH15" s="656"/>
      <c r="DI15" s="656"/>
      <c r="DJ15" s="656"/>
      <c r="DK15" s="656"/>
      <c r="DL15" s="656"/>
      <c r="DM15" s="656"/>
      <c r="DN15" s="656"/>
      <c r="DO15" s="656"/>
      <c r="DP15" s="657"/>
      <c r="DQ15" s="661">
        <v>11109800</v>
      </c>
      <c r="DR15" s="656"/>
      <c r="DS15" s="656"/>
      <c r="DT15" s="656"/>
      <c r="DU15" s="656"/>
      <c r="DV15" s="656"/>
      <c r="DW15" s="656"/>
      <c r="DX15" s="656"/>
      <c r="DY15" s="656"/>
      <c r="DZ15" s="656"/>
      <c r="EA15" s="656"/>
      <c r="EB15" s="656"/>
      <c r="EC15" s="692"/>
    </row>
    <row r="16" spans="2:143" ht="11.25" customHeight="1" x14ac:dyDescent="0.15">
      <c r="B16" s="652" t="s">
        <v>263</v>
      </c>
      <c r="C16" s="653"/>
      <c r="D16" s="653"/>
      <c r="E16" s="653"/>
      <c r="F16" s="653"/>
      <c r="G16" s="653"/>
      <c r="H16" s="653"/>
      <c r="I16" s="653"/>
      <c r="J16" s="653"/>
      <c r="K16" s="653"/>
      <c r="L16" s="653"/>
      <c r="M16" s="653"/>
      <c r="N16" s="653"/>
      <c r="O16" s="653"/>
      <c r="P16" s="653"/>
      <c r="Q16" s="654"/>
      <c r="R16" s="655">
        <v>126881</v>
      </c>
      <c r="S16" s="656"/>
      <c r="T16" s="656"/>
      <c r="U16" s="656"/>
      <c r="V16" s="656"/>
      <c r="W16" s="656"/>
      <c r="X16" s="656"/>
      <c r="Y16" s="657"/>
      <c r="Z16" s="693">
        <v>0.1</v>
      </c>
      <c r="AA16" s="693"/>
      <c r="AB16" s="693"/>
      <c r="AC16" s="693"/>
      <c r="AD16" s="694">
        <v>126881</v>
      </c>
      <c r="AE16" s="694"/>
      <c r="AF16" s="694"/>
      <c r="AG16" s="694"/>
      <c r="AH16" s="694"/>
      <c r="AI16" s="694"/>
      <c r="AJ16" s="694"/>
      <c r="AK16" s="694"/>
      <c r="AL16" s="658">
        <v>0.2</v>
      </c>
      <c r="AM16" s="659"/>
      <c r="AN16" s="659"/>
      <c r="AO16" s="695"/>
      <c r="AP16" s="652" t="s">
        <v>264</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93" t="s">
        <v>129</v>
      </c>
      <c r="BP16" s="693"/>
      <c r="BQ16" s="693"/>
      <c r="BR16" s="693"/>
      <c r="BS16" s="694" t="s">
        <v>129</v>
      </c>
      <c r="BT16" s="694"/>
      <c r="BU16" s="694"/>
      <c r="BV16" s="694"/>
      <c r="BW16" s="694"/>
      <c r="BX16" s="694"/>
      <c r="BY16" s="694"/>
      <c r="BZ16" s="694"/>
      <c r="CA16" s="694"/>
      <c r="CB16" s="734"/>
      <c r="CD16" s="652" t="s">
        <v>265</v>
      </c>
      <c r="CE16" s="653"/>
      <c r="CF16" s="653"/>
      <c r="CG16" s="653"/>
      <c r="CH16" s="653"/>
      <c r="CI16" s="653"/>
      <c r="CJ16" s="653"/>
      <c r="CK16" s="653"/>
      <c r="CL16" s="653"/>
      <c r="CM16" s="653"/>
      <c r="CN16" s="653"/>
      <c r="CO16" s="653"/>
      <c r="CP16" s="653"/>
      <c r="CQ16" s="654"/>
      <c r="CR16" s="655">
        <v>482813</v>
      </c>
      <c r="CS16" s="656"/>
      <c r="CT16" s="656"/>
      <c r="CU16" s="656"/>
      <c r="CV16" s="656"/>
      <c r="CW16" s="656"/>
      <c r="CX16" s="656"/>
      <c r="CY16" s="657"/>
      <c r="CZ16" s="693">
        <v>0.3</v>
      </c>
      <c r="DA16" s="693"/>
      <c r="DB16" s="693"/>
      <c r="DC16" s="693"/>
      <c r="DD16" s="661" t="s">
        <v>129</v>
      </c>
      <c r="DE16" s="656"/>
      <c r="DF16" s="656"/>
      <c r="DG16" s="656"/>
      <c r="DH16" s="656"/>
      <c r="DI16" s="656"/>
      <c r="DJ16" s="656"/>
      <c r="DK16" s="656"/>
      <c r="DL16" s="656"/>
      <c r="DM16" s="656"/>
      <c r="DN16" s="656"/>
      <c r="DO16" s="656"/>
      <c r="DP16" s="657"/>
      <c r="DQ16" s="661">
        <v>60389</v>
      </c>
      <c r="DR16" s="656"/>
      <c r="DS16" s="656"/>
      <c r="DT16" s="656"/>
      <c r="DU16" s="656"/>
      <c r="DV16" s="656"/>
      <c r="DW16" s="656"/>
      <c r="DX16" s="656"/>
      <c r="DY16" s="656"/>
      <c r="DZ16" s="656"/>
      <c r="EA16" s="656"/>
      <c r="EB16" s="656"/>
      <c r="EC16" s="692"/>
    </row>
    <row r="17" spans="2:133" ht="11.25" customHeight="1" x14ac:dyDescent="0.15">
      <c r="B17" s="652" t="s">
        <v>266</v>
      </c>
      <c r="C17" s="653"/>
      <c r="D17" s="653"/>
      <c r="E17" s="653"/>
      <c r="F17" s="653"/>
      <c r="G17" s="653"/>
      <c r="H17" s="653"/>
      <c r="I17" s="653"/>
      <c r="J17" s="653"/>
      <c r="K17" s="653"/>
      <c r="L17" s="653"/>
      <c r="M17" s="653"/>
      <c r="N17" s="653"/>
      <c r="O17" s="653"/>
      <c r="P17" s="653"/>
      <c r="Q17" s="654"/>
      <c r="R17" s="655">
        <v>691635</v>
      </c>
      <c r="S17" s="656"/>
      <c r="T17" s="656"/>
      <c r="U17" s="656"/>
      <c r="V17" s="656"/>
      <c r="W17" s="656"/>
      <c r="X17" s="656"/>
      <c r="Y17" s="657"/>
      <c r="Z17" s="693">
        <v>0.5</v>
      </c>
      <c r="AA17" s="693"/>
      <c r="AB17" s="693"/>
      <c r="AC17" s="693"/>
      <c r="AD17" s="694">
        <v>691635</v>
      </c>
      <c r="AE17" s="694"/>
      <c r="AF17" s="694"/>
      <c r="AG17" s="694"/>
      <c r="AH17" s="694"/>
      <c r="AI17" s="694"/>
      <c r="AJ17" s="694"/>
      <c r="AK17" s="694"/>
      <c r="AL17" s="658">
        <v>1</v>
      </c>
      <c r="AM17" s="659"/>
      <c r="AN17" s="659"/>
      <c r="AO17" s="695"/>
      <c r="AP17" s="652" t="s">
        <v>267</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93" t="s">
        <v>245</v>
      </c>
      <c r="BP17" s="693"/>
      <c r="BQ17" s="693"/>
      <c r="BR17" s="693"/>
      <c r="BS17" s="694" t="s">
        <v>245</v>
      </c>
      <c r="BT17" s="694"/>
      <c r="BU17" s="694"/>
      <c r="BV17" s="694"/>
      <c r="BW17" s="694"/>
      <c r="BX17" s="694"/>
      <c r="BY17" s="694"/>
      <c r="BZ17" s="694"/>
      <c r="CA17" s="694"/>
      <c r="CB17" s="734"/>
      <c r="CD17" s="652" t="s">
        <v>268</v>
      </c>
      <c r="CE17" s="653"/>
      <c r="CF17" s="653"/>
      <c r="CG17" s="653"/>
      <c r="CH17" s="653"/>
      <c r="CI17" s="653"/>
      <c r="CJ17" s="653"/>
      <c r="CK17" s="653"/>
      <c r="CL17" s="653"/>
      <c r="CM17" s="653"/>
      <c r="CN17" s="653"/>
      <c r="CO17" s="653"/>
      <c r="CP17" s="653"/>
      <c r="CQ17" s="654"/>
      <c r="CR17" s="655">
        <v>13484115</v>
      </c>
      <c r="CS17" s="656"/>
      <c r="CT17" s="656"/>
      <c r="CU17" s="656"/>
      <c r="CV17" s="656"/>
      <c r="CW17" s="656"/>
      <c r="CX17" s="656"/>
      <c r="CY17" s="657"/>
      <c r="CZ17" s="693">
        <v>9.3000000000000007</v>
      </c>
      <c r="DA17" s="693"/>
      <c r="DB17" s="693"/>
      <c r="DC17" s="693"/>
      <c r="DD17" s="661" t="s">
        <v>129</v>
      </c>
      <c r="DE17" s="656"/>
      <c r="DF17" s="656"/>
      <c r="DG17" s="656"/>
      <c r="DH17" s="656"/>
      <c r="DI17" s="656"/>
      <c r="DJ17" s="656"/>
      <c r="DK17" s="656"/>
      <c r="DL17" s="656"/>
      <c r="DM17" s="656"/>
      <c r="DN17" s="656"/>
      <c r="DO17" s="656"/>
      <c r="DP17" s="657"/>
      <c r="DQ17" s="661">
        <v>13055597</v>
      </c>
      <c r="DR17" s="656"/>
      <c r="DS17" s="656"/>
      <c r="DT17" s="656"/>
      <c r="DU17" s="656"/>
      <c r="DV17" s="656"/>
      <c r="DW17" s="656"/>
      <c r="DX17" s="656"/>
      <c r="DY17" s="656"/>
      <c r="DZ17" s="656"/>
      <c r="EA17" s="656"/>
      <c r="EB17" s="656"/>
      <c r="EC17" s="692"/>
    </row>
    <row r="18" spans="2:133" ht="11.25" customHeight="1" x14ac:dyDescent="0.15">
      <c r="B18" s="652" t="s">
        <v>269</v>
      </c>
      <c r="C18" s="653"/>
      <c r="D18" s="653"/>
      <c r="E18" s="653"/>
      <c r="F18" s="653"/>
      <c r="G18" s="653"/>
      <c r="H18" s="653"/>
      <c r="I18" s="653"/>
      <c r="J18" s="653"/>
      <c r="K18" s="653"/>
      <c r="L18" s="653"/>
      <c r="M18" s="653"/>
      <c r="N18" s="653"/>
      <c r="O18" s="653"/>
      <c r="P18" s="653"/>
      <c r="Q18" s="654"/>
      <c r="R18" s="655">
        <v>345764</v>
      </c>
      <c r="S18" s="656"/>
      <c r="T18" s="656"/>
      <c r="U18" s="656"/>
      <c r="V18" s="656"/>
      <c r="W18" s="656"/>
      <c r="X18" s="656"/>
      <c r="Y18" s="657"/>
      <c r="Z18" s="693">
        <v>0.2</v>
      </c>
      <c r="AA18" s="693"/>
      <c r="AB18" s="693"/>
      <c r="AC18" s="693"/>
      <c r="AD18" s="694">
        <v>345764</v>
      </c>
      <c r="AE18" s="694"/>
      <c r="AF18" s="694"/>
      <c r="AG18" s="694"/>
      <c r="AH18" s="694"/>
      <c r="AI18" s="694"/>
      <c r="AJ18" s="694"/>
      <c r="AK18" s="694"/>
      <c r="AL18" s="658">
        <v>0.5</v>
      </c>
      <c r="AM18" s="659"/>
      <c r="AN18" s="659"/>
      <c r="AO18" s="695"/>
      <c r="AP18" s="652" t="s">
        <v>270</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93" t="s">
        <v>245</v>
      </c>
      <c r="BP18" s="693"/>
      <c r="BQ18" s="693"/>
      <c r="BR18" s="693"/>
      <c r="BS18" s="694" t="s">
        <v>129</v>
      </c>
      <c r="BT18" s="694"/>
      <c r="BU18" s="694"/>
      <c r="BV18" s="694"/>
      <c r="BW18" s="694"/>
      <c r="BX18" s="694"/>
      <c r="BY18" s="694"/>
      <c r="BZ18" s="694"/>
      <c r="CA18" s="694"/>
      <c r="CB18" s="734"/>
      <c r="CD18" s="652" t="s">
        <v>271</v>
      </c>
      <c r="CE18" s="653"/>
      <c r="CF18" s="653"/>
      <c r="CG18" s="653"/>
      <c r="CH18" s="653"/>
      <c r="CI18" s="653"/>
      <c r="CJ18" s="653"/>
      <c r="CK18" s="653"/>
      <c r="CL18" s="653"/>
      <c r="CM18" s="653"/>
      <c r="CN18" s="653"/>
      <c r="CO18" s="653"/>
      <c r="CP18" s="653"/>
      <c r="CQ18" s="654"/>
      <c r="CR18" s="655" t="s">
        <v>129</v>
      </c>
      <c r="CS18" s="656"/>
      <c r="CT18" s="656"/>
      <c r="CU18" s="656"/>
      <c r="CV18" s="656"/>
      <c r="CW18" s="656"/>
      <c r="CX18" s="656"/>
      <c r="CY18" s="657"/>
      <c r="CZ18" s="693" t="s">
        <v>129</v>
      </c>
      <c r="DA18" s="693"/>
      <c r="DB18" s="693"/>
      <c r="DC18" s="693"/>
      <c r="DD18" s="661" t="s">
        <v>129</v>
      </c>
      <c r="DE18" s="656"/>
      <c r="DF18" s="656"/>
      <c r="DG18" s="656"/>
      <c r="DH18" s="656"/>
      <c r="DI18" s="656"/>
      <c r="DJ18" s="656"/>
      <c r="DK18" s="656"/>
      <c r="DL18" s="656"/>
      <c r="DM18" s="656"/>
      <c r="DN18" s="656"/>
      <c r="DO18" s="656"/>
      <c r="DP18" s="657"/>
      <c r="DQ18" s="661" t="s">
        <v>245</v>
      </c>
      <c r="DR18" s="656"/>
      <c r="DS18" s="656"/>
      <c r="DT18" s="656"/>
      <c r="DU18" s="656"/>
      <c r="DV18" s="656"/>
      <c r="DW18" s="656"/>
      <c r="DX18" s="656"/>
      <c r="DY18" s="656"/>
      <c r="DZ18" s="656"/>
      <c r="EA18" s="656"/>
      <c r="EB18" s="656"/>
      <c r="EC18" s="692"/>
    </row>
    <row r="19" spans="2:133" ht="11.25" customHeight="1" x14ac:dyDescent="0.15">
      <c r="B19" s="652" t="s">
        <v>272</v>
      </c>
      <c r="C19" s="653"/>
      <c r="D19" s="653"/>
      <c r="E19" s="653"/>
      <c r="F19" s="653"/>
      <c r="G19" s="653"/>
      <c r="H19" s="653"/>
      <c r="I19" s="653"/>
      <c r="J19" s="653"/>
      <c r="K19" s="653"/>
      <c r="L19" s="653"/>
      <c r="M19" s="653"/>
      <c r="N19" s="653"/>
      <c r="O19" s="653"/>
      <c r="P19" s="653"/>
      <c r="Q19" s="654"/>
      <c r="R19" s="655">
        <v>340308</v>
      </c>
      <c r="S19" s="656"/>
      <c r="T19" s="656"/>
      <c r="U19" s="656"/>
      <c r="V19" s="656"/>
      <c r="W19" s="656"/>
      <c r="X19" s="656"/>
      <c r="Y19" s="657"/>
      <c r="Z19" s="693">
        <v>0.2</v>
      </c>
      <c r="AA19" s="693"/>
      <c r="AB19" s="693"/>
      <c r="AC19" s="693"/>
      <c r="AD19" s="694">
        <v>340308</v>
      </c>
      <c r="AE19" s="694"/>
      <c r="AF19" s="694"/>
      <c r="AG19" s="694"/>
      <c r="AH19" s="694"/>
      <c r="AI19" s="694"/>
      <c r="AJ19" s="694"/>
      <c r="AK19" s="694"/>
      <c r="AL19" s="658">
        <v>0.5</v>
      </c>
      <c r="AM19" s="659"/>
      <c r="AN19" s="659"/>
      <c r="AO19" s="695"/>
      <c r="AP19" s="652" t="s">
        <v>273</v>
      </c>
      <c r="AQ19" s="653"/>
      <c r="AR19" s="653"/>
      <c r="AS19" s="653"/>
      <c r="AT19" s="653"/>
      <c r="AU19" s="653"/>
      <c r="AV19" s="653"/>
      <c r="AW19" s="653"/>
      <c r="AX19" s="653"/>
      <c r="AY19" s="653"/>
      <c r="AZ19" s="653"/>
      <c r="BA19" s="653"/>
      <c r="BB19" s="653"/>
      <c r="BC19" s="653"/>
      <c r="BD19" s="653"/>
      <c r="BE19" s="653"/>
      <c r="BF19" s="654"/>
      <c r="BG19" s="655">
        <v>3824541</v>
      </c>
      <c r="BH19" s="656"/>
      <c r="BI19" s="656"/>
      <c r="BJ19" s="656"/>
      <c r="BK19" s="656"/>
      <c r="BL19" s="656"/>
      <c r="BM19" s="656"/>
      <c r="BN19" s="657"/>
      <c r="BO19" s="693">
        <v>8.9</v>
      </c>
      <c r="BP19" s="693"/>
      <c r="BQ19" s="693"/>
      <c r="BR19" s="693"/>
      <c r="BS19" s="694" t="s">
        <v>129</v>
      </c>
      <c r="BT19" s="694"/>
      <c r="BU19" s="694"/>
      <c r="BV19" s="694"/>
      <c r="BW19" s="694"/>
      <c r="BX19" s="694"/>
      <c r="BY19" s="694"/>
      <c r="BZ19" s="694"/>
      <c r="CA19" s="694"/>
      <c r="CB19" s="734"/>
      <c r="CD19" s="652" t="s">
        <v>274</v>
      </c>
      <c r="CE19" s="653"/>
      <c r="CF19" s="653"/>
      <c r="CG19" s="653"/>
      <c r="CH19" s="653"/>
      <c r="CI19" s="653"/>
      <c r="CJ19" s="653"/>
      <c r="CK19" s="653"/>
      <c r="CL19" s="653"/>
      <c r="CM19" s="653"/>
      <c r="CN19" s="653"/>
      <c r="CO19" s="653"/>
      <c r="CP19" s="653"/>
      <c r="CQ19" s="654"/>
      <c r="CR19" s="655" t="s">
        <v>245</v>
      </c>
      <c r="CS19" s="656"/>
      <c r="CT19" s="656"/>
      <c r="CU19" s="656"/>
      <c r="CV19" s="656"/>
      <c r="CW19" s="656"/>
      <c r="CX19" s="656"/>
      <c r="CY19" s="657"/>
      <c r="CZ19" s="693" t="s">
        <v>129</v>
      </c>
      <c r="DA19" s="693"/>
      <c r="DB19" s="693"/>
      <c r="DC19" s="693"/>
      <c r="DD19" s="661" t="s">
        <v>245</v>
      </c>
      <c r="DE19" s="656"/>
      <c r="DF19" s="656"/>
      <c r="DG19" s="656"/>
      <c r="DH19" s="656"/>
      <c r="DI19" s="656"/>
      <c r="DJ19" s="656"/>
      <c r="DK19" s="656"/>
      <c r="DL19" s="656"/>
      <c r="DM19" s="656"/>
      <c r="DN19" s="656"/>
      <c r="DO19" s="656"/>
      <c r="DP19" s="657"/>
      <c r="DQ19" s="661" t="s">
        <v>129</v>
      </c>
      <c r="DR19" s="656"/>
      <c r="DS19" s="656"/>
      <c r="DT19" s="656"/>
      <c r="DU19" s="656"/>
      <c r="DV19" s="656"/>
      <c r="DW19" s="656"/>
      <c r="DX19" s="656"/>
      <c r="DY19" s="656"/>
      <c r="DZ19" s="656"/>
      <c r="EA19" s="656"/>
      <c r="EB19" s="656"/>
      <c r="EC19" s="692"/>
    </row>
    <row r="20" spans="2:133" ht="11.25" customHeight="1" x14ac:dyDescent="0.15">
      <c r="B20" s="722" t="s">
        <v>275</v>
      </c>
      <c r="C20" s="723"/>
      <c r="D20" s="723"/>
      <c r="E20" s="723"/>
      <c r="F20" s="723"/>
      <c r="G20" s="723"/>
      <c r="H20" s="723"/>
      <c r="I20" s="723"/>
      <c r="J20" s="723"/>
      <c r="K20" s="723"/>
      <c r="L20" s="723"/>
      <c r="M20" s="723"/>
      <c r="N20" s="723"/>
      <c r="O20" s="723"/>
      <c r="P20" s="723"/>
      <c r="Q20" s="724"/>
      <c r="R20" s="655">
        <v>5456</v>
      </c>
      <c r="S20" s="656"/>
      <c r="T20" s="656"/>
      <c r="U20" s="656"/>
      <c r="V20" s="656"/>
      <c r="W20" s="656"/>
      <c r="X20" s="656"/>
      <c r="Y20" s="657"/>
      <c r="Z20" s="693">
        <v>0</v>
      </c>
      <c r="AA20" s="693"/>
      <c r="AB20" s="693"/>
      <c r="AC20" s="693"/>
      <c r="AD20" s="694">
        <v>5456</v>
      </c>
      <c r="AE20" s="694"/>
      <c r="AF20" s="694"/>
      <c r="AG20" s="694"/>
      <c r="AH20" s="694"/>
      <c r="AI20" s="694"/>
      <c r="AJ20" s="694"/>
      <c r="AK20" s="694"/>
      <c r="AL20" s="658">
        <v>0</v>
      </c>
      <c r="AM20" s="659"/>
      <c r="AN20" s="659"/>
      <c r="AO20" s="695"/>
      <c r="AP20" s="652" t="s">
        <v>276</v>
      </c>
      <c r="AQ20" s="653"/>
      <c r="AR20" s="653"/>
      <c r="AS20" s="653"/>
      <c r="AT20" s="653"/>
      <c r="AU20" s="653"/>
      <c r="AV20" s="653"/>
      <c r="AW20" s="653"/>
      <c r="AX20" s="653"/>
      <c r="AY20" s="653"/>
      <c r="AZ20" s="653"/>
      <c r="BA20" s="653"/>
      <c r="BB20" s="653"/>
      <c r="BC20" s="653"/>
      <c r="BD20" s="653"/>
      <c r="BE20" s="653"/>
      <c r="BF20" s="654"/>
      <c r="BG20" s="655">
        <v>3824541</v>
      </c>
      <c r="BH20" s="656"/>
      <c r="BI20" s="656"/>
      <c r="BJ20" s="656"/>
      <c r="BK20" s="656"/>
      <c r="BL20" s="656"/>
      <c r="BM20" s="656"/>
      <c r="BN20" s="657"/>
      <c r="BO20" s="693">
        <v>8.9</v>
      </c>
      <c r="BP20" s="693"/>
      <c r="BQ20" s="693"/>
      <c r="BR20" s="693"/>
      <c r="BS20" s="694" t="s">
        <v>245</v>
      </c>
      <c r="BT20" s="694"/>
      <c r="BU20" s="694"/>
      <c r="BV20" s="694"/>
      <c r="BW20" s="694"/>
      <c r="BX20" s="694"/>
      <c r="BY20" s="694"/>
      <c r="BZ20" s="694"/>
      <c r="CA20" s="694"/>
      <c r="CB20" s="734"/>
      <c r="CD20" s="652" t="s">
        <v>277</v>
      </c>
      <c r="CE20" s="653"/>
      <c r="CF20" s="653"/>
      <c r="CG20" s="653"/>
      <c r="CH20" s="653"/>
      <c r="CI20" s="653"/>
      <c r="CJ20" s="653"/>
      <c r="CK20" s="653"/>
      <c r="CL20" s="653"/>
      <c r="CM20" s="653"/>
      <c r="CN20" s="653"/>
      <c r="CO20" s="653"/>
      <c r="CP20" s="653"/>
      <c r="CQ20" s="654"/>
      <c r="CR20" s="655">
        <v>145417176</v>
      </c>
      <c r="CS20" s="656"/>
      <c r="CT20" s="656"/>
      <c r="CU20" s="656"/>
      <c r="CV20" s="656"/>
      <c r="CW20" s="656"/>
      <c r="CX20" s="656"/>
      <c r="CY20" s="657"/>
      <c r="CZ20" s="693">
        <v>100</v>
      </c>
      <c r="DA20" s="693"/>
      <c r="DB20" s="693"/>
      <c r="DC20" s="693"/>
      <c r="DD20" s="661">
        <v>8287946</v>
      </c>
      <c r="DE20" s="656"/>
      <c r="DF20" s="656"/>
      <c r="DG20" s="656"/>
      <c r="DH20" s="656"/>
      <c r="DI20" s="656"/>
      <c r="DJ20" s="656"/>
      <c r="DK20" s="656"/>
      <c r="DL20" s="656"/>
      <c r="DM20" s="656"/>
      <c r="DN20" s="656"/>
      <c r="DO20" s="656"/>
      <c r="DP20" s="657"/>
      <c r="DQ20" s="661">
        <v>82662848</v>
      </c>
      <c r="DR20" s="656"/>
      <c r="DS20" s="656"/>
      <c r="DT20" s="656"/>
      <c r="DU20" s="656"/>
      <c r="DV20" s="656"/>
      <c r="DW20" s="656"/>
      <c r="DX20" s="656"/>
      <c r="DY20" s="656"/>
      <c r="DZ20" s="656"/>
      <c r="EA20" s="656"/>
      <c r="EB20" s="656"/>
      <c r="EC20" s="692"/>
    </row>
    <row r="21" spans="2:133" ht="11.25" customHeight="1" x14ac:dyDescent="0.15">
      <c r="B21" s="652" t="s">
        <v>278</v>
      </c>
      <c r="C21" s="653"/>
      <c r="D21" s="653"/>
      <c r="E21" s="653"/>
      <c r="F21" s="653"/>
      <c r="G21" s="653"/>
      <c r="H21" s="653"/>
      <c r="I21" s="653"/>
      <c r="J21" s="653"/>
      <c r="K21" s="653"/>
      <c r="L21" s="653"/>
      <c r="M21" s="653"/>
      <c r="N21" s="653"/>
      <c r="O21" s="653"/>
      <c r="P21" s="653"/>
      <c r="Q21" s="654"/>
      <c r="R21" s="655">
        <v>22872227</v>
      </c>
      <c r="S21" s="656"/>
      <c r="T21" s="656"/>
      <c r="U21" s="656"/>
      <c r="V21" s="656"/>
      <c r="W21" s="656"/>
      <c r="X21" s="656"/>
      <c r="Y21" s="657"/>
      <c r="Z21" s="693">
        <v>15.6</v>
      </c>
      <c r="AA21" s="693"/>
      <c r="AB21" s="693"/>
      <c r="AC21" s="693"/>
      <c r="AD21" s="694">
        <v>21650125</v>
      </c>
      <c r="AE21" s="694"/>
      <c r="AF21" s="694"/>
      <c r="AG21" s="694"/>
      <c r="AH21" s="694"/>
      <c r="AI21" s="694"/>
      <c r="AJ21" s="694"/>
      <c r="AK21" s="694"/>
      <c r="AL21" s="658">
        <v>30.1</v>
      </c>
      <c r="AM21" s="659"/>
      <c r="AN21" s="659"/>
      <c r="AO21" s="695"/>
      <c r="AP21" s="652" t="s">
        <v>279</v>
      </c>
      <c r="AQ21" s="732"/>
      <c r="AR21" s="732"/>
      <c r="AS21" s="732"/>
      <c r="AT21" s="732"/>
      <c r="AU21" s="732"/>
      <c r="AV21" s="732"/>
      <c r="AW21" s="732"/>
      <c r="AX21" s="732"/>
      <c r="AY21" s="732"/>
      <c r="AZ21" s="732"/>
      <c r="BA21" s="732"/>
      <c r="BB21" s="732"/>
      <c r="BC21" s="732"/>
      <c r="BD21" s="732"/>
      <c r="BE21" s="732"/>
      <c r="BF21" s="733"/>
      <c r="BG21" s="655">
        <v>1686</v>
      </c>
      <c r="BH21" s="656"/>
      <c r="BI21" s="656"/>
      <c r="BJ21" s="656"/>
      <c r="BK21" s="656"/>
      <c r="BL21" s="656"/>
      <c r="BM21" s="656"/>
      <c r="BN21" s="657"/>
      <c r="BO21" s="693">
        <v>0</v>
      </c>
      <c r="BP21" s="693"/>
      <c r="BQ21" s="693"/>
      <c r="BR21" s="693"/>
      <c r="BS21" s="694" t="s">
        <v>129</v>
      </c>
      <c r="BT21" s="694"/>
      <c r="BU21" s="694"/>
      <c r="BV21" s="694"/>
      <c r="BW21" s="694"/>
      <c r="BX21" s="694"/>
      <c r="BY21" s="694"/>
      <c r="BZ21" s="694"/>
      <c r="CA21" s="694"/>
      <c r="CB21" s="734"/>
      <c r="CD21" s="636"/>
      <c r="CE21" s="637"/>
      <c r="CF21" s="637"/>
      <c r="CG21" s="637"/>
      <c r="CH21" s="637"/>
      <c r="CI21" s="637"/>
      <c r="CJ21" s="637"/>
      <c r="CK21" s="637"/>
      <c r="CL21" s="637"/>
      <c r="CM21" s="637"/>
      <c r="CN21" s="637"/>
      <c r="CO21" s="637"/>
      <c r="CP21" s="637"/>
      <c r="CQ21" s="638"/>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52" t="s">
        <v>280</v>
      </c>
      <c r="C22" s="653"/>
      <c r="D22" s="653"/>
      <c r="E22" s="653"/>
      <c r="F22" s="653"/>
      <c r="G22" s="653"/>
      <c r="H22" s="653"/>
      <c r="I22" s="653"/>
      <c r="J22" s="653"/>
      <c r="K22" s="653"/>
      <c r="L22" s="653"/>
      <c r="M22" s="653"/>
      <c r="N22" s="653"/>
      <c r="O22" s="653"/>
      <c r="P22" s="653"/>
      <c r="Q22" s="654"/>
      <c r="R22" s="655">
        <v>21650125</v>
      </c>
      <c r="S22" s="656"/>
      <c r="T22" s="656"/>
      <c r="U22" s="656"/>
      <c r="V22" s="656"/>
      <c r="W22" s="656"/>
      <c r="X22" s="656"/>
      <c r="Y22" s="657"/>
      <c r="Z22" s="693">
        <v>14.7</v>
      </c>
      <c r="AA22" s="693"/>
      <c r="AB22" s="693"/>
      <c r="AC22" s="693"/>
      <c r="AD22" s="694">
        <v>21650125</v>
      </c>
      <c r="AE22" s="694"/>
      <c r="AF22" s="694"/>
      <c r="AG22" s="694"/>
      <c r="AH22" s="694"/>
      <c r="AI22" s="694"/>
      <c r="AJ22" s="694"/>
      <c r="AK22" s="694"/>
      <c r="AL22" s="658">
        <v>30.1</v>
      </c>
      <c r="AM22" s="659"/>
      <c r="AN22" s="659"/>
      <c r="AO22" s="695"/>
      <c r="AP22" s="652" t="s">
        <v>281</v>
      </c>
      <c r="AQ22" s="732"/>
      <c r="AR22" s="732"/>
      <c r="AS22" s="732"/>
      <c r="AT22" s="732"/>
      <c r="AU22" s="732"/>
      <c r="AV22" s="732"/>
      <c r="AW22" s="732"/>
      <c r="AX22" s="732"/>
      <c r="AY22" s="732"/>
      <c r="AZ22" s="732"/>
      <c r="BA22" s="732"/>
      <c r="BB22" s="732"/>
      <c r="BC22" s="732"/>
      <c r="BD22" s="732"/>
      <c r="BE22" s="732"/>
      <c r="BF22" s="733"/>
      <c r="BG22" s="655">
        <v>1210694</v>
      </c>
      <c r="BH22" s="656"/>
      <c r="BI22" s="656"/>
      <c r="BJ22" s="656"/>
      <c r="BK22" s="656"/>
      <c r="BL22" s="656"/>
      <c r="BM22" s="656"/>
      <c r="BN22" s="657"/>
      <c r="BO22" s="693">
        <v>2.8</v>
      </c>
      <c r="BP22" s="693"/>
      <c r="BQ22" s="693"/>
      <c r="BR22" s="693"/>
      <c r="BS22" s="694" t="s">
        <v>129</v>
      </c>
      <c r="BT22" s="694"/>
      <c r="BU22" s="694"/>
      <c r="BV22" s="694"/>
      <c r="BW22" s="694"/>
      <c r="BX22" s="694"/>
      <c r="BY22" s="694"/>
      <c r="BZ22" s="694"/>
      <c r="CA22" s="694"/>
      <c r="CB22" s="734"/>
      <c r="CD22" s="707" t="s">
        <v>282</v>
      </c>
      <c r="CE22" s="708"/>
      <c r="CF22" s="708"/>
      <c r="CG22" s="708"/>
      <c r="CH22" s="708"/>
      <c r="CI22" s="708"/>
      <c r="CJ22" s="708"/>
      <c r="CK22" s="708"/>
      <c r="CL22" s="708"/>
      <c r="CM22" s="708"/>
      <c r="CN22" s="708"/>
      <c r="CO22" s="708"/>
      <c r="CP22" s="708"/>
      <c r="CQ22" s="708"/>
      <c r="CR22" s="708"/>
      <c r="CS22" s="708"/>
      <c r="CT22" s="708"/>
      <c r="CU22" s="708"/>
      <c r="CV22" s="708"/>
      <c r="CW22" s="708"/>
      <c r="CX22" s="708"/>
      <c r="CY22" s="708"/>
      <c r="CZ22" s="708"/>
      <c r="DA22" s="708"/>
      <c r="DB22" s="708"/>
      <c r="DC22" s="708"/>
      <c r="DD22" s="708"/>
      <c r="DE22" s="708"/>
      <c r="DF22" s="708"/>
      <c r="DG22" s="708"/>
      <c r="DH22" s="708"/>
      <c r="DI22" s="708"/>
      <c r="DJ22" s="708"/>
      <c r="DK22" s="708"/>
      <c r="DL22" s="708"/>
      <c r="DM22" s="708"/>
      <c r="DN22" s="708"/>
      <c r="DO22" s="708"/>
      <c r="DP22" s="708"/>
      <c r="DQ22" s="708"/>
      <c r="DR22" s="708"/>
      <c r="DS22" s="708"/>
      <c r="DT22" s="708"/>
      <c r="DU22" s="708"/>
      <c r="DV22" s="708"/>
      <c r="DW22" s="708"/>
      <c r="DX22" s="708"/>
      <c r="DY22" s="708"/>
      <c r="DZ22" s="708"/>
      <c r="EA22" s="708"/>
      <c r="EB22" s="708"/>
      <c r="EC22" s="709"/>
    </row>
    <row r="23" spans="2:133" ht="11.25" customHeight="1" x14ac:dyDescent="0.15">
      <c r="B23" s="652" t="s">
        <v>283</v>
      </c>
      <c r="C23" s="653"/>
      <c r="D23" s="653"/>
      <c r="E23" s="653"/>
      <c r="F23" s="653"/>
      <c r="G23" s="653"/>
      <c r="H23" s="653"/>
      <c r="I23" s="653"/>
      <c r="J23" s="653"/>
      <c r="K23" s="653"/>
      <c r="L23" s="653"/>
      <c r="M23" s="653"/>
      <c r="N23" s="653"/>
      <c r="O23" s="653"/>
      <c r="P23" s="653"/>
      <c r="Q23" s="654"/>
      <c r="R23" s="655">
        <v>1222102</v>
      </c>
      <c r="S23" s="656"/>
      <c r="T23" s="656"/>
      <c r="U23" s="656"/>
      <c r="V23" s="656"/>
      <c r="W23" s="656"/>
      <c r="X23" s="656"/>
      <c r="Y23" s="657"/>
      <c r="Z23" s="693">
        <v>0.8</v>
      </c>
      <c r="AA23" s="693"/>
      <c r="AB23" s="693"/>
      <c r="AC23" s="693"/>
      <c r="AD23" s="694" t="s">
        <v>129</v>
      </c>
      <c r="AE23" s="694"/>
      <c r="AF23" s="694"/>
      <c r="AG23" s="694"/>
      <c r="AH23" s="694"/>
      <c r="AI23" s="694"/>
      <c r="AJ23" s="694"/>
      <c r="AK23" s="694"/>
      <c r="AL23" s="658" t="s">
        <v>245</v>
      </c>
      <c r="AM23" s="659"/>
      <c r="AN23" s="659"/>
      <c r="AO23" s="695"/>
      <c r="AP23" s="652" t="s">
        <v>284</v>
      </c>
      <c r="AQ23" s="732"/>
      <c r="AR23" s="732"/>
      <c r="AS23" s="732"/>
      <c r="AT23" s="732"/>
      <c r="AU23" s="732"/>
      <c r="AV23" s="732"/>
      <c r="AW23" s="732"/>
      <c r="AX23" s="732"/>
      <c r="AY23" s="732"/>
      <c r="AZ23" s="732"/>
      <c r="BA23" s="732"/>
      <c r="BB23" s="732"/>
      <c r="BC23" s="732"/>
      <c r="BD23" s="732"/>
      <c r="BE23" s="732"/>
      <c r="BF23" s="733"/>
      <c r="BG23" s="655">
        <v>2612161</v>
      </c>
      <c r="BH23" s="656"/>
      <c r="BI23" s="656"/>
      <c r="BJ23" s="656"/>
      <c r="BK23" s="656"/>
      <c r="BL23" s="656"/>
      <c r="BM23" s="656"/>
      <c r="BN23" s="657"/>
      <c r="BO23" s="693">
        <v>6.1</v>
      </c>
      <c r="BP23" s="693"/>
      <c r="BQ23" s="693"/>
      <c r="BR23" s="693"/>
      <c r="BS23" s="694" t="s">
        <v>129</v>
      </c>
      <c r="BT23" s="694"/>
      <c r="BU23" s="694"/>
      <c r="BV23" s="694"/>
      <c r="BW23" s="694"/>
      <c r="BX23" s="694"/>
      <c r="BY23" s="694"/>
      <c r="BZ23" s="694"/>
      <c r="CA23" s="694"/>
      <c r="CB23" s="734"/>
      <c r="CD23" s="707" t="s">
        <v>223</v>
      </c>
      <c r="CE23" s="708"/>
      <c r="CF23" s="708"/>
      <c r="CG23" s="708"/>
      <c r="CH23" s="708"/>
      <c r="CI23" s="708"/>
      <c r="CJ23" s="708"/>
      <c r="CK23" s="708"/>
      <c r="CL23" s="708"/>
      <c r="CM23" s="708"/>
      <c r="CN23" s="708"/>
      <c r="CO23" s="708"/>
      <c r="CP23" s="708"/>
      <c r="CQ23" s="709"/>
      <c r="CR23" s="707" t="s">
        <v>285</v>
      </c>
      <c r="CS23" s="708"/>
      <c r="CT23" s="708"/>
      <c r="CU23" s="708"/>
      <c r="CV23" s="708"/>
      <c r="CW23" s="708"/>
      <c r="CX23" s="708"/>
      <c r="CY23" s="709"/>
      <c r="CZ23" s="707" t="s">
        <v>286</v>
      </c>
      <c r="DA23" s="708"/>
      <c r="DB23" s="708"/>
      <c r="DC23" s="709"/>
      <c r="DD23" s="707" t="s">
        <v>287</v>
      </c>
      <c r="DE23" s="708"/>
      <c r="DF23" s="708"/>
      <c r="DG23" s="708"/>
      <c r="DH23" s="708"/>
      <c r="DI23" s="708"/>
      <c r="DJ23" s="708"/>
      <c r="DK23" s="709"/>
      <c r="DL23" s="745" t="s">
        <v>288</v>
      </c>
      <c r="DM23" s="746"/>
      <c r="DN23" s="746"/>
      <c r="DO23" s="746"/>
      <c r="DP23" s="746"/>
      <c r="DQ23" s="746"/>
      <c r="DR23" s="746"/>
      <c r="DS23" s="746"/>
      <c r="DT23" s="746"/>
      <c r="DU23" s="746"/>
      <c r="DV23" s="747"/>
      <c r="DW23" s="707" t="s">
        <v>289</v>
      </c>
      <c r="DX23" s="708"/>
      <c r="DY23" s="708"/>
      <c r="DZ23" s="708"/>
      <c r="EA23" s="708"/>
      <c r="EB23" s="708"/>
      <c r="EC23" s="709"/>
    </row>
    <row r="24" spans="2:133" ht="11.25" customHeight="1" x14ac:dyDescent="0.15">
      <c r="B24" s="652" t="s">
        <v>290</v>
      </c>
      <c r="C24" s="653"/>
      <c r="D24" s="653"/>
      <c r="E24" s="653"/>
      <c r="F24" s="653"/>
      <c r="G24" s="653"/>
      <c r="H24" s="653"/>
      <c r="I24" s="653"/>
      <c r="J24" s="653"/>
      <c r="K24" s="653"/>
      <c r="L24" s="653"/>
      <c r="M24" s="653"/>
      <c r="N24" s="653"/>
      <c r="O24" s="653"/>
      <c r="P24" s="653"/>
      <c r="Q24" s="654"/>
      <c r="R24" s="655" t="s">
        <v>129</v>
      </c>
      <c r="S24" s="656"/>
      <c r="T24" s="656"/>
      <c r="U24" s="656"/>
      <c r="V24" s="656"/>
      <c r="W24" s="656"/>
      <c r="X24" s="656"/>
      <c r="Y24" s="657"/>
      <c r="Z24" s="693" t="s">
        <v>245</v>
      </c>
      <c r="AA24" s="693"/>
      <c r="AB24" s="693"/>
      <c r="AC24" s="693"/>
      <c r="AD24" s="694" t="s">
        <v>129</v>
      </c>
      <c r="AE24" s="694"/>
      <c r="AF24" s="694"/>
      <c r="AG24" s="694"/>
      <c r="AH24" s="694"/>
      <c r="AI24" s="694"/>
      <c r="AJ24" s="694"/>
      <c r="AK24" s="694"/>
      <c r="AL24" s="658" t="s">
        <v>129</v>
      </c>
      <c r="AM24" s="659"/>
      <c r="AN24" s="659"/>
      <c r="AO24" s="695"/>
      <c r="AP24" s="652" t="s">
        <v>291</v>
      </c>
      <c r="AQ24" s="732"/>
      <c r="AR24" s="732"/>
      <c r="AS24" s="732"/>
      <c r="AT24" s="732"/>
      <c r="AU24" s="732"/>
      <c r="AV24" s="732"/>
      <c r="AW24" s="732"/>
      <c r="AX24" s="732"/>
      <c r="AY24" s="732"/>
      <c r="AZ24" s="732"/>
      <c r="BA24" s="732"/>
      <c r="BB24" s="732"/>
      <c r="BC24" s="732"/>
      <c r="BD24" s="732"/>
      <c r="BE24" s="732"/>
      <c r="BF24" s="733"/>
      <c r="BG24" s="655" t="s">
        <v>129</v>
      </c>
      <c r="BH24" s="656"/>
      <c r="BI24" s="656"/>
      <c r="BJ24" s="656"/>
      <c r="BK24" s="656"/>
      <c r="BL24" s="656"/>
      <c r="BM24" s="656"/>
      <c r="BN24" s="657"/>
      <c r="BO24" s="693" t="s">
        <v>245</v>
      </c>
      <c r="BP24" s="693"/>
      <c r="BQ24" s="693"/>
      <c r="BR24" s="693"/>
      <c r="BS24" s="694" t="s">
        <v>245</v>
      </c>
      <c r="BT24" s="694"/>
      <c r="BU24" s="694"/>
      <c r="BV24" s="694"/>
      <c r="BW24" s="694"/>
      <c r="BX24" s="694"/>
      <c r="BY24" s="694"/>
      <c r="BZ24" s="694"/>
      <c r="CA24" s="694"/>
      <c r="CB24" s="734"/>
      <c r="CD24" s="713" t="s">
        <v>292</v>
      </c>
      <c r="CE24" s="714"/>
      <c r="CF24" s="714"/>
      <c r="CG24" s="714"/>
      <c r="CH24" s="714"/>
      <c r="CI24" s="714"/>
      <c r="CJ24" s="714"/>
      <c r="CK24" s="714"/>
      <c r="CL24" s="714"/>
      <c r="CM24" s="714"/>
      <c r="CN24" s="714"/>
      <c r="CO24" s="714"/>
      <c r="CP24" s="714"/>
      <c r="CQ24" s="715"/>
      <c r="CR24" s="710">
        <v>78783567</v>
      </c>
      <c r="CS24" s="711"/>
      <c r="CT24" s="711"/>
      <c r="CU24" s="711"/>
      <c r="CV24" s="711"/>
      <c r="CW24" s="711"/>
      <c r="CX24" s="711"/>
      <c r="CY24" s="736"/>
      <c r="CZ24" s="737">
        <v>54.2</v>
      </c>
      <c r="DA24" s="719"/>
      <c r="DB24" s="719"/>
      <c r="DC24" s="739"/>
      <c r="DD24" s="735">
        <v>42086593</v>
      </c>
      <c r="DE24" s="711"/>
      <c r="DF24" s="711"/>
      <c r="DG24" s="711"/>
      <c r="DH24" s="711"/>
      <c r="DI24" s="711"/>
      <c r="DJ24" s="711"/>
      <c r="DK24" s="736"/>
      <c r="DL24" s="735">
        <v>40976319</v>
      </c>
      <c r="DM24" s="711"/>
      <c r="DN24" s="711"/>
      <c r="DO24" s="711"/>
      <c r="DP24" s="711"/>
      <c r="DQ24" s="711"/>
      <c r="DR24" s="711"/>
      <c r="DS24" s="711"/>
      <c r="DT24" s="711"/>
      <c r="DU24" s="711"/>
      <c r="DV24" s="736"/>
      <c r="DW24" s="737">
        <v>54.8</v>
      </c>
      <c r="DX24" s="719"/>
      <c r="DY24" s="719"/>
      <c r="DZ24" s="719"/>
      <c r="EA24" s="719"/>
      <c r="EB24" s="719"/>
      <c r="EC24" s="738"/>
    </row>
    <row r="25" spans="2:133" ht="11.25" customHeight="1" x14ac:dyDescent="0.15">
      <c r="B25" s="652" t="s">
        <v>293</v>
      </c>
      <c r="C25" s="653"/>
      <c r="D25" s="653"/>
      <c r="E25" s="653"/>
      <c r="F25" s="653"/>
      <c r="G25" s="653"/>
      <c r="H25" s="653"/>
      <c r="I25" s="653"/>
      <c r="J25" s="653"/>
      <c r="K25" s="653"/>
      <c r="L25" s="653"/>
      <c r="M25" s="653"/>
      <c r="N25" s="653"/>
      <c r="O25" s="653"/>
      <c r="P25" s="653"/>
      <c r="Q25" s="654"/>
      <c r="R25" s="655">
        <v>75477093</v>
      </c>
      <c r="S25" s="656"/>
      <c r="T25" s="656"/>
      <c r="U25" s="656"/>
      <c r="V25" s="656"/>
      <c r="W25" s="656"/>
      <c r="X25" s="656"/>
      <c r="Y25" s="657"/>
      <c r="Z25" s="693">
        <v>51.4</v>
      </c>
      <c r="AA25" s="693"/>
      <c r="AB25" s="693"/>
      <c r="AC25" s="693"/>
      <c r="AD25" s="694">
        <v>71642830</v>
      </c>
      <c r="AE25" s="694"/>
      <c r="AF25" s="694"/>
      <c r="AG25" s="694"/>
      <c r="AH25" s="694"/>
      <c r="AI25" s="694"/>
      <c r="AJ25" s="694"/>
      <c r="AK25" s="694"/>
      <c r="AL25" s="658">
        <v>99.5</v>
      </c>
      <c r="AM25" s="659"/>
      <c r="AN25" s="659"/>
      <c r="AO25" s="695"/>
      <c r="AP25" s="652" t="s">
        <v>294</v>
      </c>
      <c r="AQ25" s="732"/>
      <c r="AR25" s="732"/>
      <c r="AS25" s="732"/>
      <c r="AT25" s="732"/>
      <c r="AU25" s="732"/>
      <c r="AV25" s="732"/>
      <c r="AW25" s="732"/>
      <c r="AX25" s="732"/>
      <c r="AY25" s="732"/>
      <c r="AZ25" s="732"/>
      <c r="BA25" s="732"/>
      <c r="BB25" s="732"/>
      <c r="BC25" s="732"/>
      <c r="BD25" s="732"/>
      <c r="BE25" s="732"/>
      <c r="BF25" s="733"/>
      <c r="BG25" s="655" t="s">
        <v>245</v>
      </c>
      <c r="BH25" s="656"/>
      <c r="BI25" s="656"/>
      <c r="BJ25" s="656"/>
      <c r="BK25" s="656"/>
      <c r="BL25" s="656"/>
      <c r="BM25" s="656"/>
      <c r="BN25" s="657"/>
      <c r="BO25" s="693" t="s">
        <v>129</v>
      </c>
      <c r="BP25" s="693"/>
      <c r="BQ25" s="693"/>
      <c r="BR25" s="693"/>
      <c r="BS25" s="694" t="s">
        <v>129</v>
      </c>
      <c r="BT25" s="694"/>
      <c r="BU25" s="694"/>
      <c r="BV25" s="694"/>
      <c r="BW25" s="694"/>
      <c r="BX25" s="694"/>
      <c r="BY25" s="694"/>
      <c r="BZ25" s="694"/>
      <c r="CA25" s="694"/>
      <c r="CB25" s="734"/>
      <c r="CD25" s="652" t="s">
        <v>295</v>
      </c>
      <c r="CE25" s="653"/>
      <c r="CF25" s="653"/>
      <c r="CG25" s="653"/>
      <c r="CH25" s="653"/>
      <c r="CI25" s="653"/>
      <c r="CJ25" s="653"/>
      <c r="CK25" s="653"/>
      <c r="CL25" s="653"/>
      <c r="CM25" s="653"/>
      <c r="CN25" s="653"/>
      <c r="CO25" s="653"/>
      <c r="CP25" s="653"/>
      <c r="CQ25" s="654"/>
      <c r="CR25" s="655">
        <v>17668382</v>
      </c>
      <c r="CS25" s="668"/>
      <c r="CT25" s="668"/>
      <c r="CU25" s="668"/>
      <c r="CV25" s="668"/>
      <c r="CW25" s="668"/>
      <c r="CX25" s="668"/>
      <c r="CY25" s="669"/>
      <c r="CZ25" s="658">
        <v>12.2</v>
      </c>
      <c r="DA25" s="670"/>
      <c r="DB25" s="670"/>
      <c r="DC25" s="671"/>
      <c r="DD25" s="661">
        <v>16072274</v>
      </c>
      <c r="DE25" s="668"/>
      <c r="DF25" s="668"/>
      <c r="DG25" s="668"/>
      <c r="DH25" s="668"/>
      <c r="DI25" s="668"/>
      <c r="DJ25" s="668"/>
      <c r="DK25" s="669"/>
      <c r="DL25" s="661">
        <v>15651330</v>
      </c>
      <c r="DM25" s="668"/>
      <c r="DN25" s="668"/>
      <c r="DO25" s="668"/>
      <c r="DP25" s="668"/>
      <c r="DQ25" s="668"/>
      <c r="DR25" s="668"/>
      <c r="DS25" s="668"/>
      <c r="DT25" s="668"/>
      <c r="DU25" s="668"/>
      <c r="DV25" s="669"/>
      <c r="DW25" s="658">
        <v>20.9</v>
      </c>
      <c r="DX25" s="670"/>
      <c r="DY25" s="670"/>
      <c r="DZ25" s="670"/>
      <c r="EA25" s="670"/>
      <c r="EB25" s="670"/>
      <c r="EC25" s="682"/>
    </row>
    <row r="26" spans="2:133" ht="11.25" customHeight="1" x14ac:dyDescent="0.15">
      <c r="B26" s="652" t="s">
        <v>296</v>
      </c>
      <c r="C26" s="653"/>
      <c r="D26" s="653"/>
      <c r="E26" s="653"/>
      <c r="F26" s="653"/>
      <c r="G26" s="653"/>
      <c r="H26" s="653"/>
      <c r="I26" s="653"/>
      <c r="J26" s="653"/>
      <c r="K26" s="653"/>
      <c r="L26" s="653"/>
      <c r="M26" s="653"/>
      <c r="N26" s="653"/>
      <c r="O26" s="653"/>
      <c r="P26" s="653"/>
      <c r="Q26" s="654"/>
      <c r="R26" s="655">
        <v>50882</v>
      </c>
      <c r="S26" s="656"/>
      <c r="T26" s="656"/>
      <c r="U26" s="656"/>
      <c r="V26" s="656"/>
      <c r="W26" s="656"/>
      <c r="X26" s="656"/>
      <c r="Y26" s="657"/>
      <c r="Z26" s="693">
        <v>0</v>
      </c>
      <c r="AA26" s="693"/>
      <c r="AB26" s="693"/>
      <c r="AC26" s="693"/>
      <c r="AD26" s="694">
        <v>50882</v>
      </c>
      <c r="AE26" s="694"/>
      <c r="AF26" s="694"/>
      <c r="AG26" s="694"/>
      <c r="AH26" s="694"/>
      <c r="AI26" s="694"/>
      <c r="AJ26" s="694"/>
      <c r="AK26" s="694"/>
      <c r="AL26" s="658">
        <v>0.1</v>
      </c>
      <c r="AM26" s="659"/>
      <c r="AN26" s="659"/>
      <c r="AO26" s="695"/>
      <c r="AP26" s="652" t="s">
        <v>297</v>
      </c>
      <c r="AQ26" s="732"/>
      <c r="AR26" s="732"/>
      <c r="AS26" s="732"/>
      <c r="AT26" s="732"/>
      <c r="AU26" s="732"/>
      <c r="AV26" s="732"/>
      <c r="AW26" s="732"/>
      <c r="AX26" s="732"/>
      <c r="AY26" s="732"/>
      <c r="AZ26" s="732"/>
      <c r="BA26" s="732"/>
      <c r="BB26" s="732"/>
      <c r="BC26" s="732"/>
      <c r="BD26" s="732"/>
      <c r="BE26" s="732"/>
      <c r="BF26" s="733"/>
      <c r="BG26" s="655" t="s">
        <v>245</v>
      </c>
      <c r="BH26" s="656"/>
      <c r="BI26" s="656"/>
      <c r="BJ26" s="656"/>
      <c r="BK26" s="656"/>
      <c r="BL26" s="656"/>
      <c r="BM26" s="656"/>
      <c r="BN26" s="657"/>
      <c r="BO26" s="693" t="s">
        <v>245</v>
      </c>
      <c r="BP26" s="693"/>
      <c r="BQ26" s="693"/>
      <c r="BR26" s="693"/>
      <c r="BS26" s="694" t="s">
        <v>129</v>
      </c>
      <c r="BT26" s="694"/>
      <c r="BU26" s="694"/>
      <c r="BV26" s="694"/>
      <c r="BW26" s="694"/>
      <c r="BX26" s="694"/>
      <c r="BY26" s="694"/>
      <c r="BZ26" s="694"/>
      <c r="CA26" s="694"/>
      <c r="CB26" s="734"/>
      <c r="CD26" s="652" t="s">
        <v>298</v>
      </c>
      <c r="CE26" s="653"/>
      <c r="CF26" s="653"/>
      <c r="CG26" s="653"/>
      <c r="CH26" s="653"/>
      <c r="CI26" s="653"/>
      <c r="CJ26" s="653"/>
      <c r="CK26" s="653"/>
      <c r="CL26" s="653"/>
      <c r="CM26" s="653"/>
      <c r="CN26" s="653"/>
      <c r="CO26" s="653"/>
      <c r="CP26" s="653"/>
      <c r="CQ26" s="654"/>
      <c r="CR26" s="655">
        <v>11122835</v>
      </c>
      <c r="CS26" s="656"/>
      <c r="CT26" s="656"/>
      <c r="CU26" s="656"/>
      <c r="CV26" s="656"/>
      <c r="CW26" s="656"/>
      <c r="CX26" s="656"/>
      <c r="CY26" s="657"/>
      <c r="CZ26" s="658">
        <v>7.6</v>
      </c>
      <c r="DA26" s="670"/>
      <c r="DB26" s="670"/>
      <c r="DC26" s="671"/>
      <c r="DD26" s="661">
        <v>10241143</v>
      </c>
      <c r="DE26" s="656"/>
      <c r="DF26" s="656"/>
      <c r="DG26" s="656"/>
      <c r="DH26" s="656"/>
      <c r="DI26" s="656"/>
      <c r="DJ26" s="656"/>
      <c r="DK26" s="657"/>
      <c r="DL26" s="661" t="s">
        <v>245</v>
      </c>
      <c r="DM26" s="656"/>
      <c r="DN26" s="656"/>
      <c r="DO26" s="656"/>
      <c r="DP26" s="656"/>
      <c r="DQ26" s="656"/>
      <c r="DR26" s="656"/>
      <c r="DS26" s="656"/>
      <c r="DT26" s="656"/>
      <c r="DU26" s="656"/>
      <c r="DV26" s="657"/>
      <c r="DW26" s="658" t="s">
        <v>245</v>
      </c>
      <c r="DX26" s="670"/>
      <c r="DY26" s="670"/>
      <c r="DZ26" s="670"/>
      <c r="EA26" s="670"/>
      <c r="EB26" s="670"/>
      <c r="EC26" s="682"/>
    </row>
    <row r="27" spans="2:133" ht="11.25" customHeight="1" x14ac:dyDescent="0.15">
      <c r="B27" s="652" t="s">
        <v>299</v>
      </c>
      <c r="C27" s="653"/>
      <c r="D27" s="653"/>
      <c r="E27" s="653"/>
      <c r="F27" s="653"/>
      <c r="G27" s="653"/>
      <c r="H27" s="653"/>
      <c r="I27" s="653"/>
      <c r="J27" s="653"/>
      <c r="K27" s="653"/>
      <c r="L27" s="653"/>
      <c r="M27" s="653"/>
      <c r="N27" s="653"/>
      <c r="O27" s="653"/>
      <c r="P27" s="653"/>
      <c r="Q27" s="654"/>
      <c r="R27" s="655">
        <v>749488</v>
      </c>
      <c r="S27" s="656"/>
      <c r="T27" s="656"/>
      <c r="U27" s="656"/>
      <c r="V27" s="656"/>
      <c r="W27" s="656"/>
      <c r="X27" s="656"/>
      <c r="Y27" s="657"/>
      <c r="Z27" s="693">
        <v>0.5</v>
      </c>
      <c r="AA27" s="693"/>
      <c r="AB27" s="693"/>
      <c r="AC27" s="693"/>
      <c r="AD27" s="694" t="s">
        <v>129</v>
      </c>
      <c r="AE27" s="694"/>
      <c r="AF27" s="694"/>
      <c r="AG27" s="694"/>
      <c r="AH27" s="694"/>
      <c r="AI27" s="694"/>
      <c r="AJ27" s="694"/>
      <c r="AK27" s="694"/>
      <c r="AL27" s="658" t="s">
        <v>129</v>
      </c>
      <c r="AM27" s="659"/>
      <c r="AN27" s="659"/>
      <c r="AO27" s="695"/>
      <c r="AP27" s="652" t="s">
        <v>300</v>
      </c>
      <c r="AQ27" s="653"/>
      <c r="AR27" s="653"/>
      <c r="AS27" s="653"/>
      <c r="AT27" s="653"/>
      <c r="AU27" s="653"/>
      <c r="AV27" s="653"/>
      <c r="AW27" s="653"/>
      <c r="AX27" s="653"/>
      <c r="AY27" s="653"/>
      <c r="AZ27" s="653"/>
      <c r="BA27" s="653"/>
      <c r="BB27" s="653"/>
      <c r="BC27" s="653"/>
      <c r="BD27" s="653"/>
      <c r="BE27" s="653"/>
      <c r="BF27" s="654"/>
      <c r="BG27" s="655">
        <v>42776652</v>
      </c>
      <c r="BH27" s="656"/>
      <c r="BI27" s="656"/>
      <c r="BJ27" s="656"/>
      <c r="BK27" s="656"/>
      <c r="BL27" s="656"/>
      <c r="BM27" s="656"/>
      <c r="BN27" s="657"/>
      <c r="BO27" s="693">
        <v>100</v>
      </c>
      <c r="BP27" s="693"/>
      <c r="BQ27" s="693"/>
      <c r="BR27" s="693"/>
      <c r="BS27" s="694">
        <v>533879</v>
      </c>
      <c r="BT27" s="694"/>
      <c r="BU27" s="694"/>
      <c r="BV27" s="694"/>
      <c r="BW27" s="694"/>
      <c r="BX27" s="694"/>
      <c r="BY27" s="694"/>
      <c r="BZ27" s="694"/>
      <c r="CA27" s="694"/>
      <c r="CB27" s="734"/>
      <c r="CD27" s="652" t="s">
        <v>301</v>
      </c>
      <c r="CE27" s="653"/>
      <c r="CF27" s="653"/>
      <c r="CG27" s="653"/>
      <c r="CH27" s="653"/>
      <c r="CI27" s="653"/>
      <c r="CJ27" s="653"/>
      <c r="CK27" s="653"/>
      <c r="CL27" s="653"/>
      <c r="CM27" s="653"/>
      <c r="CN27" s="653"/>
      <c r="CO27" s="653"/>
      <c r="CP27" s="653"/>
      <c r="CQ27" s="654"/>
      <c r="CR27" s="655">
        <v>47631070</v>
      </c>
      <c r="CS27" s="668"/>
      <c r="CT27" s="668"/>
      <c r="CU27" s="668"/>
      <c r="CV27" s="668"/>
      <c r="CW27" s="668"/>
      <c r="CX27" s="668"/>
      <c r="CY27" s="669"/>
      <c r="CZ27" s="658">
        <v>32.799999999999997</v>
      </c>
      <c r="DA27" s="670"/>
      <c r="DB27" s="670"/>
      <c r="DC27" s="671"/>
      <c r="DD27" s="661">
        <v>12958722</v>
      </c>
      <c r="DE27" s="668"/>
      <c r="DF27" s="668"/>
      <c r="DG27" s="668"/>
      <c r="DH27" s="668"/>
      <c r="DI27" s="668"/>
      <c r="DJ27" s="668"/>
      <c r="DK27" s="669"/>
      <c r="DL27" s="661">
        <v>12269392</v>
      </c>
      <c r="DM27" s="668"/>
      <c r="DN27" s="668"/>
      <c r="DO27" s="668"/>
      <c r="DP27" s="668"/>
      <c r="DQ27" s="668"/>
      <c r="DR27" s="668"/>
      <c r="DS27" s="668"/>
      <c r="DT27" s="668"/>
      <c r="DU27" s="668"/>
      <c r="DV27" s="669"/>
      <c r="DW27" s="658">
        <v>16.399999999999999</v>
      </c>
      <c r="DX27" s="670"/>
      <c r="DY27" s="670"/>
      <c r="DZ27" s="670"/>
      <c r="EA27" s="670"/>
      <c r="EB27" s="670"/>
      <c r="EC27" s="682"/>
    </row>
    <row r="28" spans="2:133" ht="11.25" customHeight="1" x14ac:dyDescent="0.15">
      <c r="B28" s="652" t="s">
        <v>302</v>
      </c>
      <c r="C28" s="653"/>
      <c r="D28" s="653"/>
      <c r="E28" s="653"/>
      <c r="F28" s="653"/>
      <c r="G28" s="653"/>
      <c r="H28" s="653"/>
      <c r="I28" s="653"/>
      <c r="J28" s="653"/>
      <c r="K28" s="653"/>
      <c r="L28" s="653"/>
      <c r="M28" s="653"/>
      <c r="N28" s="653"/>
      <c r="O28" s="653"/>
      <c r="P28" s="653"/>
      <c r="Q28" s="654"/>
      <c r="R28" s="655">
        <v>1316364</v>
      </c>
      <c r="S28" s="656"/>
      <c r="T28" s="656"/>
      <c r="U28" s="656"/>
      <c r="V28" s="656"/>
      <c r="W28" s="656"/>
      <c r="X28" s="656"/>
      <c r="Y28" s="657"/>
      <c r="Z28" s="693">
        <v>0.9</v>
      </c>
      <c r="AA28" s="693"/>
      <c r="AB28" s="693"/>
      <c r="AC28" s="693"/>
      <c r="AD28" s="694">
        <v>127577</v>
      </c>
      <c r="AE28" s="694"/>
      <c r="AF28" s="694"/>
      <c r="AG28" s="694"/>
      <c r="AH28" s="694"/>
      <c r="AI28" s="694"/>
      <c r="AJ28" s="694"/>
      <c r="AK28" s="694"/>
      <c r="AL28" s="658">
        <v>0.2</v>
      </c>
      <c r="AM28" s="659"/>
      <c r="AN28" s="659"/>
      <c r="AO28" s="695"/>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93"/>
      <c r="BP28" s="693"/>
      <c r="BQ28" s="693"/>
      <c r="BR28" s="693"/>
      <c r="BS28" s="661"/>
      <c r="BT28" s="656"/>
      <c r="BU28" s="656"/>
      <c r="BV28" s="656"/>
      <c r="BW28" s="656"/>
      <c r="BX28" s="656"/>
      <c r="BY28" s="656"/>
      <c r="BZ28" s="656"/>
      <c r="CA28" s="656"/>
      <c r="CB28" s="692"/>
      <c r="CD28" s="652" t="s">
        <v>303</v>
      </c>
      <c r="CE28" s="653"/>
      <c r="CF28" s="653"/>
      <c r="CG28" s="653"/>
      <c r="CH28" s="653"/>
      <c r="CI28" s="653"/>
      <c r="CJ28" s="653"/>
      <c r="CK28" s="653"/>
      <c r="CL28" s="653"/>
      <c r="CM28" s="653"/>
      <c r="CN28" s="653"/>
      <c r="CO28" s="653"/>
      <c r="CP28" s="653"/>
      <c r="CQ28" s="654"/>
      <c r="CR28" s="655">
        <v>13484115</v>
      </c>
      <c r="CS28" s="656"/>
      <c r="CT28" s="656"/>
      <c r="CU28" s="656"/>
      <c r="CV28" s="656"/>
      <c r="CW28" s="656"/>
      <c r="CX28" s="656"/>
      <c r="CY28" s="657"/>
      <c r="CZ28" s="658">
        <v>9.3000000000000007</v>
      </c>
      <c r="DA28" s="670"/>
      <c r="DB28" s="670"/>
      <c r="DC28" s="671"/>
      <c r="DD28" s="661">
        <v>13055597</v>
      </c>
      <c r="DE28" s="656"/>
      <c r="DF28" s="656"/>
      <c r="DG28" s="656"/>
      <c r="DH28" s="656"/>
      <c r="DI28" s="656"/>
      <c r="DJ28" s="656"/>
      <c r="DK28" s="657"/>
      <c r="DL28" s="661">
        <v>13055597</v>
      </c>
      <c r="DM28" s="656"/>
      <c r="DN28" s="656"/>
      <c r="DO28" s="656"/>
      <c r="DP28" s="656"/>
      <c r="DQ28" s="656"/>
      <c r="DR28" s="656"/>
      <c r="DS28" s="656"/>
      <c r="DT28" s="656"/>
      <c r="DU28" s="656"/>
      <c r="DV28" s="657"/>
      <c r="DW28" s="658">
        <v>17.5</v>
      </c>
      <c r="DX28" s="670"/>
      <c r="DY28" s="670"/>
      <c r="DZ28" s="670"/>
      <c r="EA28" s="670"/>
      <c r="EB28" s="670"/>
      <c r="EC28" s="682"/>
    </row>
    <row r="29" spans="2:133" ht="11.25" customHeight="1" x14ac:dyDescent="0.15">
      <c r="B29" s="652" t="s">
        <v>304</v>
      </c>
      <c r="C29" s="653"/>
      <c r="D29" s="653"/>
      <c r="E29" s="653"/>
      <c r="F29" s="653"/>
      <c r="G29" s="653"/>
      <c r="H29" s="653"/>
      <c r="I29" s="653"/>
      <c r="J29" s="653"/>
      <c r="K29" s="653"/>
      <c r="L29" s="653"/>
      <c r="M29" s="653"/>
      <c r="N29" s="653"/>
      <c r="O29" s="653"/>
      <c r="P29" s="653"/>
      <c r="Q29" s="654"/>
      <c r="R29" s="655">
        <v>1123966</v>
      </c>
      <c r="S29" s="656"/>
      <c r="T29" s="656"/>
      <c r="U29" s="656"/>
      <c r="V29" s="656"/>
      <c r="W29" s="656"/>
      <c r="X29" s="656"/>
      <c r="Y29" s="657"/>
      <c r="Z29" s="693">
        <v>0.8</v>
      </c>
      <c r="AA29" s="693"/>
      <c r="AB29" s="693"/>
      <c r="AC29" s="693"/>
      <c r="AD29" s="694" t="s">
        <v>245</v>
      </c>
      <c r="AE29" s="694"/>
      <c r="AF29" s="694"/>
      <c r="AG29" s="694"/>
      <c r="AH29" s="694"/>
      <c r="AI29" s="694"/>
      <c r="AJ29" s="694"/>
      <c r="AK29" s="694"/>
      <c r="AL29" s="658" t="s">
        <v>129</v>
      </c>
      <c r="AM29" s="659"/>
      <c r="AN29" s="659"/>
      <c r="AO29" s="695"/>
      <c r="AP29" s="636"/>
      <c r="AQ29" s="637"/>
      <c r="AR29" s="637"/>
      <c r="AS29" s="637"/>
      <c r="AT29" s="637"/>
      <c r="AU29" s="637"/>
      <c r="AV29" s="637"/>
      <c r="AW29" s="637"/>
      <c r="AX29" s="637"/>
      <c r="AY29" s="637"/>
      <c r="AZ29" s="637"/>
      <c r="BA29" s="637"/>
      <c r="BB29" s="637"/>
      <c r="BC29" s="637"/>
      <c r="BD29" s="637"/>
      <c r="BE29" s="637"/>
      <c r="BF29" s="638"/>
      <c r="BG29" s="655"/>
      <c r="BH29" s="656"/>
      <c r="BI29" s="656"/>
      <c r="BJ29" s="656"/>
      <c r="BK29" s="656"/>
      <c r="BL29" s="656"/>
      <c r="BM29" s="656"/>
      <c r="BN29" s="657"/>
      <c r="BO29" s="693"/>
      <c r="BP29" s="693"/>
      <c r="BQ29" s="693"/>
      <c r="BR29" s="693"/>
      <c r="BS29" s="694"/>
      <c r="BT29" s="694"/>
      <c r="BU29" s="694"/>
      <c r="BV29" s="694"/>
      <c r="BW29" s="694"/>
      <c r="BX29" s="694"/>
      <c r="BY29" s="694"/>
      <c r="BZ29" s="694"/>
      <c r="CA29" s="694"/>
      <c r="CB29" s="734"/>
      <c r="CD29" s="674" t="s">
        <v>305</v>
      </c>
      <c r="CE29" s="675"/>
      <c r="CF29" s="652" t="s">
        <v>72</v>
      </c>
      <c r="CG29" s="653"/>
      <c r="CH29" s="653"/>
      <c r="CI29" s="653"/>
      <c r="CJ29" s="653"/>
      <c r="CK29" s="653"/>
      <c r="CL29" s="653"/>
      <c r="CM29" s="653"/>
      <c r="CN29" s="653"/>
      <c r="CO29" s="653"/>
      <c r="CP29" s="653"/>
      <c r="CQ29" s="654"/>
      <c r="CR29" s="655">
        <v>13484110</v>
      </c>
      <c r="CS29" s="668"/>
      <c r="CT29" s="668"/>
      <c r="CU29" s="668"/>
      <c r="CV29" s="668"/>
      <c r="CW29" s="668"/>
      <c r="CX29" s="668"/>
      <c r="CY29" s="669"/>
      <c r="CZ29" s="658">
        <v>9.3000000000000007</v>
      </c>
      <c r="DA29" s="670"/>
      <c r="DB29" s="670"/>
      <c r="DC29" s="671"/>
      <c r="DD29" s="661">
        <v>13055592</v>
      </c>
      <c r="DE29" s="668"/>
      <c r="DF29" s="668"/>
      <c r="DG29" s="668"/>
      <c r="DH29" s="668"/>
      <c r="DI29" s="668"/>
      <c r="DJ29" s="668"/>
      <c r="DK29" s="669"/>
      <c r="DL29" s="661">
        <v>13055592</v>
      </c>
      <c r="DM29" s="668"/>
      <c r="DN29" s="668"/>
      <c r="DO29" s="668"/>
      <c r="DP29" s="668"/>
      <c r="DQ29" s="668"/>
      <c r="DR29" s="668"/>
      <c r="DS29" s="668"/>
      <c r="DT29" s="668"/>
      <c r="DU29" s="668"/>
      <c r="DV29" s="669"/>
      <c r="DW29" s="658">
        <v>17.5</v>
      </c>
      <c r="DX29" s="670"/>
      <c r="DY29" s="670"/>
      <c r="DZ29" s="670"/>
      <c r="EA29" s="670"/>
      <c r="EB29" s="670"/>
      <c r="EC29" s="682"/>
    </row>
    <row r="30" spans="2:133" ht="11.25" customHeight="1" x14ac:dyDescent="0.15">
      <c r="B30" s="652" t="s">
        <v>306</v>
      </c>
      <c r="C30" s="653"/>
      <c r="D30" s="653"/>
      <c r="E30" s="653"/>
      <c r="F30" s="653"/>
      <c r="G30" s="653"/>
      <c r="H30" s="653"/>
      <c r="I30" s="653"/>
      <c r="J30" s="653"/>
      <c r="K30" s="653"/>
      <c r="L30" s="653"/>
      <c r="M30" s="653"/>
      <c r="N30" s="653"/>
      <c r="O30" s="653"/>
      <c r="P30" s="653"/>
      <c r="Q30" s="654"/>
      <c r="R30" s="655">
        <v>37183757</v>
      </c>
      <c r="S30" s="656"/>
      <c r="T30" s="656"/>
      <c r="U30" s="656"/>
      <c r="V30" s="656"/>
      <c r="W30" s="656"/>
      <c r="X30" s="656"/>
      <c r="Y30" s="657"/>
      <c r="Z30" s="693">
        <v>25.3</v>
      </c>
      <c r="AA30" s="693"/>
      <c r="AB30" s="693"/>
      <c r="AC30" s="693"/>
      <c r="AD30" s="694" t="s">
        <v>129</v>
      </c>
      <c r="AE30" s="694"/>
      <c r="AF30" s="694"/>
      <c r="AG30" s="694"/>
      <c r="AH30" s="694"/>
      <c r="AI30" s="694"/>
      <c r="AJ30" s="694"/>
      <c r="AK30" s="694"/>
      <c r="AL30" s="658" t="s">
        <v>129</v>
      </c>
      <c r="AM30" s="659"/>
      <c r="AN30" s="659"/>
      <c r="AO30" s="695"/>
      <c r="AP30" s="707" t="s">
        <v>223</v>
      </c>
      <c r="AQ30" s="708"/>
      <c r="AR30" s="708"/>
      <c r="AS30" s="708"/>
      <c r="AT30" s="708"/>
      <c r="AU30" s="708"/>
      <c r="AV30" s="708"/>
      <c r="AW30" s="708"/>
      <c r="AX30" s="708"/>
      <c r="AY30" s="708"/>
      <c r="AZ30" s="708"/>
      <c r="BA30" s="708"/>
      <c r="BB30" s="708"/>
      <c r="BC30" s="708"/>
      <c r="BD30" s="708"/>
      <c r="BE30" s="708"/>
      <c r="BF30" s="709"/>
      <c r="BG30" s="707" t="s">
        <v>307</v>
      </c>
      <c r="BH30" s="725"/>
      <c r="BI30" s="725"/>
      <c r="BJ30" s="725"/>
      <c r="BK30" s="725"/>
      <c r="BL30" s="725"/>
      <c r="BM30" s="725"/>
      <c r="BN30" s="725"/>
      <c r="BO30" s="725"/>
      <c r="BP30" s="725"/>
      <c r="BQ30" s="726"/>
      <c r="BR30" s="707" t="s">
        <v>308</v>
      </c>
      <c r="BS30" s="725"/>
      <c r="BT30" s="725"/>
      <c r="BU30" s="725"/>
      <c r="BV30" s="725"/>
      <c r="BW30" s="725"/>
      <c r="BX30" s="725"/>
      <c r="BY30" s="725"/>
      <c r="BZ30" s="725"/>
      <c r="CA30" s="725"/>
      <c r="CB30" s="726"/>
      <c r="CD30" s="676"/>
      <c r="CE30" s="677"/>
      <c r="CF30" s="652" t="s">
        <v>309</v>
      </c>
      <c r="CG30" s="653"/>
      <c r="CH30" s="653"/>
      <c r="CI30" s="653"/>
      <c r="CJ30" s="653"/>
      <c r="CK30" s="653"/>
      <c r="CL30" s="653"/>
      <c r="CM30" s="653"/>
      <c r="CN30" s="653"/>
      <c r="CO30" s="653"/>
      <c r="CP30" s="653"/>
      <c r="CQ30" s="654"/>
      <c r="CR30" s="655">
        <v>12997327</v>
      </c>
      <c r="CS30" s="656"/>
      <c r="CT30" s="656"/>
      <c r="CU30" s="656"/>
      <c r="CV30" s="656"/>
      <c r="CW30" s="656"/>
      <c r="CX30" s="656"/>
      <c r="CY30" s="657"/>
      <c r="CZ30" s="658">
        <v>8.9</v>
      </c>
      <c r="DA30" s="670"/>
      <c r="DB30" s="670"/>
      <c r="DC30" s="671"/>
      <c r="DD30" s="661">
        <v>12602091</v>
      </c>
      <c r="DE30" s="656"/>
      <c r="DF30" s="656"/>
      <c r="DG30" s="656"/>
      <c r="DH30" s="656"/>
      <c r="DI30" s="656"/>
      <c r="DJ30" s="656"/>
      <c r="DK30" s="657"/>
      <c r="DL30" s="661">
        <v>12602091</v>
      </c>
      <c r="DM30" s="656"/>
      <c r="DN30" s="656"/>
      <c r="DO30" s="656"/>
      <c r="DP30" s="656"/>
      <c r="DQ30" s="656"/>
      <c r="DR30" s="656"/>
      <c r="DS30" s="656"/>
      <c r="DT30" s="656"/>
      <c r="DU30" s="656"/>
      <c r="DV30" s="657"/>
      <c r="DW30" s="658">
        <v>16.899999999999999</v>
      </c>
      <c r="DX30" s="670"/>
      <c r="DY30" s="670"/>
      <c r="DZ30" s="670"/>
      <c r="EA30" s="670"/>
      <c r="EB30" s="670"/>
      <c r="EC30" s="682"/>
    </row>
    <row r="31" spans="2:133" ht="11.25" customHeight="1" x14ac:dyDescent="0.15">
      <c r="B31" s="722" t="s">
        <v>310</v>
      </c>
      <c r="C31" s="723"/>
      <c r="D31" s="723"/>
      <c r="E31" s="723"/>
      <c r="F31" s="723"/>
      <c r="G31" s="723"/>
      <c r="H31" s="723"/>
      <c r="I31" s="723"/>
      <c r="J31" s="723"/>
      <c r="K31" s="723"/>
      <c r="L31" s="723"/>
      <c r="M31" s="723"/>
      <c r="N31" s="723"/>
      <c r="O31" s="723"/>
      <c r="P31" s="723"/>
      <c r="Q31" s="724"/>
      <c r="R31" s="655">
        <v>113487</v>
      </c>
      <c r="S31" s="656"/>
      <c r="T31" s="656"/>
      <c r="U31" s="656"/>
      <c r="V31" s="656"/>
      <c r="W31" s="656"/>
      <c r="X31" s="656"/>
      <c r="Y31" s="657"/>
      <c r="Z31" s="693">
        <v>0.1</v>
      </c>
      <c r="AA31" s="693"/>
      <c r="AB31" s="693"/>
      <c r="AC31" s="693"/>
      <c r="AD31" s="694">
        <v>113487</v>
      </c>
      <c r="AE31" s="694"/>
      <c r="AF31" s="694"/>
      <c r="AG31" s="694"/>
      <c r="AH31" s="694"/>
      <c r="AI31" s="694"/>
      <c r="AJ31" s="694"/>
      <c r="AK31" s="694"/>
      <c r="AL31" s="658">
        <v>0.2</v>
      </c>
      <c r="AM31" s="659"/>
      <c r="AN31" s="659"/>
      <c r="AO31" s="695"/>
      <c r="AP31" s="727" t="s">
        <v>311</v>
      </c>
      <c r="AQ31" s="728"/>
      <c r="AR31" s="728"/>
      <c r="AS31" s="728"/>
      <c r="AT31" s="729" t="s">
        <v>312</v>
      </c>
      <c r="AU31" s="216"/>
      <c r="AV31" s="216"/>
      <c r="AW31" s="216"/>
      <c r="AX31" s="713" t="s">
        <v>189</v>
      </c>
      <c r="AY31" s="714"/>
      <c r="AZ31" s="714"/>
      <c r="BA31" s="714"/>
      <c r="BB31" s="714"/>
      <c r="BC31" s="714"/>
      <c r="BD31" s="714"/>
      <c r="BE31" s="714"/>
      <c r="BF31" s="715"/>
      <c r="BG31" s="717">
        <v>99.2</v>
      </c>
      <c r="BH31" s="718"/>
      <c r="BI31" s="718"/>
      <c r="BJ31" s="718"/>
      <c r="BK31" s="718"/>
      <c r="BL31" s="718"/>
      <c r="BM31" s="719">
        <v>97.7</v>
      </c>
      <c r="BN31" s="718"/>
      <c r="BO31" s="718"/>
      <c r="BP31" s="718"/>
      <c r="BQ31" s="720"/>
      <c r="BR31" s="717">
        <v>99.2</v>
      </c>
      <c r="BS31" s="718"/>
      <c r="BT31" s="718"/>
      <c r="BU31" s="718"/>
      <c r="BV31" s="718"/>
      <c r="BW31" s="718"/>
      <c r="BX31" s="719">
        <v>97.7</v>
      </c>
      <c r="BY31" s="718"/>
      <c r="BZ31" s="718"/>
      <c r="CA31" s="718"/>
      <c r="CB31" s="720"/>
      <c r="CD31" s="676"/>
      <c r="CE31" s="677"/>
      <c r="CF31" s="652" t="s">
        <v>313</v>
      </c>
      <c r="CG31" s="653"/>
      <c r="CH31" s="653"/>
      <c r="CI31" s="653"/>
      <c r="CJ31" s="653"/>
      <c r="CK31" s="653"/>
      <c r="CL31" s="653"/>
      <c r="CM31" s="653"/>
      <c r="CN31" s="653"/>
      <c r="CO31" s="653"/>
      <c r="CP31" s="653"/>
      <c r="CQ31" s="654"/>
      <c r="CR31" s="655">
        <v>486783</v>
      </c>
      <c r="CS31" s="668"/>
      <c r="CT31" s="668"/>
      <c r="CU31" s="668"/>
      <c r="CV31" s="668"/>
      <c r="CW31" s="668"/>
      <c r="CX31" s="668"/>
      <c r="CY31" s="669"/>
      <c r="CZ31" s="658">
        <v>0.3</v>
      </c>
      <c r="DA31" s="670"/>
      <c r="DB31" s="670"/>
      <c r="DC31" s="671"/>
      <c r="DD31" s="661">
        <v>453501</v>
      </c>
      <c r="DE31" s="668"/>
      <c r="DF31" s="668"/>
      <c r="DG31" s="668"/>
      <c r="DH31" s="668"/>
      <c r="DI31" s="668"/>
      <c r="DJ31" s="668"/>
      <c r="DK31" s="669"/>
      <c r="DL31" s="661">
        <v>453501</v>
      </c>
      <c r="DM31" s="668"/>
      <c r="DN31" s="668"/>
      <c r="DO31" s="668"/>
      <c r="DP31" s="668"/>
      <c r="DQ31" s="668"/>
      <c r="DR31" s="668"/>
      <c r="DS31" s="668"/>
      <c r="DT31" s="668"/>
      <c r="DU31" s="668"/>
      <c r="DV31" s="669"/>
      <c r="DW31" s="658">
        <v>0.6</v>
      </c>
      <c r="DX31" s="670"/>
      <c r="DY31" s="670"/>
      <c r="DZ31" s="670"/>
      <c r="EA31" s="670"/>
      <c r="EB31" s="670"/>
      <c r="EC31" s="682"/>
    </row>
    <row r="32" spans="2:133" ht="11.25" customHeight="1" x14ac:dyDescent="0.15">
      <c r="B32" s="652" t="s">
        <v>314</v>
      </c>
      <c r="C32" s="653"/>
      <c r="D32" s="653"/>
      <c r="E32" s="653"/>
      <c r="F32" s="653"/>
      <c r="G32" s="653"/>
      <c r="H32" s="653"/>
      <c r="I32" s="653"/>
      <c r="J32" s="653"/>
      <c r="K32" s="653"/>
      <c r="L32" s="653"/>
      <c r="M32" s="653"/>
      <c r="N32" s="653"/>
      <c r="O32" s="653"/>
      <c r="P32" s="653"/>
      <c r="Q32" s="654"/>
      <c r="R32" s="655">
        <v>12292903</v>
      </c>
      <c r="S32" s="656"/>
      <c r="T32" s="656"/>
      <c r="U32" s="656"/>
      <c r="V32" s="656"/>
      <c r="W32" s="656"/>
      <c r="X32" s="656"/>
      <c r="Y32" s="657"/>
      <c r="Z32" s="693">
        <v>8.4</v>
      </c>
      <c r="AA32" s="693"/>
      <c r="AB32" s="693"/>
      <c r="AC32" s="693"/>
      <c r="AD32" s="694" t="s">
        <v>129</v>
      </c>
      <c r="AE32" s="694"/>
      <c r="AF32" s="694"/>
      <c r="AG32" s="694"/>
      <c r="AH32" s="694"/>
      <c r="AI32" s="694"/>
      <c r="AJ32" s="694"/>
      <c r="AK32" s="694"/>
      <c r="AL32" s="658" t="s">
        <v>129</v>
      </c>
      <c r="AM32" s="659"/>
      <c r="AN32" s="659"/>
      <c r="AO32" s="695"/>
      <c r="AP32" s="696"/>
      <c r="AQ32" s="697"/>
      <c r="AR32" s="697"/>
      <c r="AS32" s="697"/>
      <c r="AT32" s="730"/>
      <c r="AU32" s="212" t="s">
        <v>315</v>
      </c>
      <c r="AX32" s="652" t="s">
        <v>316</v>
      </c>
      <c r="AY32" s="653"/>
      <c r="AZ32" s="653"/>
      <c r="BA32" s="653"/>
      <c r="BB32" s="653"/>
      <c r="BC32" s="653"/>
      <c r="BD32" s="653"/>
      <c r="BE32" s="653"/>
      <c r="BF32" s="654"/>
      <c r="BG32" s="721">
        <v>99.1</v>
      </c>
      <c r="BH32" s="668"/>
      <c r="BI32" s="668"/>
      <c r="BJ32" s="668"/>
      <c r="BK32" s="668"/>
      <c r="BL32" s="668"/>
      <c r="BM32" s="659">
        <v>97.5</v>
      </c>
      <c r="BN32" s="668"/>
      <c r="BO32" s="668"/>
      <c r="BP32" s="668"/>
      <c r="BQ32" s="691"/>
      <c r="BR32" s="721">
        <v>99.1</v>
      </c>
      <c r="BS32" s="668"/>
      <c r="BT32" s="668"/>
      <c r="BU32" s="668"/>
      <c r="BV32" s="668"/>
      <c r="BW32" s="668"/>
      <c r="BX32" s="659">
        <v>97.6</v>
      </c>
      <c r="BY32" s="668"/>
      <c r="BZ32" s="668"/>
      <c r="CA32" s="668"/>
      <c r="CB32" s="691"/>
      <c r="CD32" s="678"/>
      <c r="CE32" s="679"/>
      <c r="CF32" s="652" t="s">
        <v>317</v>
      </c>
      <c r="CG32" s="653"/>
      <c r="CH32" s="653"/>
      <c r="CI32" s="653"/>
      <c r="CJ32" s="653"/>
      <c r="CK32" s="653"/>
      <c r="CL32" s="653"/>
      <c r="CM32" s="653"/>
      <c r="CN32" s="653"/>
      <c r="CO32" s="653"/>
      <c r="CP32" s="653"/>
      <c r="CQ32" s="654"/>
      <c r="CR32" s="655">
        <v>5</v>
      </c>
      <c r="CS32" s="656"/>
      <c r="CT32" s="656"/>
      <c r="CU32" s="656"/>
      <c r="CV32" s="656"/>
      <c r="CW32" s="656"/>
      <c r="CX32" s="656"/>
      <c r="CY32" s="657"/>
      <c r="CZ32" s="658">
        <v>0</v>
      </c>
      <c r="DA32" s="670"/>
      <c r="DB32" s="670"/>
      <c r="DC32" s="671"/>
      <c r="DD32" s="661">
        <v>5</v>
      </c>
      <c r="DE32" s="656"/>
      <c r="DF32" s="656"/>
      <c r="DG32" s="656"/>
      <c r="DH32" s="656"/>
      <c r="DI32" s="656"/>
      <c r="DJ32" s="656"/>
      <c r="DK32" s="657"/>
      <c r="DL32" s="661">
        <v>5</v>
      </c>
      <c r="DM32" s="656"/>
      <c r="DN32" s="656"/>
      <c r="DO32" s="656"/>
      <c r="DP32" s="656"/>
      <c r="DQ32" s="656"/>
      <c r="DR32" s="656"/>
      <c r="DS32" s="656"/>
      <c r="DT32" s="656"/>
      <c r="DU32" s="656"/>
      <c r="DV32" s="657"/>
      <c r="DW32" s="658">
        <v>0</v>
      </c>
      <c r="DX32" s="670"/>
      <c r="DY32" s="670"/>
      <c r="DZ32" s="670"/>
      <c r="EA32" s="670"/>
      <c r="EB32" s="670"/>
      <c r="EC32" s="682"/>
    </row>
    <row r="33" spans="2:133" ht="11.25" customHeight="1" x14ac:dyDescent="0.15">
      <c r="B33" s="652" t="s">
        <v>318</v>
      </c>
      <c r="C33" s="653"/>
      <c r="D33" s="653"/>
      <c r="E33" s="653"/>
      <c r="F33" s="653"/>
      <c r="G33" s="653"/>
      <c r="H33" s="653"/>
      <c r="I33" s="653"/>
      <c r="J33" s="653"/>
      <c r="K33" s="653"/>
      <c r="L33" s="653"/>
      <c r="M33" s="653"/>
      <c r="N33" s="653"/>
      <c r="O33" s="653"/>
      <c r="P33" s="653"/>
      <c r="Q33" s="654"/>
      <c r="R33" s="655">
        <v>498828</v>
      </c>
      <c r="S33" s="656"/>
      <c r="T33" s="656"/>
      <c r="U33" s="656"/>
      <c r="V33" s="656"/>
      <c r="W33" s="656"/>
      <c r="X33" s="656"/>
      <c r="Y33" s="657"/>
      <c r="Z33" s="693">
        <v>0.3</v>
      </c>
      <c r="AA33" s="693"/>
      <c r="AB33" s="693"/>
      <c r="AC33" s="693"/>
      <c r="AD33" s="694">
        <v>37261</v>
      </c>
      <c r="AE33" s="694"/>
      <c r="AF33" s="694"/>
      <c r="AG33" s="694"/>
      <c r="AH33" s="694"/>
      <c r="AI33" s="694"/>
      <c r="AJ33" s="694"/>
      <c r="AK33" s="694"/>
      <c r="AL33" s="658">
        <v>0.1</v>
      </c>
      <c r="AM33" s="659"/>
      <c r="AN33" s="659"/>
      <c r="AO33" s="695"/>
      <c r="AP33" s="698"/>
      <c r="AQ33" s="699"/>
      <c r="AR33" s="699"/>
      <c r="AS33" s="699"/>
      <c r="AT33" s="731"/>
      <c r="AU33" s="217"/>
      <c r="AV33" s="217"/>
      <c r="AW33" s="217"/>
      <c r="AX33" s="636" t="s">
        <v>319</v>
      </c>
      <c r="AY33" s="637"/>
      <c r="AZ33" s="637"/>
      <c r="BA33" s="637"/>
      <c r="BB33" s="637"/>
      <c r="BC33" s="637"/>
      <c r="BD33" s="637"/>
      <c r="BE33" s="637"/>
      <c r="BF33" s="638"/>
      <c r="BG33" s="716">
        <v>99.3</v>
      </c>
      <c r="BH33" s="640"/>
      <c r="BI33" s="640"/>
      <c r="BJ33" s="640"/>
      <c r="BK33" s="640"/>
      <c r="BL33" s="640"/>
      <c r="BM33" s="686">
        <v>97.7</v>
      </c>
      <c r="BN33" s="640"/>
      <c r="BO33" s="640"/>
      <c r="BP33" s="640"/>
      <c r="BQ33" s="703"/>
      <c r="BR33" s="716">
        <v>99.3</v>
      </c>
      <c r="BS33" s="640"/>
      <c r="BT33" s="640"/>
      <c r="BU33" s="640"/>
      <c r="BV33" s="640"/>
      <c r="BW33" s="640"/>
      <c r="BX33" s="686">
        <v>97.5</v>
      </c>
      <c r="BY33" s="640"/>
      <c r="BZ33" s="640"/>
      <c r="CA33" s="640"/>
      <c r="CB33" s="703"/>
      <c r="CD33" s="652" t="s">
        <v>320</v>
      </c>
      <c r="CE33" s="653"/>
      <c r="CF33" s="653"/>
      <c r="CG33" s="653"/>
      <c r="CH33" s="653"/>
      <c r="CI33" s="653"/>
      <c r="CJ33" s="653"/>
      <c r="CK33" s="653"/>
      <c r="CL33" s="653"/>
      <c r="CM33" s="653"/>
      <c r="CN33" s="653"/>
      <c r="CO33" s="653"/>
      <c r="CP33" s="653"/>
      <c r="CQ33" s="654"/>
      <c r="CR33" s="655">
        <v>57862850</v>
      </c>
      <c r="CS33" s="668"/>
      <c r="CT33" s="668"/>
      <c r="CU33" s="668"/>
      <c r="CV33" s="668"/>
      <c r="CW33" s="668"/>
      <c r="CX33" s="668"/>
      <c r="CY33" s="669"/>
      <c r="CZ33" s="658">
        <v>39.799999999999997</v>
      </c>
      <c r="DA33" s="670"/>
      <c r="DB33" s="670"/>
      <c r="DC33" s="671"/>
      <c r="DD33" s="661">
        <v>38221398</v>
      </c>
      <c r="DE33" s="668"/>
      <c r="DF33" s="668"/>
      <c r="DG33" s="668"/>
      <c r="DH33" s="668"/>
      <c r="DI33" s="668"/>
      <c r="DJ33" s="668"/>
      <c r="DK33" s="669"/>
      <c r="DL33" s="661">
        <v>29851857</v>
      </c>
      <c r="DM33" s="668"/>
      <c r="DN33" s="668"/>
      <c r="DO33" s="668"/>
      <c r="DP33" s="668"/>
      <c r="DQ33" s="668"/>
      <c r="DR33" s="668"/>
      <c r="DS33" s="668"/>
      <c r="DT33" s="668"/>
      <c r="DU33" s="668"/>
      <c r="DV33" s="669"/>
      <c r="DW33" s="658">
        <v>39.9</v>
      </c>
      <c r="DX33" s="670"/>
      <c r="DY33" s="670"/>
      <c r="DZ33" s="670"/>
      <c r="EA33" s="670"/>
      <c r="EB33" s="670"/>
      <c r="EC33" s="682"/>
    </row>
    <row r="34" spans="2:133" ht="11.25" customHeight="1" x14ac:dyDescent="0.15">
      <c r="B34" s="652" t="s">
        <v>321</v>
      </c>
      <c r="C34" s="653"/>
      <c r="D34" s="653"/>
      <c r="E34" s="653"/>
      <c r="F34" s="653"/>
      <c r="G34" s="653"/>
      <c r="H34" s="653"/>
      <c r="I34" s="653"/>
      <c r="J34" s="653"/>
      <c r="K34" s="653"/>
      <c r="L34" s="653"/>
      <c r="M34" s="653"/>
      <c r="N34" s="653"/>
      <c r="O34" s="653"/>
      <c r="P34" s="653"/>
      <c r="Q34" s="654"/>
      <c r="R34" s="655">
        <v>2235564</v>
      </c>
      <c r="S34" s="656"/>
      <c r="T34" s="656"/>
      <c r="U34" s="656"/>
      <c r="V34" s="656"/>
      <c r="W34" s="656"/>
      <c r="X34" s="656"/>
      <c r="Y34" s="657"/>
      <c r="Z34" s="693">
        <v>1.5</v>
      </c>
      <c r="AA34" s="693"/>
      <c r="AB34" s="693"/>
      <c r="AC34" s="693"/>
      <c r="AD34" s="694" t="s">
        <v>129</v>
      </c>
      <c r="AE34" s="694"/>
      <c r="AF34" s="694"/>
      <c r="AG34" s="694"/>
      <c r="AH34" s="694"/>
      <c r="AI34" s="694"/>
      <c r="AJ34" s="694"/>
      <c r="AK34" s="694"/>
      <c r="AL34" s="658" t="s">
        <v>245</v>
      </c>
      <c r="AM34" s="659"/>
      <c r="AN34" s="659"/>
      <c r="AO34" s="695"/>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2" t="s">
        <v>322</v>
      </c>
      <c r="CE34" s="653"/>
      <c r="CF34" s="653"/>
      <c r="CG34" s="653"/>
      <c r="CH34" s="653"/>
      <c r="CI34" s="653"/>
      <c r="CJ34" s="653"/>
      <c r="CK34" s="653"/>
      <c r="CL34" s="653"/>
      <c r="CM34" s="653"/>
      <c r="CN34" s="653"/>
      <c r="CO34" s="653"/>
      <c r="CP34" s="653"/>
      <c r="CQ34" s="654"/>
      <c r="CR34" s="655">
        <v>22447987</v>
      </c>
      <c r="CS34" s="656"/>
      <c r="CT34" s="656"/>
      <c r="CU34" s="656"/>
      <c r="CV34" s="656"/>
      <c r="CW34" s="656"/>
      <c r="CX34" s="656"/>
      <c r="CY34" s="657"/>
      <c r="CZ34" s="658">
        <v>15.4</v>
      </c>
      <c r="DA34" s="670"/>
      <c r="DB34" s="670"/>
      <c r="DC34" s="671"/>
      <c r="DD34" s="661">
        <v>14881096</v>
      </c>
      <c r="DE34" s="656"/>
      <c r="DF34" s="656"/>
      <c r="DG34" s="656"/>
      <c r="DH34" s="656"/>
      <c r="DI34" s="656"/>
      <c r="DJ34" s="656"/>
      <c r="DK34" s="657"/>
      <c r="DL34" s="661">
        <v>11644084</v>
      </c>
      <c r="DM34" s="656"/>
      <c r="DN34" s="656"/>
      <c r="DO34" s="656"/>
      <c r="DP34" s="656"/>
      <c r="DQ34" s="656"/>
      <c r="DR34" s="656"/>
      <c r="DS34" s="656"/>
      <c r="DT34" s="656"/>
      <c r="DU34" s="656"/>
      <c r="DV34" s="657"/>
      <c r="DW34" s="658">
        <v>15.6</v>
      </c>
      <c r="DX34" s="670"/>
      <c r="DY34" s="670"/>
      <c r="DZ34" s="670"/>
      <c r="EA34" s="670"/>
      <c r="EB34" s="670"/>
      <c r="EC34" s="682"/>
    </row>
    <row r="35" spans="2:133" ht="11.25" customHeight="1" x14ac:dyDescent="0.15">
      <c r="B35" s="652" t="s">
        <v>323</v>
      </c>
      <c r="C35" s="653"/>
      <c r="D35" s="653"/>
      <c r="E35" s="653"/>
      <c r="F35" s="653"/>
      <c r="G35" s="653"/>
      <c r="H35" s="653"/>
      <c r="I35" s="653"/>
      <c r="J35" s="653"/>
      <c r="K35" s="653"/>
      <c r="L35" s="653"/>
      <c r="M35" s="653"/>
      <c r="N35" s="653"/>
      <c r="O35" s="653"/>
      <c r="P35" s="653"/>
      <c r="Q35" s="654"/>
      <c r="R35" s="655">
        <v>1302664</v>
      </c>
      <c r="S35" s="656"/>
      <c r="T35" s="656"/>
      <c r="U35" s="656"/>
      <c r="V35" s="656"/>
      <c r="W35" s="656"/>
      <c r="X35" s="656"/>
      <c r="Y35" s="657"/>
      <c r="Z35" s="693">
        <v>0.9</v>
      </c>
      <c r="AA35" s="693"/>
      <c r="AB35" s="693"/>
      <c r="AC35" s="693"/>
      <c r="AD35" s="694" t="s">
        <v>129</v>
      </c>
      <c r="AE35" s="694"/>
      <c r="AF35" s="694"/>
      <c r="AG35" s="694"/>
      <c r="AH35" s="694"/>
      <c r="AI35" s="694"/>
      <c r="AJ35" s="694"/>
      <c r="AK35" s="694"/>
      <c r="AL35" s="658" t="s">
        <v>129</v>
      </c>
      <c r="AM35" s="659"/>
      <c r="AN35" s="659"/>
      <c r="AO35" s="695"/>
      <c r="AP35" s="220"/>
      <c r="AQ35" s="707" t="s">
        <v>324</v>
      </c>
      <c r="AR35" s="708"/>
      <c r="AS35" s="708"/>
      <c r="AT35" s="708"/>
      <c r="AU35" s="708"/>
      <c r="AV35" s="708"/>
      <c r="AW35" s="708"/>
      <c r="AX35" s="708"/>
      <c r="AY35" s="708"/>
      <c r="AZ35" s="708"/>
      <c r="BA35" s="708"/>
      <c r="BB35" s="708"/>
      <c r="BC35" s="708"/>
      <c r="BD35" s="708"/>
      <c r="BE35" s="708"/>
      <c r="BF35" s="709"/>
      <c r="BG35" s="707" t="s">
        <v>325</v>
      </c>
      <c r="BH35" s="708"/>
      <c r="BI35" s="708"/>
      <c r="BJ35" s="708"/>
      <c r="BK35" s="708"/>
      <c r="BL35" s="708"/>
      <c r="BM35" s="708"/>
      <c r="BN35" s="708"/>
      <c r="BO35" s="708"/>
      <c r="BP35" s="708"/>
      <c r="BQ35" s="708"/>
      <c r="BR35" s="708"/>
      <c r="BS35" s="708"/>
      <c r="BT35" s="708"/>
      <c r="BU35" s="708"/>
      <c r="BV35" s="708"/>
      <c r="BW35" s="708"/>
      <c r="BX35" s="708"/>
      <c r="BY35" s="708"/>
      <c r="BZ35" s="708"/>
      <c r="CA35" s="708"/>
      <c r="CB35" s="709"/>
      <c r="CD35" s="652" t="s">
        <v>326</v>
      </c>
      <c r="CE35" s="653"/>
      <c r="CF35" s="653"/>
      <c r="CG35" s="653"/>
      <c r="CH35" s="653"/>
      <c r="CI35" s="653"/>
      <c r="CJ35" s="653"/>
      <c r="CK35" s="653"/>
      <c r="CL35" s="653"/>
      <c r="CM35" s="653"/>
      <c r="CN35" s="653"/>
      <c r="CO35" s="653"/>
      <c r="CP35" s="653"/>
      <c r="CQ35" s="654"/>
      <c r="CR35" s="655">
        <v>1617666</v>
      </c>
      <c r="CS35" s="668"/>
      <c r="CT35" s="668"/>
      <c r="CU35" s="668"/>
      <c r="CV35" s="668"/>
      <c r="CW35" s="668"/>
      <c r="CX35" s="668"/>
      <c r="CY35" s="669"/>
      <c r="CZ35" s="658">
        <v>1.1000000000000001</v>
      </c>
      <c r="DA35" s="670"/>
      <c r="DB35" s="670"/>
      <c r="DC35" s="671"/>
      <c r="DD35" s="661">
        <v>922766</v>
      </c>
      <c r="DE35" s="668"/>
      <c r="DF35" s="668"/>
      <c r="DG35" s="668"/>
      <c r="DH35" s="668"/>
      <c r="DI35" s="668"/>
      <c r="DJ35" s="668"/>
      <c r="DK35" s="669"/>
      <c r="DL35" s="661">
        <v>921453</v>
      </c>
      <c r="DM35" s="668"/>
      <c r="DN35" s="668"/>
      <c r="DO35" s="668"/>
      <c r="DP35" s="668"/>
      <c r="DQ35" s="668"/>
      <c r="DR35" s="668"/>
      <c r="DS35" s="668"/>
      <c r="DT35" s="668"/>
      <c r="DU35" s="668"/>
      <c r="DV35" s="669"/>
      <c r="DW35" s="658">
        <v>1.2</v>
      </c>
      <c r="DX35" s="670"/>
      <c r="DY35" s="670"/>
      <c r="DZ35" s="670"/>
      <c r="EA35" s="670"/>
      <c r="EB35" s="670"/>
      <c r="EC35" s="682"/>
    </row>
    <row r="36" spans="2:133" ht="11.25" customHeight="1" x14ac:dyDescent="0.15">
      <c r="B36" s="652" t="s">
        <v>327</v>
      </c>
      <c r="C36" s="653"/>
      <c r="D36" s="653"/>
      <c r="E36" s="653"/>
      <c r="F36" s="653"/>
      <c r="G36" s="653"/>
      <c r="H36" s="653"/>
      <c r="I36" s="653"/>
      <c r="J36" s="653"/>
      <c r="K36" s="653"/>
      <c r="L36" s="653"/>
      <c r="M36" s="653"/>
      <c r="N36" s="653"/>
      <c r="O36" s="653"/>
      <c r="P36" s="653"/>
      <c r="Q36" s="654"/>
      <c r="R36" s="655">
        <v>1367380</v>
      </c>
      <c r="S36" s="656"/>
      <c r="T36" s="656"/>
      <c r="U36" s="656"/>
      <c r="V36" s="656"/>
      <c r="W36" s="656"/>
      <c r="X36" s="656"/>
      <c r="Y36" s="657"/>
      <c r="Z36" s="693">
        <v>0.9</v>
      </c>
      <c r="AA36" s="693"/>
      <c r="AB36" s="693"/>
      <c r="AC36" s="693"/>
      <c r="AD36" s="694" t="s">
        <v>129</v>
      </c>
      <c r="AE36" s="694"/>
      <c r="AF36" s="694"/>
      <c r="AG36" s="694"/>
      <c r="AH36" s="694"/>
      <c r="AI36" s="694"/>
      <c r="AJ36" s="694"/>
      <c r="AK36" s="694"/>
      <c r="AL36" s="658" t="s">
        <v>129</v>
      </c>
      <c r="AM36" s="659"/>
      <c r="AN36" s="659"/>
      <c r="AO36" s="695"/>
      <c r="AP36" s="220"/>
      <c r="AQ36" s="704" t="s">
        <v>328</v>
      </c>
      <c r="AR36" s="705"/>
      <c r="AS36" s="705"/>
      <c r="AT36" s="705"/>
      <c r="AU36" s="705"/>
      <c r="AV36" s="705"/>
      <c r="AW36" s="705"/>
      <c r="AX36" s="705"/>
      <c r="AY36" s="706"/>
      <c r="AZ36" s="710">
        <v>14378240</v>
      </c>
      <c r="BA36" s="711"/>
      <c r="BB36" s="711"/>
      <c r="BC36" s="711"/>
      <c r="BD36" s="711"/>
      <c r="BE36" s="711"/>
      <c r="BF36" s="712"/>
      <c r="BG36" s="713" t="s">
        <v>329</v>
      </c>
      <c r="BH36" s="714"/>
      <c r="BI36" s="714"/>
      <c r="BJ36" s="714"/>
      <c r="BK36" s="714"/>
      <c r="BL36" s="714"/>
      <c r="BM36" s="714"/>
      <c r="BN36" s="714"/>
      <c r="BO36" s="714"/>
      <c r="BP36" s="714"/>
      <c r="BQ36" s="714"/>
      <c r="BR36" s="714"/>
      <c r="BS36" s="714"/>
      <c r="BT36" s="714"/>
      <c r="BU36" s="715"/>
      <c r="BV36" s="710">
        <v>1276575</v>
      </c>
      <c r="BW36" s="711"/>
      <c r="BX36" s="711"/>
      <c r="BY36" s="711"/>
      <c r="BZ36" s="711"/>
      <c r="CA36" s="711"/>
      <c r="CB36" s="712"/>
      <c r="CD36" s="652" t="s">
        <v>330</v>
      </c>
      <c r="CE36" s="653"/>
      <c r="CF36" s="653"/>
      <c r="CG36" s="653"/>
      <c r="CH36" s="653"/>
      <c r="CI36" s="653"/>
      <c r="CJ36" s="653"/>
      <c r="CK36" s="653"/>
      <c r="CL36" s="653"/>
      <c r="CM36" s="653"/>
      <c r="CN36" s="653"/>
      <c r="CO36" s="653"/>
      <c r="CP36" s="653"/>
      <c r="CQ36" s="654"/>
      <c r="CR36" s="655">
        <v>13977583</v>
      </c>
      <c r="CS36" s="656"/>
      <c r="CT36" s="656"/>
      <c r="CU36" s="656"/>
      <c r="CV36" s="656"/>
      <c r="CW36" s="656"/>
      <c r="CX36" s="656"/>
      <c r="CY36" s="657"/>
      <c r="CZ36" s="658">
        <v>9.6</v>
      </c>
      <c r="DA36" s="670"/>
      <c r="DB36" s="670"/>
      <c r="DC36" s="671"/>
      <c r="DD36" s="661">
        <v>12120112</v>
      </c>
      <c r="DE36" s="656"/>
      <c r="DF36" s="656"/>
      <c r="DG36" s="656"/>
      <c r="DH36" s="656"/>
      <c r="DI36" s="656"/>
      <c r="DJ36" s="656"/>
      <c r="DK36" s="657"/>
      <c r="DL36" s="661">
        <v>7997417</v>
      </c>
      <c r="DM36" s="656"/>
      <c r="DN36" s="656"/>
      <c r="DO36" s="656"/>
      <c r="DP36" s="656"/>
      <c r="DQ36" s="656"/>
      <c r="DR36" s="656"/>
      <c r="DS36" s="656"/>
      <c r="DT36" s="656"/>
      <c r="DU36" s="656"/>
      <c r="DV36" s="657"/>
      <c r="DW36" s="658">
        <v>10.7</v>
      </c>
      <c r="DX36" s="670"/>
      <c r="DY36" s="670"/>
      <c r="DZ36" s="670"/>
      <c r="EA36" s="670"/>
      <c r="EB36" s="670"/>
      <c r="EC36" s="682"/>
    </row>
    <row r="37" spans="2:133" ht="11.25" customHeight="1" x14ac:dyDescent="0.15">
      <c r="B37" s="652" t="s">
        <v>331</v>
      </c>
      <c r="C37" s="653"/>
      <c r="D37" s="653"/>
      <c r="E37" s="653"/>
      <c r="F37" s="653"/>
      <c r="G37" s="653"/>
      <c r="H37" s="653"/>
      <c r="I37" s="653"/>
      <c r="J37" s="653"/>
      <c r="K37" s="653"/>
      <c r="L37" s="653"/>
      <c r="M37" s="653"/>
      <c r="N37" s="653"/>
      <c r="O37" s="653"/>
      <c r="P37" s="653"/>
      <c r="Q37" s="654"/>
      <c r="R37" s="655">
        <v>6223488</v>
      </c>
      <c r="S37" s="656"/>
      <c r="T37" s="656"/>
      <c r="U37" s="656"/>
      <c r="V37" s="656"/>
      <c r="W37" s="656"/>
      <c r="X37" s="656"/>
      <c r="Y37" s="657"/>
      <c r="Z37" s="693">
        <v>4.2</v>
      </c>
      <c r="AA37" s="693"/>
      <c r="AB37" s="693"/>
      <c r="AC37" s="693"/>
      <c r="AD37" s="694">
        <v>11379</v>
      </c>
      <c r="AE37" s="694"/>
      <c r="AF37" s="694"/>
      <c r="AG37" s="694"/>
      <c r="AH37" s="694"/>
      <c r="AI37" s="694"/>
      <c r="AJ37" s="694"/>
      <c r="AK37" s="694"/>
      <c r="AL37" s="658">
        <v>0</v>
      </c>
      <c r="AM37" s="659"/>
      <c r="AN37" s="659"/>
      <c r="AO37" s="695"/>
      <c r="AQ37" s="688" t="s">
        <v>332</v>
      </c>
      <c r="AR37" s="689"/>
      <c r="AS37" s="689"/>
      <c r="AT37" s="689"/>
      <c r="AU37" s="689"/>
      <c r="AV37" s="689"/>
      <c r="AW37" s="689"/>
      <c r="AX37" s="689"/>
      <c r="AY37" s="690"/>
      <c r="AZ37" s="655">
        <v>1825000</v>
      </c>
      <c r="BA37" s="656"/>
      <c r="BB37" s="656"/>
      <c r="BC37" s="656"/>
      <c r="BD37" s="668"/>
      <c r="BE37" s="668"/>
      <c r="BF37" s="691"/>
      <c r="BG37" s="652" t="s">
        <v>333</v>
      </c>
      <c r="BH37" s="653"/>
      <c r="BI37" s="653"/>
      <c r="BJ37" s="653"/>
      <c r="BK37" s="653"/>
      <c r="BL37" s="653"/>
      <c r="BM37" s="653"/>
      <c r="BN37" s="653"/>
      <c r="BO37" s="653"/>
      <c r="BP37" s="653"/>
      <c r="BQ37" s="653"/>
      <c r="BR37" s="653"/>
      <c r="BS37" s="653"/>
      <c r="BT37" s="653"/>
      <c r="BU37" s="654"/>
      <c r="BV37" s="655">
        <v>810746</v>
      </c>
      <c r="BW37" s="656"/>
      <c r="BX37" s="656"/>
      <c r="BY37" s="656"/>
      <c r="BZ37" s="656"/>
      <c r="CA37" s="656"/>
      <c r="CB37" s="692"/>
      <c r="CD37" s="652" t="s">
        <v>334</v>
      </c>
      <c r="CE37" s="653"/>
      <c r="CF37" s="653"/>
      <c r="CG37" s="653"/>
      <c r="CH37" s="653"/>
      <c r="CI37" s="653"/>
      <c r="CJ37" s="653"/>
      <c r="CK37" s="653"/>
      <c r="CL37" s="653"/>
      <c r="CM37" s="653"/>
      <c r="CN37" s="653"/>
      <c r="CO37" s="653"/>
      <c r="CP37" s="653"/>
      <c r="CQ37" s="654"/>
      <c r="CR37" s="655">
        <v>3563281</v>
      </c>
      <c r="CS37" s="668"/>
      <c r="CT37" s="668"/>
      <c r="CU37" s="668"/>
      <c r="CV37" s="668"/>
      <c r="CW37" s="668"/>
      <c r="CX37" s="668"/>
      <c r="CY37" s="669"/>
      <c r="CZ37" s="658">
        <v>2.5</v>
      </c>
      <c r="DA37" s="670"/>
      <c r="DB37" s="670"/>
      <c r="DC37" s="671"/>
      <c r="DD37" s="661">
        <v>3531804</v>
      </c>
      <c r="DE37" s="668"/>
      <c r="DF37" s="668"/>
      <c r="DG37" s="668"/>
      <c r="DH37" s="668"/>
      <c r="DI37" s="668"/>
      <c r="DJ37" s="668"/>
      <c r="DK37" s="669"/>
      <c r="DL37" s="661">
        <v>3219013</v>
      </c>
      <c r="DM37" s="668"/>
      <c r="DN37" s="668"/>
      <c r="DO37" s="668"/>
      <c r="DP37" s="668"/>
      <c r="DQ37" s="668"/>
      <c r="DR37" s="668"/>
      <c r="DS37" s="668"/>
      <c r="DT37" s="668"/>
      <c r="DU37" s="668"/>
      <c r="DV37" s="669"/>
      <c r="DW37" s="658">
        <v>4.3</v>
      </c>
      <c r="DX37" s="670"/>
      <c r="DY37" s="670"/>
      <c r="DZ37" s="670"/>
      <c r="EA37" s="670"/>
      <c r="EB37" s="670"/>
      <c r="EC37" s="682"/>
    </row>
    <row r="38" spans="2:133" ht="11.25" customHeight="1" x14ac:dyDescent="0.15">
      <c r="B38" s="652" t="s">
        <v>335</v>
      </c>
      <c r="C38" s="653"/>
      <c r="D38" s="653"/>
      <c r="E38" s="653"/>
      <c r="F38" s="653"/>
      <c r="G38" s="653"/>
      <c r="H38" s="653"/>
      <c r="I38" s="653"/>
      <c r="J38" s="653"/>
      <c r="K38" s="653"/>
      <c r="L38" s="653"/>
      <c r="M38" s="653"/>
      <c r="N38" s="653"/>
      <c r="O38" s="653"/>
      <c r="P38" s="653"/>
      <c r="Q38" s="654"/>
      <c r="R38" s="655">
        <v>6911867</v>
      </c>
      <c r="S38" s="656"/>
      <c r="T38" s="656"/>
      <c r="U38" s="656"/>
      <c r="V38" s="656"/>
      <c r="W38" s="656"/>
      <c r="X38" s="656"/>
      <c r="Y38" s="657"/>
      <c r="Z38" s="693">
        <v>4.7</v>
      </c>
      <c r="AA38" s="693"/>
      <c r="AB38" s="693"/>
      <c r="AC38" s="693"/>
      <c r="AD38" s="694" t="s">
        <v>129</v>
      </c>
      <c r="AE38" s="694"/>
      <c r="AF38" s="694"/>
      <c r="AG38" s="694"/>
      <c r="AH38" s="694"/>
      <c r="AI38" s="694"/>
      <c r="AJ38" s="694"/>
      <c r="AK38" s="694"/>
      <c r="AL38" s="658" t="s">
        <v>129</v>
      </c>
      <c r="AM38" s="659"/>
      <c r="AN38" s="659"/>
      <c r="AO38" s="695"/>
      <c r="AQ38" s="688" t="s">
        <v>336</v>
      </c>
      <c r="AR38" s="689"/>
      <c r="AS38" s="689"/>
      <c r="AT38" s="689"/>
      <c r="AU38" s="689"/>
      <c r="AV38" s="689"/>
      <c r="AW38" s="689"/>
      <c r="AX38" s="689"/>
      <c r="AY38" s="690"/>
      <c r="AZ38" s="655">
        <v>306551</v>
      </c>
      <c r="BA38" s="656"/>
      <c r="BB38" s="656"/>
      <c r="BC38" s="656"/>
      <c r="BD38" s="668"/>
      <c r="BE38" s="668"/>
      <c r="BF38" s="691"/>
      <c r="BG38" s="652" t="s">
        <v>337</v>
      </c>
      <c r="BH38" s="653"/>
      <c r="BI38" s="653"/>
      <c r="BJ38" s="653"/>
      <c r="BK38" s="653"/>
      <c r="BL38" s="653"/>
      <c r="BM38" s="653"/>
      <c r="BN38" s="653"/>
      <c r="BO38" s="653"/>
      <c r="BP38" s="653"/>
      <c r="BQ38" s="653"/>
      <c r="BR38" s="653"/>
      <c r="BS38" s="653"/>
      <c r="BT38" s="653"/>
      <c r="BU38" s="654"/>
      <c r="BV38" s="655">
        <v>39016</v>
      </c>
      <c r="BW38" s="656"/>
      <c r="BX38" s="656"/>
      <c r="BY38" s="656"/>
      <c r="BZ38" s="656"/>
      <c r="CA38" s="656"/>
      <c r="CB38" s="692"/>
      <c r="CD38" s="652" t="s">
        <v>338</v>
      </c>
      <c r="CE38" s="653"/>
      <c r="CF38" s="653"/>
      <c r="CG38" s="653"/>
      <c r="CH38" s="653"/>
      <c r="CI38" s="653"/>
      <c r="CJ38" s="653"/>
      <c r="CK38" s="653"/>
      <c r="CL38" s="653"/>
      <c r="CM38" s="653"/>
      <c r="CN38" s="653"/>
      <c r="CO38" s="653"/>
      <c r="CP38" s="653"/>
      <c r="CQ38" s="654"/>
      <c r="CR38" s="655">
        <v>12504689</v>
      </c>
      <c r="CS38" s="656"/>
      <c r="CT38" s="656"/>
      <c r="CU38" s="656"/>
      <c r="CV38" s="656"/>
      <c r="CW38" s="656"/>
      <c r="CX38" s="656"/>
      <c r="CY38" s="657"/>
      <c r="CZ38" s="658">
        <v>8.6</v>
      </c>
      <c r="DA38" s="670"/>
      <c r="DB38" s="670"/>
      <c r="DC38" s="671"/>
      <c r="DD38" s="661">
        <v>10066043</v>
      </c>
      <c r="DE38" s="656"/>
      <c r="DF38" s="656"/>
      <c r="DG38" s="656"/>
      <c r="DH38" s="656"/>
      <c r="DI38" s="656"/>
      <c r="DJ38" s="656"/>
      <c r="DK38" s="657"/>
      <c r="DL38" s="661">
        <v>9288903</v>
      </c>
      <c r="DM38" s="656"/>
      <c r="DN38" s="656"/>
      <c r="DO38" s="656"/>
      <c r="DP38" s="656"/>
      <c r="DQ38" s="656"/>
      <c r="DR38" s="656"/>
      <c r="DS38" s="656"/>
      <c r="DT38" s="656"/>
      <c r="DU38" s="656"/>
      <c r="DV38" s="657"/>
      <c r="DW38" s="658">
        <v>12.4</v>
      </c>
      <c r="DX38" s="670"/>
      <c r="DY38" s="670"/>
      <c r="DZ38" s="670"/>
      <c r="EA38" s="670"/>
      <c r="EB38" s="670"/>
      <c r="EC38" s="682"/>
    </row>
    <row r="39" spans="2:133" ht="11.25" customHeight="1" x14ac:dyDescent="0.15">
      <c r="B39" s="652" t="s">
        <v>339</v>
      </c>
      <c r="C39" s="653"/>
      <c r="D39" s="653"/>
      <c r="E39" s="653"/>
      <c r="F39" s="653"/>
      <c r="G39" s="653"/>
      <c r="H39" s="653"/>
      <c r="I39" s="653"/>
      <c r="J39" s="653"/>
      <c r="K39" s="653"/>
      <c r="L39" s="653"/>
      <c r="M39" s="653"/>
      <c r="N39" s="653"/>
      <c r="O39" s="653"/>
      <c r="P39" s="653"/>
      <c r="Q39" s="654"/>
      <c r="R39" s="655" t="s">
        <v>129</v>
      </c>
      <c r="S39" s="656"/>
      <c r="T39" s="656"/>
      <c r="U39" s="656"/>
      <c r="V39" s="656"/>
      <c r="W39" s="656"/>
      <c r="X39" s="656"/>
      <c r="Y39" s="657"/>
      <c r="Z39" s="693" t="s">
        <v>129</v>
      </c>
      <c r="AA39" s="693"/>
      <c r="AB39" s="693"/>
      <c r="AC39" s="693"/>
      <c r="AD39" s="694" t="s">
        <v>129</v>
      </c>
      <c r="AE39" s="694"/>
      <c r="AF39" s="694"/>
      <c r="AG39" s="694"/>
      <c r="AH39" s="694"/>
      <c r="AI39" s="694"/>
      <c r="AJ39" s="694"/>
      <c r="AK39" s="694"/>
      <c r="AL39" s="658" t="s">
        <v>245</v>
      </c>
      <c r="AM39" s="659"/>
      <c r="AN39" s="659"/>
      <c r="AO39" s="695"/>
      <c r="AQ39" s="688" t="s">
        <v>340</v>
      </c>
      <c r="AR39" s="689"/>
      <c r="AS39" s="689"/>
      <c r="AT39" s="689"/>
      <c r="AU39" s="689"/>
      <c r="AV39" s="689"/>
      <c r="AW39" s="689"/>
      <c r="AX39" s="689"/>
      <c r="AY39" s="690"/>
      <c r="AZ39" s="655">
        <v>100000</v>
      </c>
      <c r="BA39" s="656"/>
      <c r="BB39" s="656"/>
      <c r="BC39" s="656"/>
      <c r="BD39" s="668"/>
      <c r="BE39" s="668"/>
      <c r="BF39" s="691"/>
      <c r="BG39" s="652" t="s">
        <v>341</v>
      </c>
      <c r="BH39" s="653"/>
      <c r="BI39" s="653"/>
      <c r="BJ39" s="653"/>
      <c r="BK39" s="653"/>
      <c r="BL39" s="653"/>
      <c r="BM39" s="653"/>
      <c r="BN39" s="653"/>
      <c r="BO39" s="653"/>
      <c r="BP39" s="653"/>
      <c r="BQ39" s="653"/>
      <c r="BR39" s="653"/>
      <c r="BS39" s="653"/>
      <c r="BT39" s="653"/>
      <c r="BU39" s="654"/>
      <c r="BV39" s="655">
        <v>61004</v>
      </c>
      <c r="BW39" s="656"/>
      <c r="BX39" s="656"/>
      <c r="BY39" s="656"/>
      <c r="BZ39" s="656"/>
      <c r="CA39" s="656"/>
      <c r="CB39" s="692"/>
      <c r="CD39" s="652" t="s">
        <v>342</v>
      </c>
      <c r="CE39" s="653"/>
      <c r="CF39" s="653"/>
      <c r="CG39" s="653"/>
      <c r="CH39" s="653"/>
      <c r="CI39" s="653"/>
      <c r="CJ39" s="653"/>
      <c r="CK39" s="653"/>
      <c r="CL39" s="653"/>
      <c r="CM39" s="653"/>
      <c r="CN39" s="653"/>
      <c r="CO39" s="653"/>
      <c r="CP39" s="653"/>
      <c r="CQ39" s="654"/>
      <c r="CR39" s="655">
        <v>2282431</v>
      </c>
      <c r="CS39" s="668"/>
      <c r="CT39" s="668"/>
      <c r="CU39" s="668"/>
      <c r="CV39" s="668"/>
      <c r="CW39" s="668"/>
      <c r="CX39" s="668"/>
      <c r="CY39" s="669"/>
      <c r="CZ39" s="658">
        <v>1.6</v>
      </c>
      <c r="DA39" s="670"/>
      <c r="DB39" s="670"/>
      <c r="DC39" s="671"/>
      <c r="DD39" s="661">
        <v>118330</v>
      </c>
      <c r="DE39" s="668"/>
      <c r="DF39" s="668"/>
      <c r="DG39" s="668"/>
      <c r="DH39" s="668"/>
      <c r="DI39" s="668"/>
      <c r="DJ39" s="668"/>
      <c r="DK39" s="669"/>
      <c r="DL39" s="661" t="s">
        <v>245</v>
      </c>
      <c r="DM39" s="668"/>
      <c r="DN39" s="668"/>
      <c r="DO39" s="668"/>
      <c r="DP39" s="668"/>
      <c r="DQ39" s="668"/>
      <c r="DR39" s="668"/>
      <c r="DS39" s="668"/>
      <c r="DT39" s="668"/>
      <c r="DU39" s="668"/>
      <c r="DV39" s="669"/>
      <c r="DW39" s="658" t="s">
        <v>129</v>
      </c>
      <c r="DX39" s="670"/>
      <c r="DY39" s="670"/>
      <c r="DZ39" s="670"/>
      <c r="EA39" s="670"/>
      <c r="EB39" s="670"/>
      <c r="EC39" s="682"/>
    </row>
    <row r="40" spans="2:133" ht="11.25" customHeight="1" x14ac:dyDescent="0.15">
      <c r="B40" s="652" t="s">
        <v>343</v>
      </c>
      <c r="C40" s="653"/>
      <c r="D40" s="653"/>
      <c r="E40" s="653"/>
      <c r="F40" s="653"/>
      <c r="G40" s="653"/>
      <c r="H40" s="653"/>
      <c r="I40" s="653"/>
      <c r="J40" s="653"/>
      <c r="K40" s="653"/>
      <c r="L40" s="653"/>
      <c r="M40" s="653"/>
      <c r="N40" s="653"/>
      <c r="O40" s="653"/>
      <c r="P40" s="653"/>
      <c r="Q40" s="654"/>
      <c r="R40" s="655">
        <v>2800567</v>
      </c>
      <c r="S40" s="656"/>
      <c r="T40" s="656"/>
      <c r="U40" s="656"/>
      <c r="V40" s="656"/>
      <c r="W40" s="656"/>
      <c r="X40" s="656"/>
      <c r="Y40" s="657"/>
      <c r="Z40" s="693">
        <v>1.9</v>
      </c>
      <c r="AA40" s="693"/>
      <c r="AB40" s="693"/>
      <c r="AC40" s="693"/>
      <c r="AD40" s="694" t="s">
        <v>129</v>
      </c>
      <c r="AE40" s="694"/>
      <c r="AF40" s="694"/>
      <c r="AG40" s="694"/>
      <c r="AH40" s="694"/>
      <c r="AI40" s="694"/>
      <c r="AJ40" s="694"/>
      <c r="AK40" s="694"/>
      <c r="AL40" s="658" t="s">
        <v>129</v>
      </c>
      <c r="AM40" s="659"/>
      <c r="AN40" s="659"/>
      <c r="AO40" s="695"/>
      <c r="AQ40" s="688" t="s">
        <v>344</v>
      </c>
      <c r="AR40" s="689"/>
      <c r="AS40" s="689"/>
      <c r="AT40" s="689"/>
      <c r="AU40" s="689"/>
      <c r="AV40" s="689"/>
      <c r="AW40" s="689"/>
      <c r="AX40" s="689"/>
      <c r="AY40" s="690"/>
      <c r="AZ40" s="655">
        <v>150</v>
      </c>
      <c r="BA40" s="656"/>
      <c r="BB40" s="656"/>
      <c r="BC40" s="656"/>
      <c r="BD40" s="668"/>
      <c r="BE40" s="668"/>
      <c r="BF40" s="691"/>
      <c r="BG40" s="696" t="s">
        <v>345</v>
      </c>
      <c r="BH40" s="697"/>
      <c r="BI40" s="697"/>
      <c r="BJ40" s="697"/>
      <c r="BK40" s="697"/>
      <c r="BL40" s="221"/>
      <c r="BM40" s="653" t="s">
        <v>346</v>
      </c>
      <c r="BN40" s="653"/>
      <c r="BO40" s="653"/>
      <c r="BP40" s="653"/>
      <c r="BQ40" s="653"/>
      <c r="BR40" s="653"/>
      <c r="BS40" s="653"/>
      <c r="BT40" s="653"/>
      <c r="BU40" s="654"/>
      <c r="BV40" s="655">
        <v>103</v>
      </c>
      <c r="BW40" s="656"/>
      <c r="BX40" s="656"/>
      <c r="BY40" s="656"/>
      <c r="BZ40" s="656"/>
      <c r="CA40" s="656"/>
      <c r="CB40" s="692"/>
      <c r="CD40" s="652" t="s">
        <v>347</v>
      </c>
      <c r="CE40" s="653"/>
      <c r="CF40" s="653"/>
      <c r="CG40" s="653"/>
      <c r="CH40" s="653"/>
      <c r="CI40" s="653"/>
      <c r="CJ40" s="653"/>
      <c r="CK40" s="653"/>
      <c r="CL40" s="653"/>
      <c r="CM40" s="653"/>
      <c r="CN40" s="653"/>
      <c r="CO40" s="653"/>
      <c r="CP40" s="653"/>
      <c r="CQ40" s="654"/>
      <c r="CR40" s="655">
        <v>5032494</v>
      </c>
      <c r="CS40" s="656"/>
      <c r="CT40" s="656"/>
      <c r="CU40" s="656"/>
      <c r="CV40" s="656"/>
      <c r="CW40" s="656"/>
      <c r="CX40" s="656"/>
      <c r="CY40" s="657"/>
      <c r="CZ40" s="658">
        <v>3.5</v>
      </c>
      <c r="DA40" s="670"/>
      <c r="DB40" s="670"/>
      <c r="DC40" s="671"/>
      <c r="DD40" s="661">
        <v>113051</v>
      </c>
      <c r="DE40" s="656"/>
      <c r="DF40" s="656"/>
      <c r="DG40" s="656"/>
      <c r="DH40" s="656"/>
      <c r="DI40" s="656"/>
      <c r="DJ40" s="656"/>
      <c r="DK40" s="657"/>
      <c r="DL40" s="661" t="s">
        <v>245</v>
      </c>
      <c r="DM40" s="656"/>
      <c r="DN40" s="656"/>
      <c r="DO40" s="656"/>
      <c r="DP40" s="656"/>
      <c r="DQ40" s="656"/>
      <c r="DR40" s="656"/>
      <c r="DS40" s="656"/>
      <c r="DT40" s="656"/>
      <c r="DU40" s="656"/>
      <c r="DV40" s="657"/>
      <c r="DW40" s="658" t="s">
        <v>129</v>
      </c>
      <c r="DX40" s="670"/>
      <c r="DY40" s="670"/>
      <c r="DZ40" s="670"/>
      <c r="EA40" s="670"/>
      <c r="EB40" s="670"/>
      <c r="EC40" s="682"/>
    </row>
    <row r="41" spans="2:133" ht="11.25" customHeight="1" x14ac:dyDescent="0.15">
      <c r="B41" s="636" t="s">
        <v>348</v>
      </c>
      <c r="C41" s="637"/>
      <c r="D41" s="637"/>
      <c r="E41" s="637"/>
      <c r="F41" s="637"/>
      <c r="G41" s="637"/>
      <c r="H41" s="637"/>
      <c r="I41" s="637"/>
      <c r="J41" s="637"/>
      <c r="K41" s="637"/>
      <c r="L41" s="637"/>
      <c r="M41" s="637"/>
      <c r="N41" s="637"/>
      <c r="O41" s="637"/>
      <c r="P41" s="637"/>
      <c r="Q41" s="638"/>
      <c r="R41" s="639">
        <v>146847731</v>
      </c>
      <c r="S41" s="680"/>
      <c r="T41" s="680"/>
      <c r="U41" s="680"/>
      <c r="V41" s="680"/>
      <c r="W41" s="680"/>
      <c r="X41" s="680"/>
      <c r="Y41" s="683"/>
      <c r="Z41" s="684">
        <v>100</v>
      </c>
      <c r="AA41" s="684"/>
      <c r="AB41" s="684"/>
      <c r="AC41" s="684"/>
      <c r="AD41" s="685">
        <v>71983416</v>
      </c>
      <c r="AE41" s="685"/>
      <c r="AF41" s="685"/>
      <c r="AG41" s="685"/>
      <c r="AH41" s="685"/>
      <c r="AI41" s="685"/>
      <c r="AJ41" s="685"/>
      <c r="AK41" s="685"/>
      <c r="AL41" s="642">
        <v>100</v>
      </c>
      <c r="AM41" s="686"/>
      <c r="AN41" s="686"/>
      <c r="AO41" s="687"/>
      <c r="AQ41" s="688" t="s">
        <v>349</v>
      </c>
      <c r="AR41" s="689"/>
      <c r="AS41" s="689"/>
      <c r="AT41" s="689"/>
      <c r="AU41" s="689"/>
      <c r="AV41" s="689"/>
      <c r="AW41" s="689"/>
      <c r="AX41" s="689"/>
      <c r="AY41" s="690"/>
      <c r="AZ41" s="655">
        <v>2958748</v>
      </c>
      <c r="BA41" s="656"/>
      <c r="BB41" s="656"/>
      <c r="BC41" s="656"/>
      <c r="BD41" s="668"/>
      <c r="BE41" s="668"/>
      <c r="BF41" s="691"/>
      <c r="BG41" s="696"/>
      <c r="BH41" s="697"/>
      <c r="BI41" s="697"/>
      <c r="BJ41" s="697"/>
      <c r="BK41" s="697"/>
      <c r="BL41" s="221"/>
      <c r="BM41" s="653" t="s">
        <v>350</v>
      </c>
      <c r="BN41" s="653"/>
      <c r="BO41" s="653"/>
      <c r="BP41" s="653"/>
      <c r="BQ41" s="653"/>
      <c r="BR41" s="653"/>
      <c r="BS41" s="653"/>
      <c r="BT41" s="653"/>
      <c r="BU41" s="654"/>
      <c r="BV41" s="655" t="s">
        <v>129</v>
      </c>
      <c r="BW41" s="656"/>
      <c r="BX41" s="656"/>
      <c r="BY41" s="656"/>
      <c r="BZ41" s="656"/>
      <c r="CA41" s="656"/>
      <c r="CB41" s="692"/>
      <c r="CD41" s="652" t="s">
        <v>351</v>
      </c>
      <c r="CE41" s="653"/>
      <c r="CF41" s="653"/>
      <c r="CG41" s="653"/>
      <c r="CH41" s="653"/>
      <c r="CI41" s="653"/>
      <c r="CJ41" s="653"/>
      <c r="CK41" s="653"/>
      <c r="CL41" s="653"/>
      <c r="CM41" s="653"/>
      <c r="CN41" s="653"/>
      <c r="CO41" s="653"/>
      <c r="CP41" s="653"/>
      <c r="CQ41" s="654"/>
      <c r="CR41" s="655" t="s">
        <v>129</v>
      </c>
      <c r="CS41" s="668"/>
      <c r="CT41" s="668"/>
      <c r="CU41" s="668"/>
      <c r="CV41" s="668"/>
      <c r="CW41" s="668"/>
      <c r="CX41" s="668"/>
      <c r="CY41" s="669"/>
      <c r="CZ41" s="658" t="s">
        <v>129</v>
      </c>
      <c r="DA41" s="670"/>
      <c r="DB41" s="670"/>
      <c r="DC41" s="671"/>
      <c r="DD41" s="661" t="s">
        <v>129</v>
      </c>
      <c r="DE41" s="668"/>
      <c r="DF41" s="668"/>
      <c r="DG41" s="668"/>
      <c r="DH41" s="668"/>
      <c r="DI41" s="668"/>
      <c r="DJ41" s="668"/>
      <c r="DK41" s="669"/>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AQ42" s="700" t="s">
        <v>352</v>
      </c>
      <c r="AR42" s="701"/>
      <c r="AS42" s="701"/>
      <c r="AT42" s="701"/>
      <c r="AU42" s="701"/>
      <c r="AV42" s="701"/>
      <c r="AW42" s="701"/>
      <c r="AX42" s="701"/>
      <c r="AY42" s="702"/>
      <c r="AZ42" s="639">
        <v>9187791</v>
      </c>
      <c r="BA42" s="680"/>
      <c r="BB42" s="680"/>
      <c r="BC42" s="680"/>
      <c r="BD42" s="640"/>
      <c r="BE42" s="640"/>
      <c r="BF42" s="703"/>
      <c r="BG42" s="698"/>
      <c r="BH42" s="699"/>
      <c r="BI42" s="699"/>
      <c r="BJ42" s="699"/>
      <c r="BK42" s="699"/>
      <c r="BL42" s="222"/>
      <c r="BM42" s="637" t="s">
        <v>353</v>
      </c>
      <c r="BN42" s="637"/>
      <c r="BO42" s="637"/>
      <c r="BP42" s="637"/>
      <c r="BQ42" s="637"/>
      <c r="BR42" s="637"/>
      <c r="BS42" s="637"/>
      <c r="BT42" s="637"/>
      <c r="BU42" s="638"/>
      <c r="BV42" s="639">
        <v>367</v>
      </c>
      <c r="BW42" s="680"/>
      <c r="BX42" s="680"/>
      <c r="BY42" s="680"/>
      <c r="BZ42" s="680"/>
      <c r="CA42" s="680"/>
      <c r="CB42" s="681"/>
      <c r="CD42" s="652" t="s">
        <v>354</v>
      </c>
      <c r="CE42" s="653"/>
      <c r="CF42" s="653"/>
      <c r="CG42" s="653"/>
      <c r="CH42" s="653"/>
      <c r="CI42" s="653"/>
      <c r="CJ42" s="653"/>
      <c r="CK42" s="653"/>
      <c r="CL42" s="653"/>
      <c r="CM42" s="653"/>
      <c r="CN42" s="653"/>
      <c r="CO42" s="653"/>
      <c r="CP42" s="653"/>
      <c r="CQ42" s="654"/>
      <c r="CR42" s="655">
        <v>8770759</v>
      </c>
      <c r="CS42" s="668"/>
      <c r="CT42" s="668"/>
      <c r="CU42" s="668"/>
      <c r="CV42" s="668"/>
      <c r="CW42" s="668"/>
      <c r="CX42" s="668"/>
      <c r="CY42" s="669"/>
      <c r="CZ42" s="658">
        <v>6</v>
      </c>
      <c r="DA42" s="670"/>
      <c r="DB42" s="670"/>
      <c r="DC42" s="671"/>
      <c r="DD42" s="661">
        <v>2354857</v>
      </c>
      <c r="DE42" s="668"/>
      <c r="DF42" s="668"/>
      <c r="DG42" s="668"/>
      <c r="DH42" s="668"/>
      <c r="DI42" s="668"/>
      <c r="DJ42" s="668"/>
      <c r="DK42" s="669"/>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12" t="s">
        <v>355</v>
      </c>
      <c r="CD43" s="652" t="s">
        <v>356</v>
      </c>
      <c r="CE43" s="653"/>
      <c r="CF43" s="653"/>
      <c r="CG43" s="653"/>
      <c r="CH43" s="653"/>
      <c r="CI43" s="653"/>
      <c r="CJ43" s="653"/>
      <c r="CK43" s="653"/>
      <c r="CL43" s="653"/>
      <c r="CM43" s="653"/>
      <c r="CN43" s="653"/>
      <c r="CO43" s="653"/>
      <c r="CP43" s="653"/>
      <c r="CQ43" s="654"/>
      <c r="CR43" s="655">
        <v>183063</v>
      </c>
      <c r="CS43" s="668"/>
      <c r="CT43" s="668"/>
      <c r="CU43" s="668"/>
      <c r="CV43" s="668"/>
      <c r="CW43" s="668"/>
      <c r="CX43" s="668"/>
      <c r="CY43" s="669"/>
      <c r="CZ43" s="658">
        <v>0.1</v>
      </c>
      <c r="DA43" s="670"/>
      <c r="DB43" s="670"/>
      <c r="DC43" s="671"/>
      <c r="DD43" s="661">
        <v>169328</v>
      </c>
      <c r="DE43" s="668"/>
      <c r="DF43" s="668"/>
      <c r="DG43" s="668"/>
      <c r="DH43" s="668"/>
      <c r="DI43" s="668"/>
      <c r="DJ43" s="668"/>
      <c r="DK43" s="669"/>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672" t="s">
        <v>357</v>
      </c>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2"/>
      <c r="BU44" s="672"/>
      <c r="BV44" s="672"/>
      <c r="BW44" s="672"/>
      <c r="BX44" s="672"/>
      <c r="BY44" s="672"/>
      <c r="BZ44" s="672"/>
      <c r="CA44" s="672"/>
      <c r="CB44" s="672"/>
      <c r="CC44" s="673"/>
      <c r="CD44" s="674" t="s">
        <v>305</v>
      </c>
      <c r="CE44" s="675"/>
      <c r="CF44" s="652" t="s">
        <v>358</v>
      </c>
      <c r="CG44" s="653"/>
      <c r="CH44" s="653"/>
      <c r="CI44" s="653"/>
      <c r="CJ44" s="653"/>
      <c r="CK44" s="653"/>
      <c r="CL44" s="653"/>
      <c r="CM44" s="653"/>
      <c r="CN44" s="653"/>
      <c r="CO44" s="653"/>
      <c r="CP44" s="653"/>
      <c r="CQ44" s="654"/>
      <c r="CR44" s="655">
        <v>8287946</v>
      </c>
      <c r="CS44" s="656"/>
      <c r="CT44" s="656"/>
      <c r="CU44" s="656"/>
      <c r="CV44" s="656"/>
      <c r="CW44" s="656"/>
      <c r="CX44" s="656"/>
      <c r="CY44" s="657"/>
      <c r="CZ44" s="658">
        <v>5.7</v>
      </c>
      <c r="DA44" s="659"/>
      <c r="DB44" s="659"/>
      <c r="DC44" s="660"/>
      <c r="DD44" s="661">
        <v>2294468</v>
      </c>
      <c r="DE44" s="656"/>
      <c r="DF44" s="656"/>
      <c r="DG44" s="656"/>
      <c r="DH44" s="656"/>
      <c r="DI44" s="656"/>
      <c r="DJ44" s="656"/>
      <c r="DK44" s="657"/>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B45" s="672" t="s">
        <v>359</v>
      </c>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2"/>
      <c r="CA45" s="672"/>
      <c r="CB45" s="672"/>
      <c r="CC45" s="673"/>
      <c r="CD45" s="676"/>
      <c r="CE45" s="677"/>
      <c r="CF45" s="652" t="s">
        <v>360</v>
      </c>
      <c r="CG45" s="653"/>
      <c r="CH45" s="653"/>
      <c r="CI45" s="653"/>
      <c r="CJ45" s="653"/>
      <c r="CK45" s="653"/>
      <c r="CL45" s="653"/>
      <c r="CM45" s="653"/>
      <c r="CN45" s="653"/>
      <c r="CO45" s="653"/>
      <c r="CP45" s="653"/>
      <c r="CQ45" s="654"/>
      <c r="CR45" s="655">
        <v>3265045</v>
      </c>
      <c r="CS45" s="668"/>
      <c r="CT45" s="668"/>
      <c r="CU45" s="668"/>
      <c r="CV45" s="668"/>
      <c r="CW45" s="668"/>
      <c r="CX45" s="668"/>
      <c r="CY45" s="669"/>
      <c r="CZ45" s="658">
        <v>2.2000000000000002</v>
      </c>
      <c r="DA45" s="670"/>
      <c r="DB45" s="670"/>
      <c r="DC45" s="671"/>
      <c r="DD45" s="661">
        <v>249888</v>
      </c>
      <c r="DE45" s="668"/>
      <c r="DF45" s="668"/>
      <c r="DG45" s="668"/>
      <c r="DH45" s="668"/>
      <c r="DI45" s="668"/>
      <c r="DJ45" s="668"/>
      <c r="DK45" s="669"/>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B46" s="223"/>
      <c r="CD46" s="676"/>
      <c r="CE46" s="677"/>
      <c r="CF46" s="652" t="s">
        <v>361</v>
      </c>
      <c r="CG46" s="653"/>
      <c r="CH46" s="653"/>
      <c r="CI46" s="653"/>
      <c r="CJ46" s="653"/>
      <c r="CK46" s="653"/>
      <c r="CL46" s="653"/>
      <c r="CM46" s="653"/>
      <c r="CN46" s="653"/>
      <c r="CO46" s="653"/>
      <c r="CP46" s="653"/>
      <c r="CQ46" s="654"/>
      <c r="CR46" s="655">
        <v>4496799</v>
      </c>
      <c r="CS46" s="656"/>
      <c r="CT46" s="656"/>
      <c r="CU46" s="656"/>
      <c r="CV46" s="656"/>
      <c r="CW46" s="656"/>
      <c r="CX46" s="656"/>
      <c r="CY46" s="657"/>
      <c r="CZ46" s="658">
        <v>3.1</v>
      </c>
      <c r="DA46" s="659"/>
      <c r="DB46" s="659"/>
      <c r="DC46" s="660"/>
      <c r="DD46" s="661">
        <v>1900863</v>
      </c>
      <c r="DE46" s="656"/>
      <c r="DF46" s="656"/>
      <c r="DG46" s="656"/>
      <c r="DH46" s="656"/>
      <c r="DI46" s="656"/>
      <c r="DJ46" s="656"/>
      <c r="DK46" s="657"/>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B47" s="223"/>
      <c r="CD47" s="676"/>
      <c r="CE47" s="677"/>
      <c r="CF47" s="652" t="s">
        <v>362</v>
      </c>
      <c r="CG47" s="653"/>
      <c r="CH47" s="653"/>
      <c r="CI47" s="653"/>
      <c r="CJ47" s="653"/>
      <c r="CK47" s="653"/>
      <c r="CL47" s="653"/>
      <c r="CM47" s="653"/>
      <c r="CN47" s="653"/>
      <c r="CO47" s="653"/>
      <c r="CP47" s="653"/>
      <c r="CQ47" s="654"/>
      <c r="CR47" s="655">
        <v>482813</v>
      </c>
      <c r="CS47" s="668"/>
      <c r="CT47" s="668"/>
      <c r="CU47" s="668"/>
      <c r="CV47" s="668"/>
      <c r="CW47" s="668"/>
      <c r="CX47" s="668"/>
      <c r="CY47" s="669"/>
      <c r="CZ47" s="658">
        <v>0.3</v>
      </c>
      <c r="DA47" s="670"/>
      <c r="DB47" s="670"/>
      <c r="DC47" s="671"/>
      <c r="DD47" s="661">
        <v>60389</v>
      </c>
      <c r="DE47" s="668"/>
      <c r="DF47" s="668"/>
      <c r="DG47" s="668"/>
      <c r="DH47" s="668"/>
      <c r="DI47" s="668"/>
      <c r="DJ47" s="668"/>
      <c r="DK47" s="669"/>
      <c r="DL47" s="662"/>
      <c r="DM47" s="663"/>
      <c r="DN47" s="663"/>
      <c r="DO47" s="663"/>
      <c r="DP47" s="663"/>
      <c r="DQ47" s="663"/>
      <c r="DR47" s="663"/>
      <c r="DS47" s="663"/>
      <c r="DT47" s="663"/>
      <c r="DU47" s="663"/>
      <c r="DV47" s="664"/>
      <c r="DW47" s="665"/>
      <c r="DX47" s="666"/>
      <c r="DY47" s="666"/>
      <c r="DZ47" s="666"/>
      <c r="EA47" s="666"/>
      <c r="EB47" s="666"/>
      <c r="EC47" s="667"/>
    </row>
    <row r="48" spans="2:133" x14ac:dyDescent="0.15">
      <c r="B48" s="223"/>
      <c r="CD48" s="678"/>
      <c r="CE48" s="679"/>
      <c r="CF48" s="652" t="s">
        <v>363</v>
      </c>
      <c r="CG48" s="653"/>
      <c r="CH48" s="653"/>
      <c r="CI48" s="653"/>
      <c r="CJ48" s="653"/>
      <c r="CK48" s="653"/>
      <c r="CL48" s="653"/>
      <c r="CM48" s="653"/>
      <c r="CN48" s="653"/>
      <c r="CO48" s="653"/>
      <c r="CP48" s="653"/>
      <c r="CQ48" s="654"/>
      <c r="CR48" s="655" t="s">
        <v>129</v>
      </c>
      <c r="CS48" s="656"/>
      <c r="CT48" s="656"/>
      <c r="CU48" s="656"/>
      <c r="CV48" s="656"/>
      <c r="CW48" s="656"/>
      <c r="CX48" s="656"/>
      <c r="CY48" s="657"/>
      <c r="CZ48" s="658" t="s">
        <v>245</v>
      </c>
      <c r="DA48" s="659"/>
      <c r="DB48" s="659"/>
      <c r="DC48" s="660"/>
      <c r="DD48" s="661" t="s">
        <v>129</v>
      </c>
      <c r="DE48" s="656"/>
      <c r="DF48" s="656"/>
      <c r="DG48" s="656"/>
      <c r="DH48" s="656"/>
      <c r="DI48" s="656"/>
      <c r="DJ48" s="656"/>
      <c r="DK48" s="657"/>
      <c r="DL48" s="662"/>
      <c r="DM48" s="663"/>
      <c r="DN48" s="663"/>
      <c r="DO48" s="663"/>
      <c r="DP48" s="663"/>
      <c r="DQ48" s="663"/>
      <c r="DR48" s="663"/>
      <c r="DS48" s="663"/>
      <c r="DT48" s="663"/>
      <c r="DU48" s="663"/>
      <c r="DV48" s="664"/>
      <c r="DW48" s="665"/>
      <c r="DX48" s="666"/>
      <c r="DY48" s="666"/>
      <c r="DZ48" s="666"/>
      <c r="EA48" s="666"/>
      <c r="EB48" s="666"/>
      <c r="EC48" s="667"/>
    </row>
    <row r="49" spans="2:133" ht="11.25" customHeight="1" x14ac:dyDescent="0.15">
      <c r="B49" s="223"/>
      <c r="CD49" s="636" t="s">
        <v>364</v>
      </c>
      <c r="CE49" s="637"/>
      <c r="CF49" s="637"/>
      <c r="CG49" s="637"/>
      <c r="CH49" s="637"/>
      <c r="CI49" s="637"/>
      <c r="CJ49" s="637"/>
      <c r="CK49" s="637"/>
      <c r="CL49" s="637"/>
      <c r="CM49" s="637"/>
      <c r="CN49" s="637"/>
      <c r="CO49" s="637"/>
      <c r="CP49" s="637"/>
      <c r="CQ49" s="638"/>
      <c r="CR49" s="639">
        <v>145417176</v>
      </c>
      <c r="CS49" s="640"/>
      <c r="CT49" s="640"/>
      <c r="CU49" s="640"/>
      <c r="CV49" s="640"/>
      <c r="CW49" s="640"/>
      <c r="CX49" s="640"/>
      <c r="CY49" s="641"/>
      <c r="CZ49" s="642">
        <v>100</v>
      </c>
      <c r="DA49" s="643"/>
      <c r="DB49" s="643"/>
      <c r="DC49" s="644"/>
      <c r="DD49" s="645">
        <v>82662848</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YteslpK7Xb/2/3q8nlhtdS9lLKvHzHGDQkdnvPEr/Jjy1KdWIpubjvjosUiQlzl35tJYf+thhWnruhw8piKUwA==" saltValue="6CydJ82t/wa0jbnhBjSq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25" t="s">
        <v>365</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6" t="s">
        <v>366</v>
      </c>
      <c r="DK2" s="1127"/>
      <c r="DL2" s="1127"/>
      <c r="DM2" s="1127"/>
      <c r="DN2" s="1127"/>
      <c r="DO2" s="1128"/>
      <c r="DP2" s="226"/>
      <c r="DQ2" s="1126" t="s">
        <v>367</v>
      </c>
      <c r="DR2" s="1127"/>
      <c r="DS2" s="1127"/>
      <c r="DT2" s="1127"/>
      <c r="DU2" s="1127"/>
      <c r="DV2" s="1127"/>
      <c r="DW2" s="1127"/>
      <c r="DX2" s="1127"/>
      <c r="DY2" s="1127"/>
      <c r="DZ2" s="1128"/>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4" t="s">
        <v>368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0"/>
      <c r="BA4" s="230"/>
      <c r="BB4" s="230"/>
      <c r="BC4" s="230"/>
      <c r="BD4" s="230"/>
      <c r="BE4" s="231"/>
      <c r="BF4" s="231"/>
      <c r="BG4" s="231"/>
      <c r="BH4" s="231"/>
      <c r="BI4" s="231"/>
      <c r="BJ4" s="231"/>
      <c r="BK4" s="231"/>
      <c r="BL4" s="231"/>
      <c r="BM4" s="231"/>
      <c r="BN4" s="231"/>
      <c r="BO4" s="231"/>
      <c r="BP4" s="231"/>
      <c r="BQ4" s="764" t="s">
        <v>369</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2"/>
    </row>
    <row r="5" spans="1:131" s="233" customFormat="1" ht="26.25" customHeight="1" x14ac:dyDescent="0.15">
      <c r="A5" s="1030" t="s">
        <v>370</v>
      </c>
      <c r="B5" s="1031"/>
      <c r="C5" s="1031"/>
      <c r="D5" s="1031"/>
      <c r="E5" s="1031"/>
      <c r="F5" s="1031"/>
      <c r="G5" s="1031"/>
      <c r="H5" s="1031"/>
      <c r="I5" s="1031"/>
      <c r="J5" s="1031"/>
      <c r="K5" s="1031"/>
      <c r="L5" s="1031"/>
      <c r="M5" s="1031"/>
      <c r="N5" s="1031"/>
      <c r="O5" s="1031"/>
      <c r="P5" s="1032"/>
      <c r="Q5" s="1036" t="s">
        <v>371</v>
      </c>
      <c r="R5" s="1037"/>
      <c r="S5" s="1037"/>
      <c r="T5" s="1037"/>
      <c r="U5" s="1038"/>
      <c r="V5" s="1036" t="s">
        <v>372</v>
      </c>
      <c r="W5" s="1037"/>
      <c r="X5" s="1037"/>
      <c r="Y5" s="1037"/>
      <c r="Z5" s="1038"/>
      <c r="AA5" s="1036" t="s">
        <v>373</v>
      </c>
      <c r="AB5" s="1037"/>
      <c r="AC5" s="1037"/>
      <c r="AD5" s="1037"/>
      <c r="AE5" s="1037"/>
      <c r="AF5" s="1129" t="s">
        <v>374</v>
      </c>
      <c r="AG5" s="1037"/>
      <c r="AH5" s="1037"/>
      <c r="AI5" s="1037"/>
      <c r="AJ5" s="1050"/>
      <c r="AK5" s="1037" t="s">
        <v>375</v>
      </c>
      <c r="AL5" s="1037"/>
      <c r="AM5" s="1037"/>
      <c r="AN5" s="1037"/>
      <c r="AO5" s="1038"/>
      <c r="AP5" s="1036" t="s">
        <v>376</v>
      </c>
      <c r="AQ5" s="1037"/>
      <c r="AR5" s="1037"/>
      <c r="AS5" s="1037"/>
      <c r="AT5" s="1038"/>
      <c r="AU5" s="1036" t="s">
        <v>377</v>
      </c>
      <c r="AV5" s="1037"/>
      <c r="AW5" s="1037"/>
      <c r="AX5" s="1037"/>
      <c r="AY5" s="1050"/>
      <c r="AZ5" s="230"/>
      <c r="BA5" s="230"/>
      <c r="BB5" s="230"/>
      <c r="BC5" s="230"/>
      <c r="BD5" s="230"/>
      <c r="BE5" s="231"/>
      <c r="BF5" s="231"/>
      <c r="BG5" s="231"/>
      <c r="BH5" s="231"/>
      <c r="BI5" s="231"/>
      <c r="BJ5" s="231"/>
      <c r="BK5" s="231"/>
      <c r="BL5" s="231"/>
      <c r="BM5" s="231"/>
      <c r="BN5" s="231"/>
      <c r="BO5" s="231"/>
      <c r="BP5" s="231"/>
      <c r="BQ5" s="1030" t="s">
        <v>378</v>
      </c>
      <c r="BR5" s="1031"/>
      <c r="BS5" s="1031"/>
      <c r="BT5" s="1031"/>
      <c r="BU5" s="1031"/>
      <c r="BV5" s="1031"/>
      <c r="BW5" s="1031"/>
      <c r="BX5" s="1031"/>
      <c r="BY5" s="1031"/>
      <c r="BZ5" s="1031"/>
      <c r="CA5" s="1031"/>
      <c r="CB5" s="1031"/>
      <c r="CC5" s="1031"/>
      <c r="CD5" s="1031"/>
      <c r="CE5" s="1031"/>
      <c r="CF5" s="1031"/>
      <c r="CG5" s="1032"/>
      <c r="CH5" s="1036" t="s">
        <v>379</v>
      </c>
      <c r="CI5" s="1037"/>
      <c r="CJ5" s="1037"/>
      <c r="CK5" s="1037"/>
      <c r="CL5" s="1038"/>
      <c r="CM5" s="1036" t="s">
        <v>380</v>
      </c>
      <c r="CN5" s="1037"/>
      <c r="CO5" s="1037"/>
      <c r="CP5" s="1037"/>
      <c r="CQ5" s="1038"/>
      <c r="CR5" s="1036" t="s">
        <v>381</v>
      </c>
      <c r="CS5" s="1037"/>
      <c r="CT5" s="1037"/>
      <c r="CU5" s="1037"/>
      <c r="CV5" s="1038"/>
      <c r="CW5" s="1036" t="s">
        <v>382</v>
      </c>
      <c r="CX5" s="1037"/>
      <c r="CY5" s="1037"/>
      <c r="CZ5" s="1037"/>
      <c r="DA5" s="1038"/>
      <c r="DB5" s="1036" t="s">
        <v>383</v>
      </c>
      <c r="DC5" s="1037"/>
      <c r="DD5" s="1037"/>
      <c r="DE5" s="1037"/>
      <c r="DF5" s="1038"/>
      <c r="DG5" s="1119" t="s">
        <v>384</v>
      </c>
      <c r="DH5" s="1120"/>
      <c r="DI5" s="1120"/>
      <c r="DJ5" s="1120"/>
      <c r="DK5" s="1121"/>
      <c r="DL5" s="1119" t="s">
        <v>385</v>
      </c>
      <c r="DM5" s="1120"/>
      <c r="DN5" s="1120"/>
      <c r="DO5" s="1120"/>
      <c r="DP5" s="1121"/>
      <c r="DQ5" s="1036" t="s">
        <v>386</v>
      </c>
      <c r="DR5" s="1037"/>
      <c r="DS5" s="1037"/>
      <c r="DT5" s="1037"/>
      <c r="DU5" s="1038"/>
      <c r="DV5" s="1036" t="s">
        <v>377</v>
      </c>
      <c r="DW5" s="1037"/>
      <c r="DX5" s="1037"/>
      <c r="DY5" s="1037"/>
      <c r="DZ5" s="1050"/>
      <c r="EA5" s="232"/>
    </row>
    <row r="6" spans="1:131" s="233"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30"/>
      <c r="AG6" s="1040"/>
      <c r="AH6" s="1040"/>
      <c r="AI6" s="1040"/>
      <c r="AJ6" s="1051"/>
      <c r="AK6" s="1040"/>
      <c r="AL6" s="1040"/>
      <c r="AM6" s="1040"/>
      <c r="AN6" s="1040"/>
      <c r="AO6" s="1041"/>
      <c r="AP6" s="1039"/>
      <c r="AQ6" s="1040"/>
      <c r="AR6" s="1040"/>
      <c r="AS6" s="1040"/>
      <c r="AT6" s="1041"/>
      <c r="AU6" s="1039"/>
      <c r="AV6" s="1040"/>
      <c r="AW6" s="1040"/>
      <c r="AX6" s="1040"/>
      <c r="AY6" s="1051"/>
      <c r="AZ6" s="230"/>
      <c r="BA6" s="230"/>
      <c r="BB6" s="230"/>
      <c r="BC6" s="230"/>
      <c r="BD6" s="230"/>
      <c r="BE6" s="231"/>
      <c r="BF6" s="231"/>
      <c r="BG6" s="231"/>
      <c r="BH6" s="231"/>
      <c r="BI6" s="231"/>
      <c r="BJ6" s="231"/>
      <c r="BK6" s="231"/>
      <c r="BL6" s="231"/>
      <c r="BM6" s="231"/>
      <c r="BN6" s="231"/>
      <c r="BO6" s="231"/>
      <c r="BP6" s="231"/>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22"/>
      <c r="DH6" s="1123"/>
      <c r="DI6" s="1123"/>
      <c r="DJ6" s="1123"/>
      <c r="DK6" s="1124"/>
      <c r="DL6" s="1122"/>
      <c r="DM6" s="1123"/>
      <c r="DN6" s="1123"/>
      <c r="DO6" s="1123"/>
      <c r="DP6" s="1124"/>
      <c r="DQ6" s="1039"/>
      <c r="DR6" s="1040"/>
      <c r="DS6" s="1040"/>
      <c r="DT6" s="1040"/>
      <c r="DU6" s="1041"/>
      <c r="DV6" s="1039"/>
      <c r="DW6" s="1040"/>
      <c r="DX6" s="1040"/>
      <c r="DY6" s="1040"/>
      <c r="DZ6" s="1051"/>
      <c r="EA6" s="232"/>
    </row>
    <row r="7" spans="1:131" s="233" customFormat="1" ht="26.25" customHeight="1" thickTop="1" x14ac:dyDescent="0.15">
      <c r="A7" s="234">
        <v>1</v>
      </c>
      <c r="B7" s="1082" t="s">
        <v>387</v>
      </c>
      <c r="C7" s="1083"/>
      <c r="D7" s="1083"/>
      <c r="E7" s="1083"/>
      <c r="F7" s="1083"/>
      <c r="G7" s="1083"/>
      <c r="H7" s="1083"/>
      <c r="I7" s="1083"/>
      <c r="J7" s="1083"/>
      <c r="K7" s="1083"/>
      <c r="L7" s="1083"/>
      <c r="M7" s="1083"/>
      <c r="N7" s="1083"/>
      <c r="O7" s="1083"/>
      <c r="P7" s="1084"/>
      <c r="Q7" s="1134">
        <v>146604</v>
      </c>
      <c r="R7" s="1135"/>
      <c r="S7" s="1135"/>
      <c r="T7" s="1135"/>
      <c r="U7" s="1135"/>
      <c r="V7" s="1135">
        <v>145337</v>
      </c>
      <c r="W7" s="1135"/>
      <c r="X7" s="1135"/>
      <c r="Y7" s="1135"/>
      <c r="Z7" s="1135"/>
      <c r="AA7" s="1135">
        <v>1267</v>
      </c>
      <c r="AB7" s="1135"/>
      <c r="AC7" s="1135"/>
      <c r="AD7" s="1135"/>
      <c r="AE7" s="1136"/>
      <c r="AF7" s="1137">
        <v>870</v>
      </c>
      <c r="AG7" s="1138"/>
      <c r="AH7" s="1138"/>
      <c r="AI7" s="1138"/>
      <c r="AJ7" s="1139"/>
      <c r="AK7" s="1140">
        <v>1363</v>
      </c>
      <c r="AL7" s="1141"/>
      <c r="AM7" s="1141"/>
      <c r="AN7" s="1141"/>
      <c r="AO7" s="1141"/>
      <c r="AP7" s="1141">
        <v>131335</v>
      </c>
      <c r="AQ7" s="1141"/>
      <c r="AR7" s="1141"/>
      <c r="AS7" s="1141"/>
      <c r="AT7" s="1141"/>
      <c r="AU7" s="1142"/>
      <c r="AV7" s="1142"/>
      <c r="AW7" s="1142"/>
      <c r="AX7" s="1142"/>
      <c r="AY7" s="1143"/>
      <c r="AZ7" s="230"/>
      <c r="BA7" s="230"/>
      <c r="BB7" s="230"/>
      <c r="BC7" s="230"/>
      <c r="BD7" s="230"/>
      <c r="BE7" s="231"/>
      <c r="BF7" s="231"/>
      <c r="BG7" s="231"/>
      <c r="BH7" s="231"/>
      <c r="BI7" s="231"/>
      <c r="BJ7" s="231"/>
      <c r="BK7" s="231"/>
      <c r="BL7" s="231"/>
      <c r="BM7" s="231"/>
      <c r="BN7" s="231"/>
      <c r="BO7" s="231"/>
      <c r="BP7" s="231"/>
      <c r="BQ7" s="234">
        <v>1</v>
      </c>
      <c r="BR7" s="235"/>
      <c r="BS7" s="1027" t="s">
        <v>616</v>
      </c>
      <c r="BT7" s="1028"/>
      <c r="BU7" s="1028"/>
      <c r="BV7" s="1028"/>
      <c r="BW7" s="1028"/>
      <c r="BX7" s="1028"/>
      <c r="BY7" s="1028"/>
      <c r="BZ7" s="1028"/>
      <c r="CA7" s="1028"/>
      <c r="CB7" s="1028"/>
      <c r="CC7" s="1028"/>
      <c r="CD7" s="1028"/>
      <c r="CE7" s="1028"/>
      <c r="CF7" s="1028"/>
      <c r="CG7" s="1049"/>
      <c r="CH7" s="1024">
        <v>27</v>
      </c>
      <c r="CI7" s="1025"/>
      <c r="CJ7" s="1025"/>
      <c r="CK7" s="1025"/>
      <c r="CL7" s="1026"/>
      <c r="CM7" s="1024">
        <v>3201</v>
      </c>
      <c r="CN7" s="1025"/>
      <c r="CO7" s="1025"/>
      <c r="CP7" s="1025"/>
      <c r="CQ7" s="1026"/>
      <c r="CR7" s="1024">
        <v>2</v>
      </c>
      <c r="CS7" s="1025"/>
      <c r="CT7" s="1025"/>
      <c r="CU7" s="1025"/>
      <c r="CV7" s="1026"/>
      <c r="CW7" s="1024" t="s">
        <v>585</v>
      </c>
      <c r="CX7" s="1025"/>
      <c r="CY7" s="1025"/>
      <c r="CZ7" s="1025"/>
      <c r="DA7" s="1026"/>
      <c r="DB7" s="1024" t="s">
        <v>585</v>
      </c>
      <c r="DC7" s="1025"/>
      <c r="DD7" s="1025"/>
      <c r="DE7" s="1025"/>
      <c r="DF7" s="1026"/>
      <c r="DG7" s="1024" t="s">
        <v>585</v>
      </c>
      <c r="DH7" s="1025"/>
      <c r="DI7" s="1025"/>
      <c r="DJ7" s="1025"/>
      <c r="DK7" s="1026"/>
      <c r="DL7" s="1024">
        <v>1234</v>
      </c>
      <c r="DM7" s="1025"/>
      <c r="DN7" s="1025"/>
      <c r="DO7" s="1025"/>
      <c r="DP7" s="1026"/>
      <c r="DQ7" s="1024">
        <v>124</v>
      </c>
      <c r="DR7" s="1025"/>
      <c r="DS7" s="1025"/>
      <c r="DT7" s="1025"/>
      <c r="DU7" s="1026"/>
      <c r="DV7" s="1131"/>
      <c r="DW7" s="1132"/>
      <c r="DX7" s="1132"/>
      <c r="DY7" s="1132"/>
      <c r="DZ7" s="1133"/>
      <c r="EA7" s="232"/>
    </row>
    <row r="8" spans="1:131" s="233" customFormat="1" ht="26.25" customHeight="1" x14ac:dyDescent="0.15">
      <c r="A8" s="236">
        <v>2</v>
      </c>
      <c r="B8" s="1065" t="s">
        <v>388</v>
      </c>
      <c r="C8" s="1066"/>
      <c r="D8" s="1066"/>
      <c r="E8" s="1066"/>
      <c r="F8" s="1066"/>
      <c r="G8" s="1066"/>
      <c r="H8" s="1066"/>
      <c r="I8" s="1066"/>
      <c r="J8" s="1066"/>
      <c r="K8" s="1066"/>
      <c r="L8" s="1066"/>
      <c r="M8" s="1066"/>
      <c r="N8" s="1066"/>
      <c r="O8" s="1066"/>
      <c r="P8" s="1067"/>
      <c r="Q8" s="1073">
        <v>45</v>
      </c>
      <c r="R8" s="1074"/>
      <c r="S8" s="1074"/>
      <c r="T8" s="1074"/>
      <c r="U8" s="1074"/>
      <c r="V8" s="1074">
        <v>45</v>
      </c>
      <c r="W8" s="1074"/>
      <c r="X8" s="1074"/>
      <c r="Y8" s="1074"/>
      <c r="Z8" s="1074"/>
      <c r="AA8" s="1074" t="s">
        <v>585</v>
      </c>
      <c r="AB8" s="1074"/>
      <c r="AC8" s="1074"/>
      <c r="AD8" s="1074"/>
      <c r="AE8" s="1075"/>
      <c r="AF8" s="1070" t="s">
        <v>129</v>
      </c>
      <c r="AG8" s="1071"/>
      <c r="AH8" s="1071"/>
      <c r="AI8" s="1071"/>
      <c r="AJ8" s="1072"/>
      <c r="AK8" s="1115" t="s">
        <v>585</v>
      </c>
      <c r="AL8" s="1116"/>
      <c r="AM8" s="1116"/>
      <c r="AN8" s="1116"/>
      <c r="AO8" s="1116"/>
      <c r="AP8" s="1116" t="s">
        <v>585</v>
      </c>
      <c r="AQ8" s="1116"/>
      <c r="AR8" s="1116"/>
      <c r="AS8" s="1116"/>
      <c r="AT8" s="1116"/>
      <c r="AU8" s="1117"/>
      <c r="AV8" s="1117"/>
      <c r="AW8" s="1117"/>
      <c r="AX8" s="1117"/>
      <c r="AY8" s="1118"/>
      <c r="AZ8" s="230"/>
      <c r="BA8" s="230"/>
      <c r="BB8" s="230"/>
      <c r="BC8" s="230"/>
      <c r="BD8" s="230"/>
      <c r="BE8" s="231"/>
      <c r="BF8" s="231"/>
      <c r="BG8" s="231"/>
      <c r="BH8" s="231"/>
      <c r="BI8" s="231"/>
      <c r="BJ8" s="231"/>
      <c r="BK8" s="231"/>
      <c r="BL8" s="231"/>
      <c r="BM8" s="231"/>
      <c r="BN8" s="231"/>
      <c r="BO8" s="231"/>
      <c r="BP8" s="231"/>
      <c r="BQ8" s="236">
        <v>2</v>
      </c>
      <c r="BR8" s="237"/>
      <c r="BS8" s="1027" t="s">
        <v>600</v>
      </c>
      <c r="BT8" s="1028"/>
      <c r="BU8" s="1028"/>
      <c r="BV8" s="1028"/>
      <c r="BW8" s="1028"/>
      <c r="BX8" s="1028"/>
      <c r="BY8" s="1028"/>
      <c r="BZ8" s="1028"/>
      <c r="CA8" s="1028"/>
      <c r="CB8" s="1028"/>
      <c r="CC8" s="1028"/>
      <c r="CD8" s="1028"/>
      <c r="CE8" s="1028"/>
      <c r="CF8" s="1028"/>
      <c r="CG8" s="1049"/>
      <c r="CH8" s="1024">
        <v>-6</v>
      </c>
      <c r="CI8" s="1025"/>
      <c r="CJ8" s="1025"/>
      <c r="CK8" s="1025"/>
      <c r="CL8" s="1026"/>
      <c r="CM8" s="1024">
        <v>599</v>
      </c>
      <c r="CN8" s="1025"/>
      <c r="CO8" s="1025"/>
      <c r="CP8" s="1025"/>
      <c r="CQ8" s="1026"/>
      <c r="CR8" s="1024">
        <v>3</v>
      </c>
      <c r="CS8" s="1025"/>
      <c r="CT8" s="1025"/>
      <c r="CU8" s="1025"/>
      <c r="CV8" s="1026"/>
      <c r="CW8" s="1024">
        <v>63</v>
      </c>
      <c r="CX8" s="1025"/>
      <c r="CY8" s="1025"/>
      <c r="CZ8" s="1025"/>
      <c r="DA8" s="1026"/>
      <c r="DB8" s="1024" t="s">
        <v>585</v>
      </c>
      <c r="DC8" s="1025"/>
      <c r="DD8" s="1025"/>
      <c r="DE8" s="1025"/>
      <c r="DF8" s="1026"/>
      <c r="DG8" s="1024" t="s">
        <v>585</v>
      </c>
      <c r="DH8" s="1025"/>
      <c r="DI8" s="1025"/>
      <c r="DJ8" s="1025"/>
      <c r="DK8" s="1026"/>
      <c r="DL8" s="1024" t="s">
        <v>585</v>
      </c>
      <c r="DM8" s="1025"/>
      <c r="DN8" s="1025"/>
      <c r="DO8" s="1025"/>
      <c r="DP8" s="1026"/>
      <c r="DQ8" s="1024" t="s">
        <v>585</v>
      </c>
      <c r="DR8" s="1025"/>
      <c r="DS8" s="1025"/>
      <c r="DT8" s="1025"/>
      <c r="DU8" s="1026"/>
      <c r="DV8" s="1027"/>
      <c r="DW8" s="1028"/>
      <c r="DX8" s="1028"/>
      <c r="DY8" s="1028"/>
      <c r="DZ8" s="1029"/>
      <c r="EA8" s="232"/>
    </row>
    <row r="9" spans="1:131" s="233" customFormat="1" ht="26.25" customHeight="1" x14ac:dyDescent="0.15">
      <c r="A9" s="236">
        <v>3</v>
      </c>
      <c r="B9" s="1065" t="s">
        <v>389</v>
      </c>
      <c r="C9" s="1066"/>
      <c r="D9" s="1066"/>
      <c r="E9" s="1066"/>
      <c r="F9" s="1066"/>
      <c r="G9" s="1066"/>
      <c r="H9" s="1066"/>
      <c r="I9" s="1066"/>
      <c r="J9" s="1066"/>
      <c r="K9" s="1066"/>
      <c r="L9" s="1066"/>
      <c r="M9" s="1066"/>
      <c r="N9" s="1066"/>
      <c r="O9" s="1066"/>
      <c r="P9" s="1067"/>
      <c r="Q9" s="1073">
        <v>258</v>
      </c>
      <c r="R9" s="1074"/>
      <c r="S9" s="1074"/>
      <c r="T9" s="1074"/>
      <c r="U9" s="1074"/>
      <c r="V9" s="1074">
        <v>94</v>
      </c>
      <c r="W9" s="1074"/>
      <c r="X9" s="1074"/>
      <c r="Y9" s="1074"/>
      <c r="Z9" s="1074"/>
      <c r="AA9" s="1074">
        <v>164</v>
      </c>
      <c r="AB9" s="1074"/>
      <c r="AC9" s="1074"/>
      <c r="AD9" s="1074"/>
      <c r="AE9" s="1075"/>
      <c r="AF9" s="1070">
        <v>164</v>
      </c>
      <c r="AG9" s="1071"/>
      <c r="AH9" s="1071"/>
      <c r="AI9" s="1071"/>
      <c r="AJ9" s="1072"/>
      <c r="AK9" s="1115" t="s">
        <v>585</v>
      </c>
      <c r="AL9" s="1116"/>
      <c r="AM9" s="1116"/>
      <c r="AN9" s="1116"/>
      <c r="AO9" s="1116"/>
      <c r="AP9" s="1116">
        <v>489</v>
      </c>
      <c r="AQ9" s="1116"/>
      <c r="AR9" s="1116"/>
      <c r="AS9" s="1116"/>
      <c r="AT9" s="1116"/>
      <c r="AU9" s="1117"/>
      <c r="AV9" s="1117"/>
      <c r="AW9" s="1117"/>
      <c r="AX9" s="1117"/>
      <c r="AY9" s="1118"/>
      <c r="AZ9" s="230"/>
      <c r="BA9" s="230"/>
      <c r="BB9" s="230"/>
      <c r="BC9" s="230"/>
      <c r="BD9" s="230"/>
      <c r="BE9" s="231"/>
      <c r="BF9" s="231"/>
      <c r="BG9" s="231"/>
      <c r="BH9" s="231"/>
      <c r="BI9" s="231"/>
      <c r="BJ9" s="231"/>
      <c r="BK9" s="231"/>
      <c r="BL9" s="231"/>
      <c r="BM9" s="231"/>
      <c r="BN9" s="231"/>
      <c r="BO9" s="231"/>
      <c r="BP9" s="231"/>
      <c r="BQ9" s="236">
        <v>3</v>
      </c>
      <c r="BR9" s="237"/>
      <c r="BS9" s="1027" t="s">
        <v>601</v>
      </c>
      <c r="BT9" s="1028"/>
      <c r="BU9" s="1028"/>
      <c r="BV9" s="1028"/>
      <c r="BW9" s="1028"/>
      <c r="BX9" s="1028"/>
      <c r="BY9" s="1028"/>
      <c r="BZ9" s="1028"/>
      <c r="CA9" s="1028"/>
      <c r="CB9" s="1028"/>
      <c r="CC9" s="1028"/>
      <c r="CD9" s="1028"/>
      <c r="CE9" s="1028"/>
      <c r="CF9" s="1028"/>
      <c r="CG9" s="1049"/>
      <c r="CH9" s="1024">
        <v>5</v>
      </c>
      <c r="CI9" s="1025"/>
      <c r="CJ9" s="1025"/>
      <c r="CK9" s="1025"/>
      <c r="CL9" s="1026"/>
      <c r="CM9" s="1024">
        <v>136</v>
      </c>
      <c r="CN9" s="1025"/>
      <c r="CO9" s="1025"/>
      <c r="CP9" s="1025"/>
      <c r="CQ9" s="1026"/>
      <c r="CR9" s="1024">
        <v>20</v>
      </c>
      <c r="CS9" s="1025"/>
      <c r="CT9" s="1025"/>
      <c r="CU9" s="1025"/>
      <c r="CV9" s="1026"/>
      <c r="CW9" s="1024">
        <v>34</v>
      </c>
      <c r="CX9" s="1025"/>
      <c r="CY9" s="1025"/>
      <c r="CZ9" s="1025"/>
      <c r="DA9" s="1026"/>
      <c r="DB9" s="1024" t="s">
        <v>585</v>
      </c>
      <c r="DC9" s="1025"/>
      <c r="DD9" s="1025"/>
      <c r="DE9" s="1025"/>
      <c r="DF9" s="1026"/>
      <c r="DG9" s="1024" t="s">
        <v>585</v>
      </c>
      <c r="DH9" s="1025"/>
      <c r="DI9" s="1025"/>
      <c r="DJ9" s="1025"/>
      <c r="DK9" s="1026"/>
      <c r="DL9" s="1024" t="s">
        <v>585</v>
      </c>
      <c r="DM9" s="1025"/>
      <c r="DN9" s="1025"/>
      <c r="DO9" s="1025"/>
      <c r="DP9" s="1026"/>
      <c r="DQ9" s="1024" t="s">
        <v>585</v>
      </c>
      <c r="DR9" s="1025"/>
      <c r="DS9" s="1025"/>
      <c r="DT9" s="1025"/>
      <c r="DU9" s="1026"/>
      <c r="DV9" s="1027"/>
      <c r="DW9" s="1028"/>
      <c r="DX9" s="1028"/>
      <c r="DY9" s="1028"/>
      <c r="DZ9" s="1029"/>
      <c r="EA9" s="232"/>
    </row>
    <row r="10" spans="1:131" s="233" customFormat="1" ht="26.25" customHeight="1" x14ac:dyDescent="0.15">
      <c r="A10" s="236">
        <v>4</v>
      </c>
      <c r="B10" s="1065"/>
      <c r="C10" s="1066"/>
      <c r="D10" s="1066"/>
      <c r="E10" s="1066"/>
      <c r="F10" s="1066"/>
      <c r="G10" s="1066"/>
      <c r="H10" s="1066"/>
      <c r="I10" s="1066"/>
      <c r="J10" s="1066"/>
      <c r="K10" s="1066"/>
      <c r="L10" s="1066"/>
      <c r="M10" s="1066"/>
      <c r="N10" s="1066"/>
      <c r="O10" s="1066"/>
      <c r="P10" s="1067"/>
      <c r="Q10" s="1073"/>
      <c r="R10" s="1074"/>
      <c r="S10" s="1074"/>
      <c r="T10" s="1074"/>
      <c r="U10" s="1074"/>
      <c r="V10" s="1074"/>
      <c r="W10" s="1074"/>
      <c r="X10" s="1074"/>
      <c r="Y10" s="1074"/>
      <c r="Z10" s="1074"/>
      <c r="AA10" s="1074"/>
      <c r="AB10" s="1074"/>
      <c r="AC10" s="1074"/>
      <c r="AD10" s="1074"/>
      <c r="AE10" s="1075"/>
      <c r="AF10" s="1070"/>
      <c r="AG10" s="1071"/>
      <c r="AH10" s="1071"/>
      <c r="AI10" s="1071"/>
      <c r="AJ10" s="1072"/>
      <c r="AK10" s="1115"/>
      <c r="AL10" s="1116"/>
      <c r="AM10" s="1116"/>
      <c r="AN10" s="1116"/>
      <c r="AO10" s="1116"/>
      <c r="AP10" s="1116"/>
      <c r="AQ10" s="1116"/>
      <c r="AR10" s="1116"/>
      <c r="AS10" s="1116"/>
      <c r="AT10" s="1116"/>
      <c r="AU10" s="1117"/>
      <c r="AV10" s="1117"/>
      <c r="AW10" s="1117"/>
      <c r="AX10" s="1117"/>
      <c r="AY10" s="1118"/>
      <c r="AZ10" s="230"/>
      <c r="BA10" s="230"/>
      <c r="BB10" s="230"/>
      <c r="BC10" s="230"/>
      <c r="BD10" s="230"/>
      <c r="BE10" s="231"/>
      <c r="BF10" s="231"/>
      <c r="BG10" s="231"/>
      <c r="BH10" s="231"/>
      <c r="BI10" s="231"/>
      <c r="BJ10" s="231"/>
      <c r="BK10" s="231"/>
      <c r="BL10" s="231"/>
      <c r="BM10" s="231"/>
      <c r="BN10" s="231"/>
      <c r="BO10" s="231"/>
      <c r="BP10" s="231"/>
      <c r="BQ10" s="236">
        <v>4</v>
      </c>
      <c r="BR10" s="237"/>
      <c r="BS10" s="1027" t="s">
        <v>602</v>
      </c>
      <c r="BT10" s="1028"/>
      <c r="BU10" s="1028"/>
      <c r="BV10" s="1028"/>
      <c r="BW10" s="1028"/>
      <c r="BX10" s="1028"/>
      <c r="BY10" s="1028"/>
      <c r="BZ10" s="1028"/>
      <c r="CA10" s="1028"/>
      <c r="CB10" s="1028"/>
      <c r="CC10" s="1028"/>
      <c r="CD10" s="1028"/>
      <c r="CE10" s="1028"/>
      <c r="CF10" s="1028"/>
      <c r="CG10" s="1049"/>
      <c r="CH10" s="1024">
        <v>-11</v>
      </c>
      <c r="CI10" s="1025"/>
      <c r="CJ10" s="1025"/>
      <c r="CK10" s="1025"/>
      <c r="CL10" s="1026"/>
      <c r="CM10" s="1024">
        <v>492</v>
      </c>
      <c r="CN10" s="1025"/>
      <c r="CO10" s="1025"/>
      <c r="CP10" s="1025"/>
      <c r="CQ10" s="1026"/>
      <c r="CR10" s="1024">
        <v>5</v>
      </c>
      <c r="CS10" s="1025"/>
      <c r="CT10" s="1025"/>
      <c r="CU10" s="1025"/>
      <c r="CV10" s="1026"/>
      <c r="CW10" s="1024">
        <v>25</v>
      </c>
      <c r="CX10" s="1025"/>
      <c r="CY10" s="1025"/>
      <c r="CZ10" s="1025"/>
      <c r="DA10" s="1026"/>
      <c r="DB10" s="1024" t="s">
        <v>585</v>
      </c>
      <c r="DC10" s="1025"/>
      <c r="DD10" s="1025"/>
      <c r="DE10" s="1025"/>
      <c r="DF10" s="1026"/>
      <c r="DG10" s="1024" t="s">
        <v>585</v>
      </c>
      <c r="DH10" s="1025"/>
      <c r="DI10" s="1025"/>
      <c r="DJ10" s="1025"/>
      <c r="DK10" s="1026"/>
      <c r="DL10" s="1024" t="s">
        <v>585</v>
      </c>
      <c r="DM10" s="1025"/>
      <c r="DN10" s="1025"/>
      <c r="DO10" s="1025"/>
      <c r="DP10" s="1026"/>
      <c r="DQ10" s="1024" t="s">
        <v>585</v>
      </c>
      <c r="DR10" s="1025"/>
      <c r="DS10" s="1025"/>
      <c r="DT10" s="1025"/>
      <c r="DU10" s="1026"/>
      <c r="DV10" s="1027"/>
      <c r="DW10" s="1028"/>
      <c r="DX10" s="1028"/>
      <c r="DY10" s="1028"/>
      <c r="DZ10" s="1029"/>
      <c r="EA10" s="232"/>
    </row>
    <row r="11" spans="1:131" s="233" customFormat="1" ht="26.25" customHeight="1" x14ac:dyDescent="0.15">
      <c r="A11" s="236">
        <v>5</v>
      </c>
      <c r="B11" s="1065"/>
      <c r="C11" s="1066"/>
      <c r="D11" s="1066"/>
      <c r="E11" s="1066"/>
      <c r="F11" s="1066"/>
      <c r="G11" s="1066"/>
      <c r="H11" s="1066"/>
      <c r="I11" s="1066"/>
      <c r="J11" s="1066"/>
      <c r="K11" s="1066"/>
      <c r="L11" s="1066"/>
      <c r="M11" s="1066"/>
      <c r="N11" s="1066"/>
      <c r="O11" s="1066"/>
      <c r="P11" s="1067"/>
      <c r="Q11" s="1073"/>
      <c r="R11" s="1074"/>
      <c r="S11" s="1074"/>
      <c r="T11" s="1074"/>
      <c r="U11" s="1074"/>
      <c r="V11" s="1074"/>
      <c r="W11" s="1074"/>
      <c r="X11" s="1074"/>
      <c r="Y11" s="1074"/>
      <c r="Z11" s="1074"/>
      <c r="AA11" s="1074"/>
      <c r="AB11" s="1074"/>
      <c r="AC11" s="1074"/>
      <c r="AD11" s="1074"/>
      <c r="AE11" s="1075"/>
      <c r="AF11" s="1070"/>
      <c r="AG11" s="1071"/>
      <c r="AH11" s="1071"/>
      <c r="AI11" s="1071"/>
      <c r="AJ11" s="1072"/>
      <c r="AK11" s="1115"/>
      <c r="AL11" s="1116"/>
      <c r="AM11" s="1116"/>
      <c r="AN11" s="1116"/>
      <c r="AO11" s="1116"/>
      <c r="AP11" s="1116"/>
      <c r="AQ11" s="1116"/>
      <c r="AR11" s="1116"/>
      <c r="AS11" s="1116"/>
      <c r="AT11" s="1116"/>
      <c r="AU11" s="1117"/>
      <c r="AV11" s="1117"/>
      <c r="AW11" s="1117"/>
      <c r="AX11" s="1117"/>
      <c r="AY11" s="1118"/>
      <c r="AZ11" s="230"/>
      <c r="BA11" s="230"/>
      <c r="BB11" s="230"/>
      <c r="BC11" s="230"/>
      <c r="BD11" s="230"/>
      <c r="BE11" s="231"/>
      <c r="BF11" s="231"/>
      <c r="BG11" s="231"/>
      <c r="BH11" s="231"/>
      <c r="BI11" s="231"/>
      <c r="BJ11" s="231"/>
      <c r="BK11" s="231"/>
      <c r="BL11" s="231"/>
      <c r="BM11" s="231"/>
      <c r="BN11" s="231"/>
      <c r="BO11" s="231"/>
      <c r="BP11" s="231"/>
      <c r="BQ11" s="236">
        <v>5</v>
      </c>
      <c r="BR11" s="237"/>
      <c r="BS11" s="1027" t="s">
        <v>603</v>
      </c>
      <c r="BT11" s="1028"/>
      <c r="BU11" s="1028"/>
      <c r="BV11" s="1028"/>
      <c r="BW11" s="1028"/>
      <c r="BX11" s="1028"/>
      <c r="BY11" s="1028"/>
      <c r="BZ11" s="1028"/>
      <c r="CA11" s="1028"/>
      <c r="CB11" s="1028"/>
      <c r="CC11" s="1028"/>
      <c r="CD11" s="1028"/>
      <c r="CE11" s="1028"/>
      <c r="CF11" s="1028"/>
      <c r="CG11" s="1049"/>
      <c r="CH11" s="1024">
        <v>-18</v>
      </c>
      <c r="CI11" s="1025"/>
      <c r="CJ11" s="1025"/>
      <c r="CK11" s="1025"/>
      <c r="CL11" s="1026"/>
      <c r="CM11" s="1024">
        <v>649</v>
      </c>
      <c r="CN11" s="1025"/>
      <c r="CO11" s="1025"/>
      <c r="CP11" s="1025"/>
      <c r="CQ11" s="1026"/>
      <c r="CR11" s="1024">
        <v>48</v>
      </c>
      <c r="CS11" s="1025"/>
      <c r="CT11" s="1025"/>
      <c r="CU11" s="1025"/>
      <c r="CV11" s="1026"/>
      <c r="CW11" s="1024">
        <v>193</v>
      </c>
      <c r="CX11" s="1025"/>
      <c r="CY11" s="1025"/>
      <c r="CZ11" s="1025"/>
      <c r="DA11" s="1026"/>
      <c r="DB11" s="1024" t="s">
        <v>585</v>
      </c>
      <c r="DC11" s="1025"/>
      <c r="DD11" s="1025"/>
      <c r="DE11" s="1025"/>
      <c r="DF11" s="1026"/>
      <c r="DG11" s="1024" t="s">
        <v>585</v>
      </c>
      <c r="DH11" s="1025"/>
      <c r="DI11" s="1025"/>
      <c r="DJ11" s="1025"/>
      <c r="DK11" s="1026"/>
      <c r="DL11" s="1024" t="s">
        <v>585</v>
      </c>
      <c r="DM11" s="1025"/>
      <c r="DN11" s="1025"/>
      <c r="DO11" s="1025"/>
      <c r="DP11" s="1026"/>
      <c r="DQ11" s="1024" t="s">
        <v>585</v>
      </c>
      <c r="DR11" s="1025"/>
      <c r="DS11" s="1025"/>
      <c r="DT11" s="1025"/>
      <c r="DU11" s="1026"/>
      <c r="DV11" s="1027"/>
      <c r="DW11" s="1028"/>
      <c r="DX11" s="1028"/>
      <c r="DY11" s="1028"/>
      <c r="DZ11" s="1029"/>
      <c r="EA11" s="232"/>
    </row>
    <row r="12" spans="1:131" s="233" customFormat="1" ht="26.25" customHeight="1" x14ac:dyDescent="0.15">
      <c r="A12" s="236">
        <v>6</v>
      </c>
      <c r="B12" s="1065"/>
      <c r="C12" s="1066"/>
      <c r="D12" s="1066"/>
      <c r="E12" s="1066"/>
      <c r="F12" s="1066"/>
      <c r="G12" s="1066"/>
      <c r="H12" s="1066"/>
      <c r="I12" s="1066"/>
      <c r="J12" s="1066"/>
      <c r="K12" s="1066"/>
      <c r="L12" s="1066"/>
      <c r="M12" s="1066"/>
      <c r="N12" s="1066"/>
      <c r="O12" s="1066"/>
      <c r="P12" s="1067"/>
      <c r="Q12" s="1073"/>
      <c r="R12" s="1074"/>
      <c r="S12" s="1074"/>
      <c r="T12" s="1074"/>
      <c r="U12" s="1074"/>
      <c r="V12" s="1074"/>
      <c r="W12" s="1074"/>
      <c r="X12" s="1074"/>
      <c r="Y12" s="1074"/>
      <c r="Z12" s="1074"/>
      <c r="AA12" s="1074"/>
      <c r="AB12" s="1074"/>
      <c r="AC12" s="1074"/>
      <c r="AD12" s="1074"/>
      <c r="AE12" s="1075"/>
      <c r="AF12" s="1070"/>
      <c r="AG12" s="1071"/>
      <c r="AH12" s="1071"/>
      <c r="AI12" s="1071"/>
      <c r="AJ12" s="1072"/>
      <c r="AK12" s="1115"/>
      <c r="AL12" s="1116"/>
      <c r="AM12" s="1116"/>
      <c r="AN12" s="1116"/>
      <c r="AO12" s="1116"/>
      <c r="AP12" s="1116"/>
      <c r="AQ12" s="1116"/>
      <c r="AR12" s="1116"/>
      <c r="AS12" s="1116"/>
      <c r="AT12" s="1116"/>
      <c r="AU12" s="1117"/>
      <c r="AV12" s="1117"/>
      <c r="AW12" s="1117"/>
      <c r="AX12" s="1117"/>
      <c r="AY12" s="1118"/>
      <c r="AZ12" s="230"/>
      <c r="BA12" s="230"/>
      <c r="BB12" s="230"/>
      <c r="BC12" s="230"/>
      <c r="BD12" s="230"/>
      <c r="BE12" s="231"/>
      <c r="BF12" s="231"/>
      <c r="BG12" s="231"/>
      <c r="BH12" s="231"/>
      <c r="BI12" s="231"/>
      <c r="BJ12" s="231"/>
      <c r="BK12" s="231"/>
      <c r="BL12" s="231"/>
      <c r="BM12" s="231"/>
      <c r="BN12" s="231"/>
      <c r="BO12" s="231"/>
      <c r="BP12" s="231"/>
      <c r="BQ12" s="236">
        <v>6</v>
      </c>
      <c r="BR12" s="237"/>
      <c r="BS12" s="1027" t="s">
        <v>604</v>
      </c>
      <c r="BT12" s="1028"/>
      <c r="BU12" s="1028"/>
      <c r="BV12" s="1028"/>
      <c r="BW12" s="1028"/>
      <c r="BX12" s="1028"/>
      <c r="BY12" s="1028"/>
      <c r="BZ12" s="1028"/>
      <c r="CA12" s="1028"/>
      <c r="CB12" s="1028"/>
      <c r="CC12" s="1028"/>
      <c r="CD12" s="1028"/>
      <c r="CE12" s="1028"/>
      <c r="CF12" s="1028"/>
      <c r="CG12" s="1049"/>
      <c r="CH12" s="1024">
        <v>-1</v>
      </c>
      <c r="CI12" s="1025"/>
      <c r="CJ12" s="1025"/>
      <c r="CK12" s="1025"/>
      <c r="CL12" s="1026"/>
      <c r="CM12" s="1024">
        <v>165</v>
      </c>
      <c r="CN12" s="1025"/>
      <c r="CO12" s="1025"/>
      <c r="CP12" s="1025"/>
      <c r="CQ12" s="1026"/>
      <c r="CR12" s="1024">
        <v>15</v>
      </c>
      <c r="CS12" s="1025"/>
      <c r="CT12" s="1025"/>
      <c r="CU12" s="1025"/>
      <c r="CV12" s="1026"/>
      <c r="CW12" s="1024">
        <v>74</v>
      </c>
      <c r="CX12" s="1025"/>
      <c r="CY12" s="1025"/>
      <c r="CZ12" s="1025"/>
      <c r="DA12" s="1026"/>
      <c r="DB12" s="1024" t="s">
        <v>585</v>
      </c>
      <c r="DC12" s="1025"/>
      <c r="DD12" s="1025"/>
      <c r="DE12" s="1025"/>
      <c r="DF12" s="1026"/>
      <c r="DG12" s="1024" t="s">
        <v>585</v>
      </c>
      <c r="DH12" s="1025"/>
      <c r="DI12" s="1025"/>
      <c r="DJ12" s="1025"/>
      <c r="DK12" s="1026"/>
      <c r="DL12" s="1024" t="s">
        <v>585</v>
      </c>
      <c r="DM12" s="1025"/>
      <c r="DN12" s="1025"/>
      <c r="DO12" s="1025"/>
      <c r="DP12" s="1026"/>
      <c r="DQ12" s="1024" t="s">
        <v>585</v>
      </c>
      <c r="DR12" s="1025"/>
      <c r="DS12" s="1025"/>
      <c r="DT12" s="1025"/>
      <c r="DU12" s="1026"/>
      <c r="DV12" s="1027"/>
      <c r="DW12" s="1028"/>
      <c r="DX12" s="1028"/>
      <c r="DY12" s="1028"/>
      <c r="DZ12" s="1029"/>
      <c r="EA12" s="232"/>
    </row>
    <row r="13" spans="1:131" s="233" customFormat="1" ht="26.25" customHeight="1" x14ac:dyDescent="0.15">
      <c r="A13" s="236">
        <v>7</v>
      </c>
      <c r="B13" s="1065"/>
      <c r="C13" s="1066"/>
      <c r="D13" s="1066"/>
      <c r="E13" s="1066"/>
      <c r="F13" s="1066"/>
      <c r="G13" s="1066"/>
      <c r="H13" s="1066"/>
      <c r="I13" s="1066"/>
      <c r="J13" s="1066"/>
      <c r="K13" s="1066"/>
      <c r="L13" s="1066"/>
      <c r="M13" s="1066"/>
      <c r="N13" s="1066"/>
      <c r="O13" s="1066"/>
      <c r="P13" s="1067"/>
      <c r="Q13" s="1073"/>
      <c r="R13" s="1074"/>
      <c r="S13" s="1074"/>
      <c r="T13" s="1074"/>
      <c r="U13" s="1074"/>
      <c r="V13" s="1074"/>
      <c r="W13" s="1074"/>
      <c r="X13" s="1074"/>
      <c r="Y13" s="1074"/>
      <c r="Z13" s="1074"/>
      <c r="AA13" s="1074"/>
      <c r="AB13" s="1074"/>
      <c r="AC13" s="1074"/>
      <c r="AD13" s="1074"/>
      <c r="AE13" s="1075"/>
      <c r="AF13" s="1070"/>
      <c r="AG13" s="1071"/>
      <c r="AH13" s="1071"/>
      <c r="AI13" s="1071"/>
      <c r="AJ13" s="1072"/>
      <c r="AK13" s="1115"/>
      <c r="AL13" s="1116"/>
      <c r="AM13" s="1116"/>
      <c r="AN13" s="1116"/>
      <c r="AO13" s="1116"/>
      <c r="AP13" s="1116"/>
      <c r="AQ13" s="1116"/>
      <c r="AR13" s="1116"/>
      <c r="AS13" s="1116"/>
      <c r="AT13" s="1116"/>
      <c r="AU13" s="1117"/>
      <c r="AV13" s="1117"/>
      <c r="AW13" s="1117"/>
      <c r="AX13" s="1117"/>
      <c r="AY13" s="1118"/>
      <c r="AZ13" s="230"/>
      <c r="BA13" s="230"/>
      <c r="BB13" s="230"/>
      <c r="BC13" s="230"/>
      <c r="BD13" s="230"/>
      <c r="BE13" s="231"/>
      <c r="BF13" s="231"/>
      <c r="BG13" s="231"/>
      <c r="BH13" s="231"/>
      <c r="BI13" s="231"/>
      <c r="BJ13" s="231"/>
      <c r="BK13" s="231"/>
      <c r="BL13" s="231"/>
      <c r="BM13" s="231"/>
      <c r="BN13" s="231"/>
      <c r="BO13" s="231"/>
      <c r="BP13" s="231"/>
      <c r="BQ13" s="236">
        <v>7</v>
      </c>
      <c r="BR13" s="237"/>
      <c r="BS13" s="1027" t="s">
        <v>605</v>
      </c>
      <c r="BT13" s="1028"/>
      <c r="BU13" s="1028"/>
      <c r="BV13" s="1028"/>
      <c r="BW13" s="1028"/>
      <c r="BX13" s="1028"/>
      <c r="BY13" s="1028"/>
      <c r="BZ13" s="1028"/>
      <c r="CA13" s="1028"/>
      <c r="CB13" s="1028"/>
      <c r="CC13" s="1028"/>
      <c r="CD13" s="1028"/>
      <c r="CE13" s="1028"/>
      <c r="CF13" s="1028"/>
      <c r="CG13" s="1049"/>
      <c r="CH13" s="1024">
        <v>11</v>
      </c>
      <c r="CI13" s="1025"/>
      <c r="CJ13" s="1025"/>
      <c r="CK13" s="1025"/>
      <c r="CL13" s="1026"/>
      <c r="CM13" s="1024">
        <v>1934</v>
      </c>
      <c r="CN13" s="1025"/>
      <c r="CO13" s="1025"/>
      <c r="CP13" s="1025"/>
      <c r="CQ13" s="1026"/>
      <c r="CR13" s="1024">
        <v>303</v>
      </c>
      <c r="CS13" s="1025"/>
      <c r="CT13" s="1025"/>
      <c r="CU13" s="1025"/>
      <c r="CV13" s="1026"/>
      <c r="CW13" s="1024">
        <v>23</v>
      </c>
      <c r="CX13" s="1025"/>
      <c r="CY13" s="1025"/>
      <c r="CZ13" s="1025"/>
      <c r="DA13" s="1026"/>
      <c r="DB13" s="1024" t="s">
        <v>585</v>
      </c>
      <c r="DC13" s="1025"/>
      <c r="DD13" s="1025"/>
      <c r="DE13" s="1025"/>
      <c r="DF13" s="1026"/>
      <c r="DG13" s="1024" t="s">
        <v>585</v>
      </c>
      <c r="DH13" s="1025"/>
      <c r="DI13" s="1025"/>
      <c r="DJ13" s="1025"/>
      <c r="DK13" s="1026"/>
      <c r="DL13" s="1024" t="s">
        <v>585</v>
      </c>
      <c r="DM13" s="1025"/>
      <c r="DN13" s="1025"/>
      <c r="DO13" s="1025"/>
      <c r="DP13" s="1026"/>
      <c r="DQ13" s="1024" t="s">
        <v>585</v>
      </c>
      <c r="DR13" s="1025"/>
      <c r="DS13" s="1025"/>
      <c r="DT13" s="1025"/>
      <c r="DU13" s="1026"/>
      <c r="DV13" s="1027"/>
      <c r="DW13" s="1028"/>
      <c r="DX13" s="1028"/>
      <c r="DY13" s="1028"/>
      <c r="DZ13" s="1029"/>
      <c r="EA13" s="232"/>
    </row>
    <row r="14" spans="1:131" s="233" customFormat="1" ht="26.25" customHeight="1" x14ac:dyDescent="0.15">
      <c r="A14" s="236">
        <v>8</v>
      </c>
      <c r="B14" s="1065"/>
      <c r="C14" s="1066"/>
      <c r="D14" s="1066"/>
      <c r="E14" s="1066"/>
      <c r="F14" s="1066"/>
      <c r="G14" s="1066"/>
      <c r="H14" s="1066"/>
      <c r="I14" s="1066"/>
      <c r="J14" s="1066"/>
      <c r="K14" s="1066"/>
      <c r="L14" s="1066"/>
      <c r="M14" s="1066"/>
      <c r="N14" s="1066"/>
      <c r="O14" s="1066"/>
      <c r="P14" s="1067"/>
      <c r="Q14" s="1073"/>
      <c r="R14" s="1074"/>
      <c r="S14" s="1074"/>
      <c r="T14" s="1074"/>
      <c r="U14" s="1074"/>
      <c r="V14" s="1074"/>
      <c r="W14" s="1074"/>
      <c r="X14" s="1074"/>
      <c r="Y14" s="1074"/>
      <c r="Z14" s="1074"/>
      <c r="AA14" s="1074"/>
      <c r="AB14" s="1074"/>
      <c r="AC14" s="1074"/>
      <c r="AD14" s="1074"/>
      <c r="AE14" s="1075"/>
      <c r="AF14" s="1070"/>
      <c r="AG14" s="1071"/>
      <c r="AH14" s="1071"/>
      <c r="AI14" s="1071"/>
      <c r="AJ14" s="1072"/>
      <c r="AK14" s="1115"/>
      <c r="AL14" s="1116"/>
      <c r="AM14" s="1116"/>
      <c r="AN14" s="1116"/>
      <c r="AO14" s="1116"/>
      <c r="AP14" s="1116"/>
      <c r="AQ14" s="1116"/>
      <c r="AR14" s="1116"/>
      <c r="AS14" s="1116"/>
      <c r="AT14" s="1116"/>
      <c r="AU14" s="1117"/>
      <c r="AV14" s="1117"/>
      <c r="AW14" s="1117"/>
      <c r="AX14" s="1117"/>
      <c r="AY14" s="1118"/>
      <c r="AZ14" s="230"/>
      <c r="BA14" s="230"/>
      <c r="BB14" s="230"/>
      <c r="BC14" s="230"/>
      <c r="BD14" s="230"/>
      <c r="BE14" s="231"/>
      <c r="BF14" s="231"/>
      <c r="BG14" s="231"/>
      <c r="BH14" s="231"/>
      <c r="BI14" s="231"/>
      <c r="BJ14" s="231"/>
      <c r="BK14" s="231"/>
      <c r="BL14" s="231"/>
      <c r="BM14" s="231"/>
      <c r="BN14" s="231"/>
      <c r="BO14" s="231"/>
      <c r="BP14" s="231"/>
      <c r="BQ14" s="236">
        <v>8</v>
      </c>
      <c r="BR14" s="237"/>
      <c r="BS14" s="1027" t="s">
        <v>606</v>
      </c>
      <c r="BT14" s="1028"/>
      <c r="BU14" s="1028"/>
      <c r="BV14" s="1028"/>
      <c r="BW14" s="1028"/>
      <c r="BX14" s="1028"/>
      <c r="BY14" s="1028"/>
      <c r="BZ14" s="1028"/>
      <c r="CA14" s="1028"/>
      <c r="CB14" s="1028"/>
      <c r="CC14" s="1028"/>
      <c r="CD14" s="1028"/>
      <c r="CE14" s="1028"/>
      <c r="CF14" s="1028"/>
      <c r="CG14" s="1049"/>
      <c r="CH14" s="1024">
        <v>-47</v>
      </c>
      <c r="CI14" s="1025"/>
      <c r="CJ14" s="1025"/>
      <c r="CK14" s="1025"/>
      <c r="CL14" s="1026"/>
      <c r="CM14" s="1024">
        <v>2012</v>
      </c>
      <c r="CN14" s="1025"/>
      <c r="CO14" s="1025"/>
      <c r="CP14" s="1025"/>
      <c r="CQ14" s="1026"/>
      <c r="CR14" s="1024">
        <v>494</v>
      </c>
      <c r="CS14" s="1025"/>
      <c r="CT14" s="1025"/>
      <c r="CU14" s="1025"/>
      <c r="CV14" s="1026"/>
      <c r="CW14" s="1024">
        <v>166</v>
      </c>
      <c r="CX14" s="1025"/>
      <c r="CY14" s="1025"/>
      <c r="CZ14" s="1025"/>
      <c r="DA14" s="1026"/>
      <c r="DB14" s="1024" t="s">
        <v>585</v>
      </c>
      <c r="DC14" s="1025"/>
      <c r="DD14" s="1025"/>
      <c r="DE14" s="1025"/>
      <c r="DF14" s="1026"/>
      <c r="DG14" s="1024" t="s">
        <v>585</v>
      </c>
      <c r="DH14" s="1025"/>
      <c r="DI14" s="1025"/>
      <c r="DJ14" s="1025"/>
      <c r="DK14" s="1026"/>
      <c r="DL14" s="1024" t="s">
        <v>585</v>
      </c>
      <c r="DM14" s="1025"/>
      <c r="DN14" s="1025"/>
      <c r="DO14" s="1025"/>
      <c r="DP14" s="1026"/>
      <c r="DQ14" s="1024" t="s">
        <v>585</v>
      </c>
      <c r="DR14" s="1025"/>
      <c r="DS14" s="1025"/>
      <c r="DT14" s="1025"/>
      <c r="DU14" s="1026"/>
      <c r="DV14" s="1027"/>
      <c r="DW14" s="1028"/>
      <c r="DX14" s="1028"/>
      <c r="DY14" s="1028"/>
      <c r="DZ14" s="1029"/>
      <c r="EA14" s="232"/>
    </row>
    <row r="15" spans="1:131" s="233" customFormat="1" ht="26.25" customHeight="1" x14ac:dyDescent="0.15">
      <c r="A15" s="236">
        <v>9</v>
      </c>
      <c r="B15" s="1065"/>
      <c r="C15" s="1066"/>
      <c r="D15" s="1066"/>
      <c r="E15" s="1066"/>
      <c r="F15" s="1066"/>
      <c r="G15" s="1066"/>
      <c r="H15" s="1066"/>
      <c r="I15" s="1066"/>
      <c r="J15" s="1066"/>
      <c r="K15" s="1066"/>
      <c r="L15" s="1066"/>
      <c r="M15" s="1066"/>
      <c r="N15" s="1066"/>
      <c r="O15" s="1066"/>
      <c r="P15" s="1067"/>
      <c r="Q15" s="1073"/>
      <c r="R15" s="1074"/>
      <c r="S15" s="1074"/>
      <c r="T15" s="1074"/>
      <c r="U15" s="1074"/>
      <c r="V15" s="1074"/>
      <c r="W15" s="1074"/>
      <c r="X15" s="1074"/>
      <c r="Y15" s="1074"/>
      <c r="Z15" s="1074"/>
      <c r="AA15" s="1074"/>
      <c r="AB15" s="1074"/>
      <c r="AC15" s="1074"/>
      <c r="AD15" s="1074"/>
      <c r="AE15" s="1075"/>
      <c r="AF15" s="1070"/>
      <c r="AG15" s="1071"/>
      <c r="AH15" s="1071"/>
      <c r="AI15" s="1071"/>
      <c r="AJ15" s="1072"/>
      <c r="AK15" s="1115"/>
      <c r="AL15" s="1116"/>
      <c r="AM15" s="1116"/>
      <c r="AN15" s="1116"/>
      <c r="AO15" s="1116"/>
      <c r="AP15" s="1116"/>
      <c r="AQ15" s="1116"/>
      <c r="AR15" s="1116"/>
      <c r="AS15" s="1116"/>
      <c r="AT15" s="1116"/>
      <c r="AU15" s="1117"/>
      <c r="AV15" s="1117"/>
      <c r="AW15" s="1117"/>
      <c r="AX15" s="1117"/>
      <c r="AY15" s="1118"/>
      <c r="AZ15" s="230"/>
      <c r="BA15" s="230"/>
      <c r="BB15" s="230"/>
      <c r="BC15" s="230"/>
      <c r="BD15" s="230"/>
      <c r="BE15" s="231"/>
      <c r="BF15" s="231"/>
      <c r="BG15" s="231"/>
      <c r="BH15" s="231"/>
      <c r="BI15" s="231"/>
      <c r="BJ15" s="231"/>
      <c r="BK15" s="231"/>
      <c r="BL15" s="231"/>
      <c r="BM15" s="231"/>
      <c r="BN15" s="231"/>
      <c r="BO15" s="231"/>
      <c r="BP15" s="231"/>
      <c r="BQ15" s="236">
        <v>9</v>
      </c>
      <c r="BR15" s="237"/>
      <c r="BS15" s="1027" t="s">
        <v>607</v>
      </c>
      <c r="BT15" s="1028"/>
      <c r="BU15" s="1028"/>
      <c r="BV15" s="1028"/>
      <c r="BW15" s="1028"/>
      <c r="BX15" s="1028"/>
      <c r="BY15" s="1028"/>
      <c r="BZ15" s="1028"/>
      <c r="CA15" s="1028"/>
      <c r="CB15" s="1028"/>
      <c r="CC15" s="1028"/>
      <c r="CD15" s="1028"/>
      <c r="CE15" s="1028"/>
      <c r="CF15" s="1028"/>
      <c r="CG15" s="1049"/>
      <c r="CH15" s="1024">
        <v>2</v>
      </c>
      <c r="CI15" s="1025"/>
      <c r="CJ15" s="1025"/>
      <c r="CK15" s="1025"/>
      <c r="CL15" s="1026"/>
      <c r="CM15" s="1024">
        <v>673</v>
      </c>
      <c r="CN15" s="1025"/>
      <c r="CO15" s="1025"/>
      <c r="CP15" s="1025"/>
      <c r="CQ15" s="1026"/>
      <c r="CR15" s="1024">
        <v>262</v>
      </c>
      <c r="CS15" s="1025"/>
      <c r="CT15" s="1025"/>
      <c r="CU15" s="1025"/>
      <c r="CV15" s="1026"/>
      <c r="CW15" s="1024">
        <v>7</v>
      </c>
      <c r="CX15" s="1025"/>
      <c r="CY15" s="1025"/>
      <c r="CZ15" s="1025"/>
      <c r="DA15" s="1026"/>
      <c r="DB15" s="1024" t="s">
        <v>585</v>
      </c>
      <c r="DC15" s="1025"/>
      <c r="DD15" s="1025"/>
      <c r="DE15" s="1025"/>
      <c r="DF15" s="1026"/>
      <c r="DG15" s="1024" t="s">
        <v>585</v>
      </c>
      <c r="DH15" s="1025"/>
      <c r="DI15" s="1025"/>
      <c r="DJ15" s="1025"/>
      <c r="DK15" s="1026"/>
      <c r="DL15" s="1024" t="s">
        <v>585</v>
      </c>
      <c r="DM15" s="1025"/>
      <c r="DN15" s="1025"/>
      <c r="DO15" s="1025"/>
      <c r="DP15" s="1026"/>
      <c r="DQ15" s="1024" t="s">
        <v>585</v>
      </c>
      <c r="DR15" s="1025"/>
      <c r="DS15" s="1025"/>
      <c r="DT15" s="1025"/>
      <c r="DU15" s="1026"/>
      <c r="DV15" s="1027"/>
      <c r="DW15" s="1028"/>
      <c r="DX15" s="1028"/>
      <c r="DY15" s="1028"/>
      <c r="DZ15" s="1029"/>
      <c r="EA15" s="232"/>
    </row>
    <row r="16" spans="1:131" s="233" customFormat="1" ht="26.25" customHeight="1" x14ac:dyDescent="0.15">
      <c r="A16" s="236">
        <v>10</v>
      </c>
      <c r="B16" s="1065"/>
      <c r="C16" s="1066"/>
      <c r="D16" s="1066"/>
      <c r="E16" s="1066"/>
      <c r="F16" s="1066"/>
      <c r="G16" s="1066"/>
      <c r="H16" s="1066"/>
      <c r="I16" s="1066"/>
      <c r="J16" s="1066"/>
      <c r="K16" s="1066"/>
      <c r="L16" s="1066"/>
      <c r="M16" s="1066"/>
      <c r="N16" s="1066"/>
      <c r="O16" s="1066"/>
      <c r="P16" s="1067"/>
      <c r="Q16" s="1073"/>
      <c r="R16" s="1074"/>
      <c r="S16" s="1074"/>
      <c r="T16" s="1074"/>
      <c r="U16" s="1074"/>
      <c r="V16" s="1074"/>
      <c r="W16" s="1074"/>
      <c r="X16" s="1074"/>
      <c r="Y16" s="1074"/>
      <c r="Z16" s="1074"/>
      <c r="AA16" s="1074"/>
      <c r="AB16" s="1074"/>
      <c r="AC16" s="1074"/>
      <c r="AD16" s="1074"/>
      <c r="AE16" s="1075"/>
      <c r="AF16" s="1070"/>
      <c r="AG16" s="1071"/>
      <c r="AH16" s="1071"/>
      <c r="AI16" s="1071"/>
      <c r="AJ16" s="1072"/>
      <c r="AK16" s="1115"/>
      <c r="AL16" s="1116"/>
      <c r="AM16" s="1116"/>
      <c r="AN16" s="1116"/>
      <c r="AO16" s="1116"/>
      <c r="AP16" s="1116"/>
      <c r="AQ16" s="1116"/>
      <c r="AR16" s="1116"/>
      <c r="AS16" s="1116"/>
      <c r="AT16" s="1116"/>
      <c r="AU16" s="1117"/>
      <c r="AV16" s="1117"/>
      <c r="AW16" s="1117"/>
      <c r="AX16" s="1117"/>
      <c r="AY16" s="1118"/>
      <c r="AZ16" s="230"/>
      <c r="BA16" s="230"/>
      <c r="BB16" s="230"/>
      <c r="BC16" s="230"/>
      <c r="BD16" s="230"/>
      <c r="BE16" s="231"/>
      <c r="BF16" s="231"/>
      <c r="BG16" s="231"/>
      <c r="BH16" s="231"/>
      <c r="BI16" s="231"/>
      <c r="BJ16" s="231"/>
      <c r="BK16" s="231"/>
      <c r="BL16" s="231"/>
      <c r="BM16" s="231"/>
      <c r="BN16" s="231"/>
      <c r="BO16" s="231"/>
      <c r="BP16" s="231"/>
      <c r="BQ16" s="236">
        <v>10</v>
      </c>
      <c r="BR16" s="237"/>
      <c r="BS16" s="1027" t="s">
        <v>608</v>
      </c>
      <c r="BT16" s="1028"/>
      <c r="BU16" s="1028"/>
      <c r="BV16" s="1028"/>
      <c r="BW16" s="1028"/>
      <c r="BX16" s="1028"/>
      <c r="BY16" s="1028"/>
      <c r="BZ16" s="1028"/>
      <c r="CA16" s="1028"/>
      <c r="CB16" s="1028"/>
      <c r="CC16" s="1028"/>
      <c r="CD16" s="1028"/>
      <c r="CE16" s="1028"/>
      <c r="CF16" s="1028"/>
      <c r="CG16" s="1049"/>
      <c r="CH16" s="1024">
        <v>1</v>
      </c>
      <c r="CI16" s="1025"/>
      <c r="CJ16" s="1025"/>
      <c r="CK16" s="1025"/>
      <c r="CL16" s="1026"/>
      <c r="CM16" s="1024">
        <v>218</v>
      </c>
      <c r="CN16" s="1025"/>
      <c r="CO16" s="1025"/>
      <c r="CP16" s="1025"/>
      <c r="CQ16" s="1026"/>
      <c r="CR16" s="1024">
        <v>7</v>
      </c>
      <c r="CS16" s="1025"/>
      <c r="CT16" s="1025"/>
      <c r="CU16" s="1025"/>
      <c r="CV16" s="1026"/>
      <c r="CW16" s="1024">
        <v>39</v>
      </c>
      <c r="CX16" s="1025"/>
      <c r="CY16" s="1025"/>
      <c r="CZ16" s="1025"/>
      <c r="DA16" s="1026"/>
      <c r="DB16" s="1024" t="s">
        <v>585</v>
      </c>
      <c r="DC16" s="1025"/>
      <c r="DD16" s="1025"/>
      <c r="DE16" s="1025"/>
      <c r="DF16" s="1026"/>
      <c r="DG16" s="1024">
        <v>1381</v>
      </c>
      <c r="DH16" s="1025"/>
      <c r="DI16" s="1025"/>
      <c r="DJ16" s="1025"/>
      <c r="DK16" s="1026"/>
      <c r="DL16" s="1024" t="s">
        <v>585</v>
      </c>
      <c r="DM16" s="1025"/>
      <c r="DN16" s="1025"/>
      <c r="DO16" s="1025"/>
      <c r="DP16" s="1026"/>
      <c r="DQ16" s="1024" t="s">
        <v>585</v>
      </c>
      <c r="DR16" s="1025"/>
      <c r="DS16" s="1025"/>
      <c r="DT16" s="1025"/>
      <c r="DU16" s="1026"/>
      <c r="DV16" s="1027"/>
      <c r="DW16" s="1028"/>
      <c r="DX16" s="1028"/>
      <c r="DY16" s="1028"/>
      <c r="DZ16" s="1029"/>
      <c r="EA16" s="232"/>
    </row>
    <row r="17" spans="1:131" s="233" customFormat="1" ht="26.25" customHeight="1" x14ac:dyDescent="0.15">
      <c r="A17" s="236">
        <v>11</v>
      </c>
      <c r="B17" s="1065"/>
      <c r="C17" s="1066"/>
      <c r="D17" s="1066"/>
      <c r="E17" s="1066"/>
      <c r="F17" s="1066"/>
      <c r="G17" s="1066"/>
      <c r="H17" s="1066"/>
      <c r="I17" s="1066"/>
      <c r="J17" s="1066"/>
      <c r="K17" s="1066"/>
      <c r="L17" s="1066"/>
      <c r="M17" s="1066"/>
      <c r="N17" s="1066"/>
      <c r="O17" s="1066"/>
      <c r="P17" s="1067"/>
      <c r="Q17" s="1073"/>
      <c r="R17" s="1074"/>
      <c r="S17" s="1074"/>
      <c r="T17" s="1074"/>
      <c r="U17" s="1074"/>
      <c r="V17" s="1074"/>
      <c r="W17" s="1074"/>
      <c r="X17" s="1074"/>
      <c r="Y17" s="1074"/>
      <c r="Z17" s="1074"/>
      <c r="AA17" s="1074"/>
      <c r="AB17" s="1074"/>
      <c r="AC17" s="1074"/>
      <c r="AD17" s="1074"/>
      <c r="AE17" s="1075"/>
      <c r="AF17" s="1070"/>
      <c r="AG17" s="1071"/>
      <c r="AH17" s="1071"/>
      <c r="AI17" s="1071"/>
      <c r="AJ17" s="1072"/>
      <c r="AK17" s="1115"/>
      <c r="AL17" s="1116"/>
      <c r="AM17" s="1116"/>
      <c r="AN17" s="1116"/>
      <c r="AO17" s="1116"/>
      <c r="AP17" s="1116"/>
      <c r="AQ17" s="1116"/>
      <c r="AR17" s="1116"/>
      <c r="AS17" s="1116"/>
      <c r="AT17" s="1116"/>
      <c r="AU17" s="1117"/>
      <c r="AV17" s="1117"/>
      <c r="AW17" s="1117"/>
      <c r="AX17" s="1117"/>
      <c r="AY17" s="1118"/>
      <c r="AZ17" s="230"/>
      <c r="BA17" s="230"/>
      <c r="BB17" s="230"/>
      <c r="BC17" s="230"/>
      <c r="BD17" s="230"/>
      <c r="BE17" s="231"/>
      <c r="BF17" s="231"/>
      <c r="BG17" s="231"/>
      <c r="BH17" s="231"/>
      <c r="BI17" s="231"/>
      <c r="BJ17" s="231"/>
      <c r="BK17" s="231"/>
      <c r="BL17" s="231"/>
      <c r="BM17" s="231"/>
      <c r="BN17" s="231"/>
      <c r="BO17" s="231"/>
      <c r="BP17" s="231"/>
      <c r="BQ17" s="236">
        <v>11</v>
      </c>
      <c r="BR17" s="237"/>
      <c r="BS17" s="1027"/>
      <c r="BT17" s="1028"/>
      <c r="BU17" s="1028"/>
      <c r="BV17" s="1028"/>
      <c r="BW17" s="1028"/>
      <c r="BX17" s="1028"/>
      <c r="BY17" s="1028"/>
      <c r="BZ17" s="1028"/>
      <c r="CA17" s="1028"/>
      <c r="CB17" s="1028"/>
      <c r="CC17" s="1028"/>
      <c r="CD17" s="1028"/>
      <c r="CE17" s="1028"/>
      <c r="CF17" s="1028"/>
      <c r="CG17" s="1049"/>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32"/>
    </row>
    <row r="18" spans="1:131" s="233" customFormat="1" ht="26.25" customHeight="1" x14ac:dyDescent="0.15">
      <c r="A18" s="236">
        <v>12</v>
      </c>
      <c r="B18" s="1065"/>
      <c r="C18" s="1066"/>
      <c r="D18" s="1066"/>
      <c r="E18" s="1066"/>
      <c r="F18" s="1066"/>
      <c r="G18" s="1066"/>
      <c r="H18" s="1066"/>
      <c r="I18" s="1066"/>
      <c r="J18" s="1066"/>
      <c r="K18" s="1066"/>
      <c r="L18" s="1066"/>
      <c r="M18" s="1066"/>
      <c r="N18" s="1066"/>
      <c r="O18" s="1066"/>
      <c r="P18" s="1067"/>
      <c r="Q18" s="1073"/>
      <c r="R18" s="1074"/>
      <c r="S18" s="1074"/>
      <c r="T18" s="1074"/>
      <c r="U18" s="1074"/>
      <c r="V18" s="1074"/>
      <c r="W18" s="1074"/>
      <c r="X18" s="1074"/>
      <c r="Y18" s="1074"/>
      <c r="Z18" s="1074"/>
      <c r="AA18" s="1074"/>
      <c r="AB18" s="1074"/>
      <c r="AC18" s="1074"/>
      <c r="AD18" s="1074"/>
      <c r="AE18" s="1075"/>
      <c r="AF18" s="1070"/>
      <c r="AG18" s="1071"/>
      <c r="AH18" s="1071"/>
      <c r="AI18" s="1071"/>
      <c r="AJ18" s="1072"/>
      <c r="AK18" s="1115"/>
      <c r="AL18" s="1116"/>
      <c r="AM18" s="1116"/>
      <c r="AN18" s="1116"/>
      <c r="AO18" s="1116"/>
      <c r="AP18" s="1116"/>
      <c r="AQ18" s="1116"/>
      <c r="AR18" s="1116"/>
      <c r="AS18" s="1116"/>
      <c r="AT18" s="1116"/>
      <c r="AU18" s="1117"/>
      <c r="AV18" s="1117"/>
      <c r="AW18" s="1117"/>
      <c r="AX18" s="1117"/>
      <c r="AY18" s="1118"/>
      <c r="AZ18" s="230"/>
      <c r="BA18" s="230"/>
      <c r="BB18" s="230"/>
      <c r="BC18" s="230"/>
      <c r="BD18" s="230"/>
      <c r="BE18" s="231"/>
      <c r="BF18" s="231"/>
      <c r="BG18" s="231"/>
      <c r="BH18" s="231"/>
      <c r="BI18" s="231"/>
      <c r="BJ18" s="231"/>
      <c r="BK18" s="231"/>
      <c r="BL18" s="231"/>
      <c r="BM18" s="231"/>
      <c r="BN18" s="231"/>
      <c r="BO18" s="231"/>
      <c r="BP18" s="231"/>
      <c r="BQ18" s="236">
        <v>12</v>
      </c>
      <c r="BR18" s="237"/>
      <c r="BS18" s="1027"/>
      <c r="BT18" s="1028"/>
      <c r="BU18" s="1028"/>
      <c r="BV18" s="1028"/>
      <c r="BW18" s="1028"/>
      <c r="BX18" s="1028"/>
      <c r="BY18" s="1028"/>
      <c r="BZ18" s="1028"/>
      <c r="CA18" s="1028"/>
      <c r="CB18" s="1028"/>
      <c r="CC18" s="1028"/>
      <c r="CD18" s="1028"/>
      <c r="CE18" s="1028"/>
      <c r="CF18" s="1028"/>
      <c r="CG18" s="1049"/>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32"/>
    </row>
    <row r="19" spans="1:131" s="233" customFormat="1" ht="26.25" customHeight="1" x14ac:dyDescent="0.15">
      <c r="A19" s="236">
        <v>13</v>
      </c>
      <c r="B19" s="1065"/>
      <c r="C19" s="1066"/>
      <c r="D19" s="1066"/>
      <c r="E19" s="1066"/>
      <c r="F19" s="1066"/>
      <c r="G19" s="1066"/>
      <c r="H19" s="1066"/>
      <c r="I19" s="1066"/>
      <c r="J19" s="1066"/>
      <c r="K19" s="1066"/>
      <c r="L19" s="1066"/>
      <c r="M19" s="1066"/>
      <c r="N19" s="1066"/>
      <c r="O19" s="1066"/>
      <c r="P19" s="1067"/>
      <c r="Q19" s="1073"/>
      <c r="R19" s="1074"/>
      <c r="S19" s="1074"/>
      <c r="T19" s="1074"/>
      <c r="U19" s="1074"/>
      <c r="V19" s="1074"/>
      <c r="W19" s="1074"/>
      <c r="X19" s="1074"/>
      <c r="Y19" s="1074"/>
      <c r="Z19" s="1074"/>
      <c r="AA19" s="1074"/>
      <c r="AB19" s="1074"/>
      <c r="AC19" s="1074"/>
      <c r="AD19" s="1074"/>
      <c r="AE19" s="1075"/>
      <c r="AF19" s="1070"/>
      <c r="AG19" s="1071"/>
      <c r="AH19" s="1071"/>
      <c r="AI19" s="1071"/>
      <c r="AJ19" s="1072"/>
      <c r="AK19" s="1115"/>
      <c r="AL19" s="1116"/>
      <c r="AM19" s="1116"/>
      <c r="AN19" s="1116"/>
      <c r="AO19" s="1116"/>
      <c r="AP19" s="1116"/>
      <c r="AQ19" s="1116"/>
      <c r="AR19" s="1116"/>
      <c r="AS19" s="1116"/>
      <c r="AT19" s="1116"/>
      <c r="AU19" s="1117"/>
      <c r="AV19" s="1117"/>
      <c r="AW19" s="1117"/>
      <c r="AX19" s="1117"/>
      <c r="AY19" s="1118"/>
      <c r="AZ19" s="230"/>
      <c r="BA19" s="230"/>
      <c r="BB19" s="230"/>
      <c r="BC19" s="230"/>
      <c r="BD19" s="230"/>
      <c r="BE19" s="231"/>
      <c r="BF19" s="231"/>
      <c r="BG19" s="231"/>
      <c r="BH19" s="231"/>
      <c r="BI19" s="231"/>
      <c r="BJ19" s="231"/>
      <c r="BK19" s="231"/>
      <c r="BL19" s="231"/>
      <c r="BM19" s="231"/>
      <c r="BN19" s="231"/>
      <c r="BO19" s="231"/>
      <c r="BP19" s="231"/>
      <c r="BQ19" s="236">
        <v>13</v>
      </c>
      <c r="BR19" s="237"/>
      <c r="BS19" s="1027"/>
      <c r="BT19" s="1028"/>
      <c r="BU19" s="1028"/>
      <c r="BV19" s="1028"/>
      <c r="BW19" s="1028"/>
      <c r="BX19" s="1028"/>
      <c r="BY19" s="1028"/>
      <c r="BZ19" s="1028"/>
      <c r="CA19" s="1028"/>
      <c r="CB19" s="1028"/>
      <c r="CC19" s="1028"/>
      <c r="CD19" s="1028"/>
      <c r="CE19" s="1028"/>
      <c r="CF19" s="1028"/>
      <c r="CG19" s="1049"/>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32"/>
    </row>
    <row r="20" spans="1:131" s="233" customFormat="1" ht="26.25" customHeight="1" x14ac:dyDescent="0.15">
      <c r="A20" s="236">
        <v>14</v>
      </c>
      <c r="B20" s="1065"/>
      <c r="C20" s="1066"/>
      <c r="D20" s="1066"/>
      <c r="E20" s="1066"/>
      <c r="F20" s="1066"/>
      <c r="G20" s="1066"/>
      <c r="H20" s="1066"/>
      <c r="I20" s="1066"/>
      <c r="J20" s="1066"/>
      <c r="K20" s="1066"/>
      <c r="L20" s="1066"/>
      <c r="M20" s="1066"/>
      <c r="N20" s="1066"/>
      <c r="O20" s="1066"/>
      <c r="P20" s="1067"/>
      <c r="Q20" s="1073"/>
      <c r="R20" s="1074"/>
      <c r="S20" s="1074"/>
      <c r="T20" s="1074"/>
      <c r="U20" s="1074"/>
      <c r="V20" s="1074"/>
      <c r="W20" s="1074"/>
      <c r="X20" s="1074"/>
      <c r="Y20" s="1074"/>
      <c r="Z20" s="1074"/>
      <c r="AA20" s="1074"/>
      <c r="AB20" s="1074"/>
      <c r="AC20" s="1074"/>
      <c r="AD20" s="1074"/>
      <c r="AE20" s="1075"/>
      <c r="AF20" s="1070"/>
      <c r="AG20" s="1071"/>
      <c r="AH20" s="1071"/>
      <c r="AI20" s="1071"/>
      <c r="AJ20" s="1072"/>
      <c r="AK20" s="1115"/>
      <c r="AL20" s="1116"/>
      <c r="AM20" s="1116"/>
      <c r="AN20" s="1116"/>
      <c r="AO20" s="1116"/>
      <c r="AP20" s="1116"/>
      <c r="AQ20" s="1116"/>
      <c r="AR20" s="1116"/>
      <c r="AS20" s="1116"/>
      <c r="AT20" s="1116"/>
      <c r="AU20" s="1117"/>
      <c r="AV20" s="1117"/>
      <c r="AW20" s="1117"/>
      <c r="AX20" s="1117"/>
      <c r="AY20" s="1118"/>
      <c r="AZ20" s="230"/>
      <c r="BA20" s="230"/>
      <c r="BB20" s="230"/>
      <c r="BC20" s="230"/>
      <c r="BD20" s="230"/>
      <c r="BE20" s="231"/>
      <c r="BF20" s="231"/>
      <c r="BG20" s="231"/>
      <c r="BH20" s="231"/>
      <c r="BI20" s="231"/>
      <c r="BJ20" s="231"/>
      <c r="BK20" s="231"/>
      <c r="BL20" s="231"/>
      <c r="BM20" s="231"/>
      <c r="BN20" s="231"/>
      <c r="BO20" s="231"/>
      <c r="BP20" s="231"/>
      <c r="BQ20" s="236">
        <v>14</v>
      </c>
      <c r="BR20" s="237"/>
      <c r="BS20" s="1027"/>
      <c r="BT20" s="1028"/>
      <c r="BU20" s="1028"/>
      <c r="BV20" s="1028"/>
      <c r="BW20" s="1028"/>
      <c r="BX20" s="1028"/>
      <c r="BY20" s="1028"/>
      <c r="BZ20" s="1028"/>
      <c r="CA20" s="1028"/>
      <c r="CB20" s="1028"/>
      <c r="CC20" s="1028"/>
      <c r="CD20" s="1028"/>
      <c r="CE20" s="1028"/>
      <c r="CF20" s="1028"/>
      <c r="CG20" s="1049"/>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32"/>
    </row>
    <row r="21" spans="1:131" s="233" customFormat="1" ht="26.25" customHeight="1" thickBot="1" x14ac:dyDescent="0.2">
      <c r="A21" s="236">
        <v>15</v>
      </c>
      <c r="B21" s="1065"/>
      <c r="C21" s="1066"/>
      <c r="D21" s="1066"/>
      <c r="E21" s="1066"/>
      <c r="F21" s="1066"/>
      <c r="G21" s="1066"/>
      <c r="H21" s="1066"/>
      <c r="I21" s="1066"/>
      <c r="J21" s="1066"/>
      <c r="K21" s="1066"/>
      <c r="L21" s="1066"/>
      <c r="M21" s="1066"/>
      <c r="N21" s="1066"/>
      <c r="O21" s="1066"/>
      <c r="P21" s="1067"/>
      <c r="Q21" s="1073"/>
      <c r="R21" s="1074"/>
      <c r="S21" s="1074"/>
      <c r="T21" s="1074"/>
      <c r="U21" s="1074"/>
      <c r="V21" s="1074"/>
      <c r="W21" s="1074"/>
      <c r="X21" s="1074"/>
      <c r="Y21" s="1074"/>
      <c r="Z21" s="1074"/>
      <c r="AA21" s="1074"/>
      <c r="AB21" s="1074"/>
      <c r="AC21" s="1074"/>
      <c r="AD21" s="1074"/>
      <c r="AE21" s="1075"/>
      <c r="AF21" s="1070"/>
      <c r="AG21" s="1071"/>
      <c r="AH21" s="1071"/>
      <c r="AI21" s="1071"/>
      <c r="AJ21" s="1072"/>
      <c r="AK21" s="1115"/>
      <c r="AL21" s="1116"/>
      <c r="AM21" s="1116"/>
      <c r="AN21" s="1116"/>
      <c r="AO21" s="1116"/>
      <c r="AP21" s="1116"/>
      <c r="AQ21" s="1116"/>
      <c r="AR21" s="1116"/>
      <c r="AS21" s="1116"/>
      <c r="AT21" s="1116"/>
      <c r="AU21" s="1117"/>
      <c r="AV21" s="1117"/>
      <c r="AW21" s="1117"/>
      <c r="AX21" s="1117"/>
      <c r="AY21" s="1118"/>
      <c r="AZ21" s="230"/>
      <c r="BA21" s="230"/>
      <c r="BB21" s="230"/>
      <c r="BC21" s="230"/>
      <c r="BD21" s="230"/>
      <c r="BE21" s="231"/>
      <c r="BF21" s="231"/>
      <c r="BG21" s="231"/>
      <c r="BH21" s="231"/>
      <c r="BI21" s="231"/>
      <c r="BJ21" s="231"/>
      <c r="BK21" s="231"/>
      <c r="BL21" s="231"/>
      <c r="BM21" s="231"/>
      <c r="BN21" s="231"/>
      <c r="BO21" s="231"/>
      <c r="BP21" s="231"/>
      <c r="BQ21" s="236">
        <v>15</v>
      </c>
      <c r="BR21" s="237"/>
      <c r="BS21" s="1027"/>
      <c r="BT21" s="1028"/>
      <c r="BU21" s="1028"/>
      <c r="BV21" s="1028"/>
      <c r="BW21" s="1028"/>
      <c r="BX21" s="1028"/>
      <c r="BY21" s="1028"/>
      <c r="BZ21" s="1028"/>
      <c r="CA21" s="1028"/>
      <c r="CB21" s="1028"/>
      <c r="CC21" s="1028"/>
      <c r="CD21" s="1028"/>
      <c r="CE21" s="1028"/>
      <c r="CF21" s="1028"/>
      <c r="CG21" s="1049"/>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32"/>
    </row>
    <row r="22" spans="1:131" s="233" customFormat="1" ht="26.25" customHeight="1" x14ac:dyDescent="0.15">
      <c r="A22" s="236">
        <v>16</v>
      </c>
      <c r="B22" s="1065"/>
      <c r="C22" s="1066"/>
      <c r="D22" s="1066"/>
      <c r="E22" s="1066"/>
      <c r="F22" s="1066"/>
      <c r="G22" s="1066"/>
      <c r="H22" s="1066"/>
      <c r="I22" s="1066"/>
      <c r="J22" s="1066"/>
      <c r="K22" s="1066"/>
      <c r="L22" s="1066"/>
      <c r="M22" s="1066"/>
      <c r="N22" s="1066"/>
      <c r="O22" s="1066"/>
      <c r="P22" s="1067"/>
      <c r="Q22" s="1108"/>
      <c r="R22" s="1109"/>
      <c r="S22" s="1109"/>
      <c r="T22" s="1109"/>
      <c r="U22" s="1109"/>
      <c r="V22" s="1109"/>
      <c r="W22" s="1109"/>
      <c r="X22" s="1109"/>
      <c r="Y22" s="1109"/>
      <c r="Z22" s="1109"/>
      <c r="AA22" s="1109"/>
      <c r="AB22" s="1109"/>
      <c r="AC22" s="1109"/>
      <c r="AD22" s="1109"/>
      <c r="AE22" s="1110"/>
      <c r="AF22" s="1070"/>
      <c r="AG22" s="1071"/>
      <c r="AH22" s="1071"/>
      <c r="AI22" s="1071"/>
      <c r="AJ22" s="1072"/>
      <c r="AK22" s="1111"/>
      <c r="AL22" s="1112"/>
      <c r="AM22" s="1112"/>
      <c r="AN22" s="1112"/>
      <c r="AO22" s="1112"/>
      <c r="AP22" s="1112"/>
      <c r="AQ22" s="1112"/>
      <c r="AR22" s="1112"/>
      <c r="AS22" s="1112"/>
      <c r="AT22" s="1112"/>
      <c r="AU22" s="1113"/>
      <c r="AV22" s="1113"/>
      <c r="AW22" s="1113"/>
      <c r="AX22" s="1113"/>
      <c r="AY22" s="1114"/>
      <c r="AZ22" s="1063" t="s">
        <v>390</v>
      </c>
      <c r="BA22" s="1063"/>
      <c r="BB22" s="1063"/>
      <c r="BC22" s="1063"/>
      <c r="BD22" s="1064"/>
      <c r="BE22" s="231"/>
      <c r="BF22" s="231"/>
      <c r="BG22" s="231"/>
      <c r="BH22" s="231"/>
      <c r="BI22" s="231"/>
      <c r="BJ22" s="231"/>
      <c r="BK22" s="231"/>
      <c r="BL22" s="231"/>
      <c r="BM22" s="231"/>
      <c r="BN22" s="231"/>
      <c r="BO22" s="231"/>
      <c r="BP22" s="231"/>
      <c r="BQ22" s="236">
        <v>16</v>
      </c>
      <c r="BR22" s="237"/>
      <c r="BS22" s="1027"/>
      <c r="BT22" s="1028"/>
      <c r="BU22" s="1028"/>
      <c r="BV22" s="1028"/>
      <c r="BW22" s="1028"/>
      <c r="BX22" s="1028"/>
      <c r="BY22" s="1028"/>
      <c r="BZ22" s="1028"/>
      <c r="CA22" s="1028"/>
      <c r="CB22" s="1028"/>
      <c r="CC22" s="1028"/>
      <c r="CD22" s="1028"/>
      <c r="CE22" s="1028"/>
      <c r="CF22" s="1028"/>
      <c r="CG22" s="1049"/>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32"/>
    </row>
    <row r="23" spans="1:131" s="233" customFormat="1" ht="26.25" customHeight="1" thickBot="1" x14ac:dyDescent="0.2">
      <c r="A23" s="238" t="s">
        <v>391</v>
      </c>
      <c r="B23" s="982" t="s">
        <v>392</v>
      </c>
      <c r="C23" s="972"/>
      <c r="D23" s="972"/>
      <c r="E23" s="972"/>
      <c r="F23" s="972"/>
      <c r="G23" s="972"/>
      <c r="H23" s="972"/>
      <c r="I23" s="972"/>
      <c r="J23" s="972"/>
      <c r="K23" s="972"/>
      <c r="L23" s="972"/>
      <c r="M23" s="972"/>
      <c r="N23" s="972"/>
      <c r="O23" s="972"/>
      <c r="P23" s="983"/>
      <c r="Q23" s="1102">
        <v>146848</v>
      </c>
      <c r="R23" s="1096"/>
      <c r="S23" s="1096"/>
      <c r="T23" s="1096"/>
      <c r="U23" s="1096"/>
      <c r="V23" s="1096">
        <v>145417</v>
      </c>
      <c r="W23" s="1096"/>
      <c r="X23" s="1096"/>
      <c r="Y23" s="1096"/>
      <c r="Z23" s="1096"/>
      <c r="AA23" s="1096">
        <v>1431</v>
      </c>
      <c r="AB23" s="1096"/>
      <c r="AC23" s="1096"/>
      <c r="AD23" s="1096"/>
      <c r="AE23" s="1103"/>
      <c r="AF23" s="1104">
        <v>1033</v>
      </c>
      <c r="AG23" s="1096"/>
      <c r="AH23" s="1096"/>
      <c r="AI23" s="1096"/>
      <c r="AJ23" s="1105"/>
      <c r="AK23" s="1106"/>
      <c r="AL23" s="1107"/>
      <c r="AM23" s="1107"/>
      <c r="AN23" s="1107"/>
      <c r="AO23" s="1107"/>
      <c r="AP23" s="1096">
        <f>SUM(AP7:AT9)</f>
        <v>131824</v>
      </c>
      <c r="AQ23" s="1096"/>
      <c r="AR23" s="1096"/>
      <c r="AS23" s="1096"/>
      <c r="AT23" s="1096"/>
      <c r="AU23" s="1097"/>
      <c r="AV23" s="1097"/>
      <c r="AW23" s="1097"/>
      <c r="AX23" s="1097"/>
      <c r="AY23" s="1098"/>
      <c r="AZ23" s="1099" t="s">
        <v>129</v>
      </c>
      <c r="BA23" s="1100"/>
      <c r="BB23" s="1100"/>
      <c r="BC23" s="1100"/>
      <c r="BD23" s="1101"/>
      <c r="BE23" s="231"/>
      <c r="BF23" s="231"/>
      <c r="BG23" s="231"/>
      <c r="BH23" s="231"/>
      <c r="BI23" s="231"/>
      <c r="BJ23" s="231"/>
      <c r="BK23" s="231"/>
      <c r="BL23" s="231"/>
      <c r="BM23" s="231"/>
      <c r="BN23" s="231"/>
      <c r="BO23" s="231"/>
      <c r="BP23" s="231"/>
      <c r="BQ23" s="236">
        <v>17</v>
      </c>
      <c r="BR23" s="237"/>
      <c r="BS23" s="1027"/>
      <c r="BT23" s="1028"/>
      <c r="BU23" s="1028"/>
      <c r="BV23" s="1028"/>
      <c r="BW23" s="1028"/>
      <c r="BX23" s="1028"/>
      <c r="BY23" s="1028"/>
      <c r="BZ23" s="1028"/>
      <c r="CA23" s="1028"/>
      <c r="CB23" s="1028"/>
      <c r="CC23" s="1028"/>
      <c r="CD23" s="1028"/>
      <c r="CE23" s="1028"/>
      <c r="CF23" s="1028"/>
      <c r="CG23" s="1049"/>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32"/>
    </row>
    <row r="24" spans="1:131" s="233" customFormat="1" ht="26.25" customHeight="1" x14ac:dyDescent="0.15">
      <c r="A24" s="1095" t="s">
        <v>393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0"/>
      <c r="BA24" s="230"/>
      <c r="BB24" s="230"/>
      <c r="BC24" s="230"/>
      <c r="BD24" s="230"/>
      <c r="BE24" s="231"/>
      <c r="BF24" s="231"/>
      <c r="BG24" s="231"/>
      <c r="BH24" s="231"/>
      <c r="BI24" s="231"/>
      <c r="BJ24" s="231"/>
      <c r="BK24" s="231"/>
      <c r="BL24" s="231"/>
      <c r="BM24" s="231"/>
      <c r="BN24" s="231"/>
      <c r="BO24" s="231"/>
      <c r="BP24" s="231"/>
      <c r="BQ24" s="236">
        <v>18</v>
      </c>
      <c r="BR24" s="237"/>
      <c r="BS24" s="1027"/>
      <c r="BT24" s="1028"/>
      <c r="BU24" s="1028"/>
      <c r="BV24" s="1028"/>
      <c r="BW24" s="1028"/>
      <c r="BX24" s="1028"/>
      <c r="BY24" s="1028"/>
      <c r="BZ24" s="1028"/>
      <c r="CA24" s="1028"/>
      <c r="CB24" s="1028"/>
      <c r="CC24" s="1028"/>
      <c r="CD24" s="1028"/>
      <c r="CE24" s="1028"/>
      <c r="CF24" s="1028"/>
      <c r="CG24" s="1049"/>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32"/>
    </row>
    <row r="25" spans="1:131" ht="26.25" customHeight="1" thickBot="1" x14ac:dyDescent="0.2">
      <c r="A25" s="1094" t="s">
        <v>394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0"/>
      <c r="BK25" s="230"/>
      <c r="BL25" s="230"/>
      <c r="BM25" s="230"/>
      <c r="BN25" s="230"/>
      <c r="BO25" s="239"/>
      <c r="BP25" s="239"/>
      <c r="BQ25" s="236">
        <v>19</v>
      </c>
      <c r="BR25" s="237"/>
      <c r="BS25" s="1027"/>
      <c r="BT25" s="1028"/>
      <c r="BU25" s="1028"/>
      <c r="BV25" s="1028"/>
      <c r="BW25" s="1028"/>
      <c r="BX25" s="1028"/>
      <c r="BY25" s="1028"/>
      <c r="BZ25" s="1028"/>
      <c r="CA25" s="1028"/>
      <c r="CB25" s="1028"/>
      <c r="CC25" s="1028"/>
      <c r="CD25" s="1028"/>
      <c r="CE25" s="1028"/>
      <c r="CF25" s="1028"/>
      <c r="CG25" s="1049"/>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28"/>
    </row>
    <row r="26" spans="1:131" ht="26.25" customHeight="1" x14ac:dyDescent="0.15">
      <c r="A26" s="1030" t="s">
        <v>370</v>
      </c>
      <c r="B26" s="1031"/>
      <c r="C26" s="1031"/>
      <c r="D26" s="1031"/>
      <c r="E26" s="1031"/>
      <c r="F26" s="1031"/>
      <c r="G26" s="1031"/>
      <c r="H26" s="1031"/>
      <c r="I26" s="1031"/>
      <c r="J26" s="1031"/>
      <c r="K26" s="1031"/>
      <c r="L26" s="1031"/>
      <c r="M26" s="1031"/>
      <c r="N26" s="1031"/>
      <c r="O26" s="1031"/>
      <c r="P26" s="1032"/>
      <c r="Q26" s="1036" t="s">
        <v>395</v>
      </c>
      <c r="R26" s="1037"/>
      <c r="S26" s="1037"/>
      <c r="T26" s="1037"/>
      <c r="U26" s="1038"/>
      <c r="V26" s="1036" t="s">
        <v>396</v>
      </c>
      <c r="W26" s="1037"/>
      <c r="X26" s="1037"/>
      <c r="Y26" s="1037"/>
      <c r="Z26" s="1038"/>
      <c r="AA26" s="1036" t="s">
        <v>397</v>
      </c>
      <c r="AB26" s="1037"/>
      <c r="AC26" s="1037"/>
      <c r="AD26" s="1037"/>
      <c r="AE26" s="1037"/>
      <c r="AF26" s="1090" t="s">
        <v>398</v>
      </c>
      <c r="AG26" s="1043"/>
      <c r="AH26" s="1043"/>
      <c r="AI26" s="1043"/>
      <c r="AJ26" s="1091"/>
      <c r="AK26" s="1037" t="s">
        <v>399</v>
      </c>
      <c r="AL26" s="1037"/>
      <c r="AM26" s="1037"/>
      <c r="AN26" s="1037"/>
      <c r="AO26" s="1038"/>
      <c r="AP26" s="1036" t="s">
        <v>400</v>
      </c>
      <c r="AQ26" s="1037"/>
      <c r="AR26" s="1037"/>
      <c r="AS26" s="1037"/>
      <c r="AT26" s="1038"/>
      <c r="AU26" s="1036" t="s">
        <v>401</v>
      </c>
      <c r="AV26" s="1037"/>
      <c r="AW26" s="1037"/>
      <c r="AX26" s="1037"/>
      <c r="AY26" s="1038"/>
      <c r="AZ26" s="1036" t="s">
        <v>402</v>
      </c>
      <c r="BA26" s="1037"/>
      <c r="BB26" s="1037"/>
      <c r="BC26" s="1037"/>
      <c r="BD26" s="1038"/>
      <c r="BE26" s="1036" t="s">
        <v>377</v>
      </c>
      <c r="BF26" s="1037"/>
      <c r="BG26" s="1037"/>
      <c r="BH26" s="1037"/>
      <c r="BI26" s="1050"/>
      <c r="BJ26" s="230"/>
      <c r="BK26" s="230"/>
      <c r="BL26" s="230"/>
      <c r="BM26" s="230"/>
      <c r="BN26" s="230"/>
      <c r="BO26" s="239"/>
      <c r="BP26" s="239"/>
      <c r="BQ26" s="236">
        <v>20</v>
      </c>
      <c r="BR26" s="237"/>
      <c r="BS26" s="1027"/>
      <c r="BT26" s="1028"/>
      <c r="BU26" s="1028"/>
      <c r="BV26" s="1028"/>
      <c r="BW26" s="1028"/>
      <c r="BX26" s="1028"/>
      <c r="BY26" s="1028"/>
      <c r="BZ26" s="1028"/>
      <c r="CA26" s="1028"/>
      <c r="CB26" s="1028"/>
      <c r="CC26" s="1028"/>
      <c r="CD26" s="1028"/>
      <c r="CE26" s="1028"/>
      <c r="CF26" s="1028"/>
      <c r="CG26" s="1049"/>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28"/>
    </row>
    <row r="27" spans="1:13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2"/>
      <c r="AG27" s="1046"/>
      <c r="AH27" s="1046"/>
      <c r="AI27" s="1046"/>
      <c r="AJ27" s="1093"/>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1"/>
      <c r="BJ27" s="230"/>
      <c r="BK27" s="230"/>
      <c r="BL27" s="230"/>
      <c r="BM27" s="230"/>
      <c r="BN27" s="230"/>
      <c r="BO27" s="239"/>
      <c r="BP27" s="239"/>
      <c r="BQ27" s="236">
        <v>21</v>
      </c>
      <c r="BR27" s="237"/>
      <c r="BS27" s="1027"/>
      <c r="BT27" s="1028"/>
      <c r="BU27" s="1028"/>
      <c r="BV27" s="1028"/>
      <c r="BW27" s="1028"/>
      <c r="BX27" s="1028"/>
      <c r="BY27" s="1028"/>
      <c r="BZ27" s="1028"/>
      <c r="CA27" s="1028"/>
      <c r="CB27" s="1028"/>
      <c r="CC27" s="1028"/>
      <c r="CD27" s="1028"/>
      <c r="CE27" s="1028"/>
      <c r="CF27" s="1028"/>
      <c r="CG27" s="1049"/>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28"/>
    </row>
    <row r="28" spans="1:131" ht="26.25" customHeight="1" thickTop="1" x14ac:dyDescent="0.15">
      <c r="A28" s="240">
        <v>1</v>
      </c>
      <c r="B28" s="1082" t="s">
        <v>403</v>
      </c>
      <c r="C28" s="1083"/>
      <c r="D28" s="1083"/>
      <c r="E28" s="1083"/>
      <c r="F28" s="1083"/>
      <c r="G28" s="1083"/>
      <c r="H28" s="1083"/>
      <c r="I28" s="1083"/>
      <c r="J28" s="1083"/>
      <c r="K28" s="1083"/>
      <c r="L28" s="1083"/>
      <c r="M28" s="1083"/>
      <c r="N28" s="1083"/>
      <c r="O28" s="1083"/>
      <c r="P28" s="1084"/>
      <c r="Q28" s="1085">
        <v>33696</v>
      </c>
      <c r="R28" s="1086"/>
      <c r="S28" s="1086"/>
      <c r="T28" s="1086"/>
      <c r="U28" s="1086"/>
      <c r="V28" s="1086">
        <v>32419</v>
      </c>
      <c r="W28" s="1086"/>
      <c r="X28" s="1086"/>
      <c r="Y28" s="1086"/>
      <c r="Z28" s="1086"/>
      <c r="AA28" s="1086">
        <v>1277</v>
      </c>
      <c r="AB28" s="1086"/>
      <c r="AC28" s="1086"/>
      <c r="AD28" s="1086"/>
      <c r="AE28" s="1087"/>
      <c r="AF28" s="1088">
        <v>1277</v>
      </c>
      <c r="AG28" s="1086"/>
      <c r="AH28" s="1086"/>
      <c r="AI28" s="1086"/>
      <c r="AJ28" s="1089"/>
      <c r="AK28" s="1077">
        <v>2959</v>
      </c>
      <c r="AL28" s="1078"/>
      <c r="AM28" s="1078"/>
      <c r="AN28" s="1078"/>
      <c r="AO28" s="1078"/>
      <c r="AP28" s="1078" t="s">
        <v>609</v>
      </c>
      <c r="AQ28" s="1078"/>
      <c r="AR28" s="1078"/>
      <c r="AS28" s="1078"/>
      <c r="AT28" s="1078"/>
      <c r="AU28" s="1078" t="s">
        <v>609</v>
      </c>
      <c r="AV28" s="1078"/>
      <c r="AW28" s="1078"/>
      <c r="AX28" s="1078"/>
      <c r="AY28" s="1078"/>
      <c r="AZ28" s="1079" t="s">
        <v>609</v>
      </c>
      <c r="BA28" s="1079"/>
      <c r="BB28" s="1079"/>
      <c r="BC28" s="1079"/>
      <c r="BD28" s="1079"/>
      <c r="BE28" s="1080"/>
      <c r="BF28" s="1080"/>
      <c r="BG28" s="1080"/>
      <c r="BH28" s="1080"/>
      <c r="BI28" s="1081"/>
      <c r="BJ28" s="230"/>
      <c r="BK28" s="230"/>
      <c r="BL28" s="230"/>
      <c r="BM28" s="230"/>
      <c r="BN28" s="230"/>
      <c r="BO28" s="239"/>
      <c r="BP28" s="239"/>
      <c r="BQ28" s="236">
        <v>22</v>
      </c>
      <c r="BR28" s="237"/>
      <c r="BS28" s="1027"/>
      <c r="BT28" s="1028"/>
      <c r="BU28" s="1028"/>
      <c r="BV28" s="1028"/>
      <c r="BW28" s="1028"/>
      <c r="BX28" s="1028"/>
      <c r="BY28" s="1028"/>
      <c r="BZ28" s="1028"/>
      <c r="CA28" s="1028"/>
      <c r="CB28" s="1028"/>
      <c r="CC28" s="1028"/>
      <c r="CD28" s="1028"/>
      <c r="CE28" s="1028"/>
      <c r="CF28" s="1028"/>
      <c r="CG28" s="1049"/>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28"/>
    </row>
    <row r="29" spans="1:131" ht="26.25" customHeight="1" x14ac:dyDescent="0.15">
      <c r="A29" s="240">
        <v>2</v>
      </c>
      <c r="B29" s="1065" t="s">
        <v>404</v>
      </c>
      <c r="C29" s="1066"/>
      <c r="D29" s="1066"/>
      <c r="E29" s="1066"/>
      <c r="F29" s="1066"/>
      <c r="G29" s="1066"/>
      <c r="H29" s="1066"/>
      <c r="I29" s="1066"/>
      <c r="J29" s="1066"/>
      <c r="K29" s="1066"/>
      <c r="L29" s="1066"/>
      <c r="M29" s="1066"/>
      <c r="N29" s="1066"/>
      <c r="O29" s="1066"/>
      <c r="P29" s="1067"/>
      <c r="Q29" s="1073">
        <v>27908</v>
      </c>
      <c r="R29" s="1074"/>
      <c r="S29" s="1074"/>
      <c r="T29" s="1074"/>
      <c r="U29" s="1074"/>
      <c r="V29" s="1074">
        <v>27537</v>
      </c>
      <c r="W29" s="1074"/>
      <c r="X29" s="1074"/>
      <c r="Y29" s="1074"/>
      <c r="Z29" s="1074"/>
      <c r="AA29" s="1074">
        <v>371</v>
      </c>
      <c r="AB29" s="1074"/>
      <c r="AC29" s="1074"/>
      <c r="AD29" s="1074"/>
      <c r="AE29" s="1075"/>
      <c r="AF29" s="1070">
        <v>371</v>
      </c>
      <c r="AG29" s="1071"/>
      <c r="AH29" s="1071"/>
      <c r="AI29" s="1071"/>
      <c r="AJ29" s="1072"/>
      <c r="AK29" s="1015">
        <v>4288</v>
      </c>
      <c r="AL29" s="1006"/>
      <c r="AM29" s="1006"/>
      <c r="AN29" s="1006"/>
      <c r="AO29" s="1006"/>
      <c r="AP29" s="1006" t="s">
        <v>609</v>
      </c>
      <c r="AQ29" s="1006"/>
      <c r="AR29" s="1006"/>
      <c r="AS29" s="1006"/>
      <c r="AT29" s="1006"/>
      <c r="AU29" s="1006" t="s">
        <v>609</v>
      </c>
      <c r="AV29" s="1006"/>
      <c r="AW29" s="1006"/>
      <c r="AX29" s="1006"/>
      <c r="AY29" s="1006"/>
      <c r="AZ29" s="1076" t="s">
        <v>609</v>
      </c>
      <c r="BA29" s="1076"/>
      <c r="BB29" s="1076"/>
      <c r="BC29" s="1076"/>
      <c r="BD29" s="1076"/>
      <c r="BE29" s="1007"/>
      <c r="BF29" s="1007"/>
      <c r="BG29" s="1007"/>
      <c r="BH29" s="1007"/>
      <c r="BI29" s="1008"/>
      <c r="BJ29" s="230"/>
      <c r="BK29" s="230"/>
      <c r="BL29" s="230"/>
      <c r="BM29" s="230"/>
      <c r="BN29" s="230"/>
      <c r="BO29" s="239"/>
      <c r="BP29" s="239"/>
      <c r="BQ29" s="236">
        <v>23</v>
      </c>
      <c r="BR29" s="237"/>
      <c r="BS29" s="1027"/>
      <c r="BT29" s="1028"/>
      <c r="BU29" s="1028"/>
      <c r="BV29" s="1028"/>
      <c r="BW29" s="1028"/>
      <c r="BX29" s="1028"/>
      <c r="BY29" s="1028"/>
      <c r="BZ29" s="1028"/>
      <c r="CA29" s="1028"/>
      <c r="CB29" s="1028"/>
      <c r="CC29" s="1028"/>
      <c r="CD29" s="1028"/>
      <c r="CE29" s="1028"/>
      <c r="CF29" s="1028"/>
      <c r="CG29" s="1049"/>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228"/>
    </row>
    <row r="30" spans="1:131" ht="26.25" customHeight="1" x14ac:dyDescent="0.15">
      <c r="A30" s="240">
        <v>3</v>
      </c>
      <c r="B30" s="1065" t="s">
        <v>405</v>
      </c>
      <c r="C30" s="1066"/>
      <c r="D30" s="1066"/>
      <c r="E30" s="1066"/>
      <c r="F30" s="1066"/>
      <c r="G30" s="1066"/>
      <c r="H30" s="1066"/>
      <c r="I30" s="1066"/>
      <c r="J30" s="1066"/>
      <c r="K30" s="1066"/>
      <c r="L30" s="1066"/>
      <c r="M30" s="1066"/>
      <c r="N30" s="1066"/>
      <c r="O30" s="1066"/>
      <c r="P30" s="1067"/>
      <c r="Q30" s="1073">
        <v>4790</v>
      </c>
      <c r="R30" s="1074"/>
      <c r="S30" s="1074"/>
      <c r="T30" s="1074"/>
      <c r="U30" s="1074"/>
      <c r="V30" s="1074">
        <v>4676</v>
      </c>
      <c r="W30" s="1074"/>
      <c r="X30" s="1074"/>
      <c r="Y30" s="1074"/>
      <c r="Z30" s="1074"/>
      <c r="AA30" s="1074">
        <v>114</v>
      </c>
      <c r="AB30" s="1074"/>
      <c r="AC30" s="1074"/>
      <c r="AD30" s="1074"/>
      <c r="AE30" s="1075"/>
      <c r="AF30" s="1070">
        <v>114</v>
      </c>
      <c r="AG30" s="1071"/>
      <c r="AH30" s="1071"/>
      <c r="AI30" s="1071"/>
      <c r="AJ30" s="1072"/>
      <c r="AK30" s="1015">
        <v>1160</v>
      </c>
      <c r="AL30" s="1006"/>
      <c r="AM30" s="1006"/>
      <c r="AN30" s="1006"/>
      <c r="AO30" s="1006"/>
      <c r="AP30" s="1006" t="s">
        <v>609</v>
      </c>
      <c r="AQ30" s="1006"/>
      <c r="AR30" s="1006"/>
      <c r="AS30" s="1006"/>
      <c r="AT30" s="1006"/>
      <c r="AU30" s="1006" t="s">
        <v>609</v>
      </c>
      <c r="AV30" s="1006"/>
      <c r="AW30" s="1006"/>
      <c r="AX30" s="1006"/>
      <c r="AY30" s="1006"/>
      <c r="AZ30" s="1076" t="s">
        <v>609</v>
      </c>
      <c r="BA30" s="1076"/>
      <c r="BB30" s="1076"/>
      <c r="BC30" s="1076"/>
      <c r="BD30" s="1076"/>
      <c r="BE30" s="1007"/>
      <c r="BF30" s="1007"/>
      <c r="BG30" s="1007"/>
      <c r="BH30" s="1007"/>
      <c r="BI30" s="1008"/>
      <c r="BJ30" s="230"/>
      <c r="BK30" s="230"/>
      <c r="BL30" s="230"/>
      <c r="BM30" s="230"/>
      <c r="BN30" s="230"/>
      <c r="BO30" s="239"/>
      <c r="BP30" s="239"/>
      <c r="BQ30" s="236">
        <v>24</v>
      </c>
      <c r="BR30" s="237"/>
      <c r="BS30" s="1027"/>
      <c r="BT30" s="1028"/>
      <c r="BU30" s="1028"/>
      <c r="BV30" s="1028"/>
      <c r="BW30" s="1028"/>
      <c r="BX30" s="1028"/>
      <c r="BY30" s="1028"/>
      <c r="BZ30" s="1028"/>
      <c r="CA30" s="1028"/>
      <c r="CB30" s="1028"/>
      <c r="CC30" s="1028"/>
      <c r="CD30" s="1028"/>
      <c r="CE30" s="1028"/>
      <c r="CF30" s="1028"/>
      <c r="CG30" s="1049"/>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28"/>
    </row>
    <row r="31" spans="1:131" ht="26.25" customHeight="1" x14ac:dyDescent="0.15">
      <c r="A31" s="240">
        <v>4</v>
      </c>
      <c r="B31" s="1065" t="s">
        <v>406</v>
      </c>
      <c r="C31" s="1066"/>
      <c r="D31" s="1066"/>
      <c r="E31" s="1066"/>
      <c r="F31" s="1066"/>
      <c r="G31" s="1066"/>
      <c r="H31" s="1066"/>
      <c r="I31" s="1066"/>
      <c r="J31" s="1066"/>
      <c r="K31" s="1066"/>
      <c r="L31" s="1066"/>
      <c r="M31" s="1066"/>
      <c r="N31" s="1066"/>
      <c r="O31" s="1066"/>
      <c r="P31" s="1067"/>
      <c r="Q31" s="1073">
        <v>74</v>
      </c>
      <c r="R31" s="1074"/>
      <c r="S31" s="1074"/>
      <c r="T31" s="1074"/>
      <c r="U31" s="1074"/>
      <c r="V31" s="1074">
        <v>64</v>
      </c>
      <c r="W31" s="1074"/>
      <c r="X31" s="1074"/>
      <c r="Y31" s="1074"/>
      <c r="Z31" s="1074"/>
      <c r="AA31" s="1074">
        <v>10</v>
      </c>
      <c r="AB31" s="1074"/>
      <c r="AC31" s="1074"/>
      <c r="AD31" s="1074"/>
      <c r="AE31" s="1075"/>
      <c r="AF31" s="1070">
        <v>10</v>
      </c>
      <c r="AG31" s="1071"/>
      <c r="AH31" s="1071"/>
      <c r="AI31" s="1071"/>
      <c r="AJ31" s="1072"/>
      <c r="AK31" s="1015" t="s">
        <v>609</v>
      </c>
      <c r="AL31" s="1006"/>
      <c r="AM31" s="1006"/>
      <c r="AN31" s="1006"/>
      <c r="AO31" s="1006"/>
      <c r="AP31" s="1006">
        <v>146</v>
      </c>
      <c r="AQ31" s="1006"/>
      <c r="AR31" s="1006"/>
      <c r="AS31" s="1006"/>
      <c r="AT31" s="1006"/>
      <c r="AU31" s="1006" t="s">
        <v>609</v>
      </c>
      <c r="AV31" s="1006"/>
      <c r="AW31" s="1006"/>
      <c r="AX31" s="1006"/>
      <c r="AY31" s="1006"/>
      <c r="AZ31" s="1076" t="s">
        <v>609</v>
      </c>
      <c r="BA31" s="1076"/>
      <c r="BB31" s="1076"/>
      <c r="BC31" s="1076"/>
      <c r="BD31" s="1076"/>
      <c r="BE31" s="1007"/>
      <c r="BF31" s="1007"/>
      <c r="BG31" s="1007"/>
      <c r="BH31" s="1007"/>
      <c r="BI31" s="1008"/>
      <c r="BJ31" s="230"/>
      <c r="BK31" s="230"/>
      <c r="BL31" s="230"/>
      <c r="BM31" s="230"/>
      <c r="BN31" s="230"/>
      <c r="BO31" s="239"/>
      <c r="BP31" s="239"/>
      <c r="BQ31" s="236">
        <v>25</v>
      </c>
      <c r="BR31" s="237"/>
      <c r="BS31" s="1027"/>
      <c r="BT31" s="1028"/>
      <c r="BU31" s="1028"/>
      <c r="BV31" s="1028"/>
      <c r="BW31" s="1028"/>
      <c r="BX31" s="1028"/>
      <c r="BY31" s="1028"/>
      <c r="BZ31" s="1028"/>
      <c r="CA31" s="1028"/>
      <c r="CB31" s="1028"/>
      <c r="CC31" s="1028"/>
      <c r="CD31" s="1028"/>
      <c r="CE31" s="1028"/>
      <c r="CF31" s="1028"/>
      <c r="CG31" s="1049"/>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28"/>
    </row>
    <row r="32" spans="1:131" ht="26.25" customHeight="1" x14ac:dyDescent="0.15">
      <c r="A32" s="240">
        <v>5</v>
      </c>
      <c r="B32" s="1065" t="s">
        <v>407</v>
      </c>
      <c r="C32" s="1066"/>
      <c r="D32" s="1066"/>
      <c r="E32" s="1066"/>
      <c r="F32" s="1066"/>
      <c r="G32" s="1066"/>
      <c r="H32" s="1066"/>
      <c r="I32" s="1066"/>
      <c r="J32" s="1066"/>
      <c r="K32" s="1066"/>
      <c r="L32" s="1066"/>
      <c r="M32" s="1066"/>
      <c r="N32" s="1066"/>
      <c r="O32" s="1066"/>
      <c r="P32" s="1067"/>
      <c r="Q32" s="1073">
        <v>28061</v>
      </c>
      <c r="R32" s="1074"/>
      <c r="S32" s="1074"/>
      <c r="T32" s="1074"/>
      <c r="U32" s="1074"/>
      <c r="V32" s="1074">
        <v>27357</v>
      </c>
      <c r="W32" s="1074"/>
      <c r="X32" s="1074"/>
      <c r="Y32" s="1074"/>
      <c r="Z32" s="1074"/>
      <c r="AA32" s="1074">
        <v>704</v>
      </c>
      <c r="AB32" s="1074"/>
      <c r="AC32" s="1074"/>
      <c r="AD32" s="1074"/>
      <c r="AE32" s="1075"/>
      <c r="AF32" s="1070">
        <v>704</v>
      </c>
      <c r="AG32" s="1071"/>
      <c r="AH32" s="1071"/>
      <c r="AI32" s="1071"/>
      <c r="AJ32" s="1072"/>
      <c r="AK32" s="1015" t="s">
        <v>609</v>
      </c>
      <c r="AL32" s="1006"/>
      <c r="AM32" s="1006"/>
      <c r="AN32" s="1006"/>
      <c r="AO32" s="1006"/>
      <c r="AP32" s="1006" t="s">
        <v>609</v>
      </c>
      <c r="AQ32" s="1006"/>
      <c r="AR32" s="1006"/>
      <c r="AS32" s="1006"/>
      <c r="AT32" s="1006"/>
      <c r="AU32" s="1006" t="s">
        <v>609</v>
      </c>
      <c r="AV32" s="1006"/>
      <c r="AW32" s="1006"/>
      <c r="AX32" s="1006"/>
      <c r="AY32" s="1006"/>
      <c r="AZ32" s="1006" t="s">
        <v>609</v>
      </c>
      <c r="BA32" s="1006"/>
      <c r="BB32" s="1006"/>
      <c r="BC32" s="1006"/>
      <c r="BD32" s="1006"/>
      <c r="BE32" s="1007"/>
      <c r="BF32" s="1007"/>
      <c r="BG32" s="1007"/>
      <c r="BH32" s="1007"/>
      <c r="BI32" s="1008"/>
      <c r="BJ32" s="230"/>
      <c r="BK32" s="230"/>
      <c r="BL32" s="230"/>
      <c r="BM32" s="230"/>
      <c r="BN32" s="230"/>
      <c r="BO32" s="239"/>
      <c r="BP32" s="239"/>
      <c r="BQ32" s="236">
        <v>26</v>
      </c>
      <c r="BR32" s="237"/>
      <c r="BS32" s="1027"/>
      <c r="BT32" s="1028"/>
      <c r="BU32" s="1028"/>
      <c r="BV32" s="1028"/>
      <c r="BW32" s="1028"/>
      <c r="BX32" s="1028"/>
      <c r="BY32" s="1028"/>
      <c r="BZ32" s="1028"/>
      <c r="CA32" s="1028"/>
      <c r="CB32" s="1028"/>
      <c r="CC32" s="1028"/>
      <c r="CD32" s="1028"/>
      <c r="CE32" s="1028"/>
      <c r="CF32" s="1028"/>
      <c r="CG32" s="1049"/>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28"/>
    </row>
    <row r="33" spans="1:131" ht="26.25" customHeight="1" x14ac:dyDescent="0.15">
      <c r="A33" s="240">
        <v>6</v>
      </c>
      <c r="B33" s="1065" t="s">
        <v>408</v>
      </c>
      <c r="C33" s="1066"/>
      <c r="D33" s="1066"/>
      <c r="E33" s="1066"/>
      <c r="F33" s="1066"/>
      <c r="G33" s="1066"/>
      <c r="H33" s="1066"/>
      <c r="I33" s="1066"/>
      <c r="J33" s="1066"/>
      <c r="K33" s="1066"/>
      <c r="L33" s="1066"/>
      <c r="M33" s="1066"/>
      <c r="N33" s="1066"/>
      <c r="O33" s="1066"/>
      <c r="P33" s="1067"/>
      <c r="Q33" s="1073">
        <v>4615</v>
      </c>
      <c r="R33" s="1074"/>
      <c r="S33" s="1074"/>
      <c r="T33" s="1074"/>
      <c r="U33" s="1074"/>
      <c r="V33" s="1074">
        <v>4229</v>
      </c>
      <c r="W33" s="1074"/>
      <c r="X33" s="1074"/>
      <c r="Y33" s="1074"/>
      <c r="Z33" s="1074"/>
      <c r="AA33" s="1074">
        <v>386</v>
      </c>
      <c r="AB33" s="1074"/>
      <c r="AC33" s="1074"/>
      <c r="AD33" s="1074"/>
      <c r="AE33" s="1075"/>
      <c r="AF33" s="1070">
        <v>5343</v>
      </c>
      <c r="AG33" s="1071"/>
      <c r="AH33" s="1071"/>
      <c r="AI33" s="1071"/>
      <c r="AJ33" s="1072"/>
      <c r="AK33" s="1015">
        <v>24</v>
      </c>
      <c r="AL33" s="1006"/>
      <c r="AM33" s="1006"/>
      <c r="AN33" s="1006"/>
      <c r="AO33" s="1006"/>
      <c r="AP33" s="1006">
        <v>8273</v>
      </c>
      <c r="AQ33" s="1006"/>
      <c r="AR33" s="1006"/>
      <c r="AS33" s="1006"/>
      <c r="AT33" s="1006"/>
      <c r="AU33" s="1006">
        <v>17</v>
      </c>
      <c r="AV33" s="1006"/>
      <c r="AW33" s="1006"/>
      <c r="AX33" s="1006"/>
      <c r="AY33" s="1006"/>
      <c r="AZ33" s="1006" t="s">
        <v>609</v>
      </c>
      <c r="BA33" s="1006"/>
      <c r="BB33" s="1006"/>
      <c r="BC33" s="1006"/>
      <c r="BD33" s="1006"/>
      <c r="BE33" s="1007" t="s">
        <v>409</v>
      </c>
      <c r="BF33" s="1007"/>
      <c r="BG33" s="1007"/>
      <c r="BH33" s="1007"/>
      <c r="BI33" s="1008"/>
      <c r="BJ33" s="230"/>
      <c r="BK33" s="230"/>
      <c r="BL33" s="230"/>
      <c r="BM33" s="230"/>
      <c r="BN33" s="230"/>
      <c r="BO33" s="239"/>
      <c r="BP33" s="239"/>
      <c r="BQ33" s="236">
        <v>27</v>
      </c>
      <c r="BR33" s="237"/>
      <c r="BS33" s="1027"/>
      <c r="BT33" s="1028"/>
      <c r="BU33" s="1028"/>
      <c r="BV33" s="1028"/>
      <c r="BW33" s="1028"/>
      <c r="BX33" s="1028"/>
      <c r="BY33" s="1028"/>
      <c r="BZ33" s="1028"/>
      <c r="CA33" s="1028"/>
      <c r="CB33" s="1028"/>
      <c r="CC33" s="1028"/>
      <c r="CD33" s="1028"/>
      <c r="CE33" s="1028"/>
      <c r="CF33" s="1028"/>
      <c r="CG33" s="1049"/>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28"/>
    </row>
    <row r="34" spans="1:131" ht="26.25" customHeight="1" x14ac:dyDescent="0.15">
      <c r="A34" s="240">
        <v>7</v>
      </c>
      <c r="B34" s="1065" t="s">
        <v>410</v>
      </c>
      <c r="C34" s="1066"/>
      <c r="D34" s="1066"/>
      <c r="E34" s="1066"/>
      <c r="F34" s="1066"/>
      <c r="G34" s="1066"/>
      <c r="H34" s="1066"/>
      <c r="I34" s="1066"/>
      <c r="J34" s="1066"/>
      <c r="K34" s="1066"/>
      <c r="L34" s="1066"/>
      <c r="M34" s="1066"/>
      <c r="N34" s="1066"/>
      <c r="O34" s="1066"/>
      <c r="P34" s="1067"/>
      <c r="Q34" s="1073">
        <v>7411</v>
      </c>
      <c r="R34" s="1074"/>
      <c r="S34" s="1074"/>
      <c r="T34" s="1074"/>
      <c r="U34" s="1074"/>
      <c r="V34" s="1074">
        <v>6703</v>
      </c>
      <c r="W34" s="1074"/>
      <c r="X34" s="1074"/>
      <c r="Y34" s="1074"/>
      <c r="Z34" s="1074"/>
      <c r="AA34" s="1074">
        <v>708</v>
      </c>
      <c r="AB34" s="1074"/>
      <c r="AC34" s="1074"/>
      <c r="AD34" s="1074"/>
      <c r="AE34" s="1075"/>
      <c r="AF34" s="1070">
        <v>4787</v>
      </c>
      <c r="AG34" s="1071"/>
      <c r="AH34" s="1071"/>
      <c r="AI34" s="1071"/>
      <c r="AJ34" s="1072"/>
      <c r="AK34" s="1015">
        <v>1567</v>
      </c>
      <c r="AL34" s="1006"/>
      <c r="AM34" s="1006"/>
      <c r="AN34" s="1006"/>
      <c r="AO34" s="1006"/>
      <c r="AP34" s="1006">
        <v>71230</v>
      </c>
      <c r="AQ34" s="1006"/>
      <c r="AR34" s="1006"/>
      <c r="AS34" s="1006"/>
      <c r="AT34" s="1006"/>
      <c r="AU34" s="1006">
        <v>22829</v>
      </c>
      <c r="AV34" s="1006"/>
      <c r="AW34" s="1006"/>
      <c r="AX34" s="1006"/>
      <c r="AY34" s="1006"/>
      <c r="AZ34" s="1006" t="s">
        <v>609</v>
      </c>
      <c r="BA34" s="1006"/>
      <c r="BB34" s="1006"/>
      <c r="BC34" s="1006"/>
      <c r="BD34" s="1006"/>
      <c r="BE34" s="1007" t="s">
        <v>411</v>
      </c>
      <c r="BF34" s="1007"/>
      <c r="BG34" s="1007"/>
      <c r="BH34" s="1007"/>
      <c r="BI34" s="1008"/>
      <c r="BJ34" s="230"/>
      <c r="BK34" s="230"/>
      <c r="BL34" s="230"/>
      <c r="BM34" s="230"/>
      <c r="BN34" s="230"/>
      <c r="BO34" s="239"/>
      <c r="BP34" s="239"/>
      <c r="BQ34" s="236">
        <v>28</v>
      </c>
      <c r="BR34" s="237"/>
      <c r="BS34" s="1027"/>
      <c r="BT34" s="1028"/>
      <c r="BU34" s="1028"/>
      <c r="BV34" s="1028"/>
      <c r="BW34" s="1028"/>
      <c r="BX34" s="1028"/>
      <c r="BY34" s="1028"/>
      <c r="BZ34" s="1028"/>
      <c r="CA34" s="1028"/>
      <c r="CB34" s="1028"/>
      <c r="CC34" s="1028"/>
      <c r="CD34" s="1028"/>
      <c r="CE34" s="1028"/>
      <c r="CF34" s="1028"/>
      <c r="CG34" s="1049"/>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28"/>
    </row>
    <row r="35" spans="1:131" ht="26.25" customHeight="1" x14ac:dyDescent="0.15">
      <c r="A35" s="240">
        <v>8</v>
      </c>
      <c r="B35" s="1065" t="s">
        <v>412</v>
      </c>
      <c r="C35" s="1066"/>
      <c r="D35" s="1066"/>
      <c r="E35" s="1066"/>
      <c r="F35" s="1066"/>
      <c r="G35" s="1066"/>
      <c r="H35" s="1066"/>
      <c r="I35" s="1066"/>
      <c r="J35" s="1066"/>
      <c r="K35" s="1066"/>
      <c r="L35" s="1066"/>
      <c r="M35" s="1066"/>
      <c r="N35" s="1066"/>
      <c r="O35" s="1066"/>
      <c r="P35" s="1067"/>
      <c r="Q35" s="1073">
        <v>277</v>
      </c>
      <c r="R35" s="1074"/>
      <c r="S35" s="1074"/>
      <c r="T35" s="1074"/>
      <c r="U35" s="1074"/>
      <c r="V35" s="1074">
        <v>267</v>
      </c>
      <c r="W35" s="1074"/>
      <c r="X35" s="1074"/>
      <c r="Y35" s="1074"/>
      <c r="Z35" s="1074"/>
      <c r="AA35" s="1074">
        <v>10</v>
      </c>
      <c r="AB35" s="1074"/>
      <c r="AC35" s="1074"/>
      <c r="AD35" s="1074"/>
      <c r="AE35" s="1075"/>
      <c r="AF35" s="1070">
        <v>10</v>
      </c>
      <c r="AG35" s="1071"/>
      <c r="AH35" s="1071"/>
      <c r="AI35" s="1071"/>
      <c r="AJ35" s="1072"/>
      <c r="AK35" s="1015">
        <v>186</v>
      </c>
      <c r="AL35" s="1006"/>
      <c r="AM35" s="1006"/>
      <c r="AN35" s="1006"/>
      <c r="AO35" s="1006"/>
      <c r="AP35" s="1006">
        <v>1283</v>
      </c>
      <c r="AQ35" s="1006"/>
      <c r="AR35" s="1006"/>
      <c r="AS35" s="1006"/>
      <c r="AT35" s="1006"/>
      <c r="AU35" s="1006">
        <v>1274</v>
      </c>
      <c r="AV35" s="1006"/>
      <c r="AW35" s="1006"/>
      <c r="AX35" s="1006"/>
      <c r="AY35" s="1006"/>
      <c r="AZ35" s="1076" t="s">
        <v>609</v>
      </c>
      <c r="BA35" s="1076"/>
      <c r="BB35" s="1076"/>
      <c r="BC35" s="1076"/>
      <c r="BD35" s="1076"/>
      <c r="BE35" s="1007" t="s">
        <v>413</v>
      </c>
      <c r="BF35" s="1007"/>
      <c r="BG35" s="1007"/>
      <c r="BH35" s="1007"/>
      <c r="BI35" s="1008"/>
      <c r="BJ35" s="230"/>
      <c r="BK35" s="230"/>
      <c r="BL35" s="230"/>
      <c r="BM35" s="230"/>
      <c r="BN35" s="230"/>
      <c r="BO35" s="239"/>
      <c r="BP35" s="239"/>
      <c r="BQ35" s="236">
        <v>29</v>
      </c>
      <c r="BR35" s="237"/>
      <c r="BS35" s="1027"/>
      <c r="BT35" s="1028"/>
      <c r="BU35" s="1028"/>
      <c r="BV35" s="1028"/>
      <c r="BW35" s="1028"/>
      <c r="BX35" s="1028"/>
      <c r="BY35" s="1028"/>
      <c r="BZ35" s="1028"/>
      <c r="CA35" s="1028"/>
      <c r="CB35" s="1028"/>
      <c r="CC35" s="1028"/>
      <c r="CD35" s="1028"/>
      <c r="CE35" s="1028"/>
      <c r="CF35" s="1028"/>
      <c r="CG35" s="1049"/>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228"/>
    </row>
    <row r="36" spans="1:131" ht="26.25" customHeight="1" x14ac:dyDescent="0.15">
      <c r="A36" s="240">
        <v>9</v>
      </c>
      <c r="B36" s="1065" t="s">
        <v>414</v>
      </c>
      <c r="C36" s="1066"/>
      <c r="D36" s="1066"/>
      <c r="E36" s="1066"/>
      <c r="F36" s="1066"/>
      <c r="G36" s="1066"/>
      <c r="H36" s="1066"/>
      <c r="I36" s="1066"/>
      <c r="J36" s="1066"/>
      <c r="K36" s="1066"/>
      <c r="L36" s="1066"/>
      <c r="M36" s="1066"/>
      <c r="N36" s="1066"/>
      <c r="O36" s="1066"/>
      <c r="P36" s="1067"/>
      <c r="Q36" s="1073">
        <v>196</v>
      </c>
      <c r="R36" s="1074"/>
      <c r="S36" s="1074"/>
      <c r="T36" s="1074"/>
      <c r="U36" s="1074"/>
      <c r="V36" s="1074">
        <v>184</v>
      </c>
      <c r="W36" s="1074"/>
      <c r="X36" s="1074"/>
      <c r="Y36" s="1074"/>
      <c r="Z36" s="1074"/>
      <c r="AA36" s="1074">
        <v>12</v>
      </c>
      <c r="AB36" s="1074"/>
      <c r="AC36" s="1074"/>
      <c r="AD36" s="1074"/>
      <c r="AE36" s="1075"/>
      <c r="AF36" s="1070">
        <v>12</v>
      </c>
      <c r="AG36" s="1071"/>
      <c r="AH36" s="1071"/>
      <c r="AI36" s="1071"/>
      <c r="AJ36" s="1072"/>
      <c r="AK36" s="1015">
        <v>72</v>
      </c>
      <c r="AL36" s="1006"/>
      <c r="AM36" s="1006"/>
      <c r="AN36" s="1006"/>
      <c r="AO36" s="1006"/>
      <c r="AP36" s="1006">
        <v>537</v>
      </c>
      <c r="AQ36" s="1006"/>
      <c r="AR36" s="1006"/>
      <c r="AS36" s="1006"/>
      <c r="AT36" s="1006"/>
      <c r="AU36" s="1006">
        <v>537</v>
      </c>
      <c r="AV36" s="1006"/>
      <c r="AW36" s="1006"/>
      <c r="AX36" s="1006"/>
      <c r="AY36" s="1006"/>
      <c r="AZ36" s="1076" t="s">
        <v>609</v>
      </c>
      <c r="BA36" s="1076"/>
      <c r="BB36" s="1076"/>
      <c r="BC36" s="1076"/>
      <c r="BD36" s="1076"/>
      <c r="BE36" s="1007" t="s">
        <v>413</v>
      </c>
      <c r="BF36" s="1007"/>
      <c r="BG36" s="1007"/>
      <c r="BH36" s="1007"/>
      <c r="BI36" s="1008"/>
      <c r="BJ36" s="230"/>
      <c r="BK36" s="230"/>
      <c r="BL36" s="230"/>
      <c r="BM36" s="230"/>
      <c r="BN36" s="230"/>
      <c r="BO36" s="239"/>
      <c r="BP36" s="239"/>
      <c r="BQ36" s="236">
        <v>30</v>
      </c>
      <c r="BR36" s="237"/>
      <c r="BS36" s="1027"/>
      <c r="BT36" s="1028"/>
      <c r="BU36" s="1028"/>
      <c r="BV36" s="1028"/>
      <c r="BW36" s="1028"/>
      <c r="BX36" s="1028"/>
      <c r="BY36" s="1028"/>
      <c r="BZ36" s="1028"/>
      <c r="CA36" s="1028"/>
      <c r="CB36" s="1028"/>
      <c r="CC36" s="1028"/>
      <c r="CD36" s="1028"/>
      <c r="CE36" s="1028"/>
      <c r="CF36" s="1028"/>
      <c r="CG36" s="1049"/>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28"/>
    </row>
    <row r="37" spans="1:131" ht="26.25" customHeight="1" x14ac:dyDescent="0.15">
      <c r="A37" s="240">
        <v>10</v>
      </c>
      <c r="B37" s="1065" t="s">
        <v>415</v>
      </c>
      <c r="C37" s="1066"/>
      <c r="D37" s="1066"/>
      <c r="E37" s="1066"/>
      <c r="F37" s="1066"/>
      <c r="G37" s="1066"/>
      <c r="H37" s="1066"/>
      <c r="I37" s="1066"/>
      <c r="J37" s="1066"/>
      <c r="K37" s="1066"/>
      <c r="L37" s="1066"/>
      <c r="M37" s="1066"/>
      <c r="N37" s="1066"/>
      <c r="O37" s="1066"/>
      <c r="P37" s="1067"/>
      <c r="Q37" s="1073">
        <v>393</v>
      </c>
      <c r="R37" s="1074"/>
      <c r="S37" s="1074"/>
      <c r="T37" s="1074"/>
      <c r="U37" s="1074"/>
      <c r="V37" s="1074">
        <v>377</v>
      </c>
      <c r="W37" s="1074"/>
      <c r="X37" s="1074"/>
      <c r="Y37" s="1074"/>
      <c r="Z37" s="1074"/>
      <c r="AA37" s="1074">
        <v>16</v>
      </c>
      <c r="AB37" s="1074"/>
      <c r="AC37" s="1074"/>
      <c r="AD37" s="1074"/>
      <c r="AE37" s="1075"/>
      <c r="AF37" s="1070">
        <v>16</v>
      </c>
      <c r="AG37" s="1071"/>
      <c r="AH37" s="1071"/>
      <c r="AI37" s="1071"/>
      <c r="AJ37" s="1072"/>
      <c r="AK37" s="1015">
        <v>100</v>
      </c>
      <c r="AL37" s="1006"/>
      <c r="AM37" s="1006"/>
      <c r="AN37" s="1006"/>
      <c r="AO37" s="1006"/>
      <c r="AP37" s="1006">
        <v>718</v>
      </c>
      <c r="AQ37" s="1006"/>
      <c r="AR37" s="1006"/>
      <c r="AS37" s="1006"/>
      <c r="AT37" s="1006"/>
      <c r="AU37" s="1006">
        <v>422</v>
      </c>
      <c r="AV37" s="1006"/>
      <c r="AW37" s="1006"/>
      <c r="AX37" s="1006"/>
      <c r="AY37" s="1006"/>
      <c r="AZ37" s="1076" t="s">
        <v>609</v>
      </c>
      <c r="BA37" s="1076"/>
      <c r="BB37" s="1076"/>
      <c r="BC37" s="1076"/>
      <c r="BD37" s="1076"/>
      <c r="BE37" s="1007" t="s">
        <v>413</v>
      </c>
      <c r="BF37" s="1007"/>
      <c r="BG37" s="1007"/>
      <c r="BH37" s="1007"/>
      <c r="BI37" s="1008"/>
      <c r="BJ37" s="230"/>
      <c r="BK37" s="230"/>
      <c r="BL37" s="230"/>
      <c r="BM37" s="230"/>
      <c r="BN37" s="230"/>
      <c r="BO37" s="239"/>
      <c r="BP37" s="239"/>
      <c r="BQ37" s="236">
        <v>31</v>
      </c>
      <c r="BR37" s="237"/>
      <c r="BS37" s="1027"/>
      <c r="BT37" s="1028"/>
      <c r="BU37" s="1028"/>
      <c r="BV37" s="1028"/>
      <c r="BW37" s="1028"/>
      <c r="BX37" s="1028"/>
      <c r="BY37" s="1028"/>
      <c r="BZ37" s="1028"/>
      <c r="CA37" s="1028"/>
      <c r="CB37" s="1028"/>
      <c r="CC37" s="1028"/>
      <c r="CD37" s="1028"/>
      <c r="CE37" s="1028"/>
      <c r="CF37" s="1028"/>
      <c r="CG37" s="1049"/>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28"/>
    </row>
    <row r="38" spans="1:131" ht="26.25" customHeight="1" x14ac:dyDescent="0.15">
      <c r="A38" s="240">
        <v>11</v>
      </c>
      <c r="B38" s="1065" t="s">
        <v>416</v>
      </c>
      <c r="C38" s="1066"/>
      <c r="D38" s="1066"/>
      <c r="E38" s="1066"/>
      <c r="F38" s="1066"/>
      <c r="G38" s="1066"/>
      <c r="H38" s="1066"/>
      <c r="I38" s="1066"/>
      <c r="J38" s="1066"/>
      <c r="K38" s="1066"/>
      <c r="L38" s="1066"/>
      <c r="M38" s="1066"/>
      <c r="N38" s="1066"/>
      <c r="O38" s="1066"/>
      <c r="P38" s="1067"/>
      <c r="Q38" s="1073">
        <v>62</v>
      </c>
      <c r="R38" s="1074"/>
      <c r="S38" s="1074"/>
      <c r="T38" s="1074"/>
      <c r="U38" s="1074"/>
      <c r="V38" s="1074">
        <v>62</v>
      </c>
      <c r="W38" s="1074"/>
      <c r="X38" s="1074"/>
      <c r="Y38" s="1074"/>
      <c r="Z38" s="1074"/>
      <c r="AA38" s="1074" t="s">
        <v>609</v>
      </c>
      <c r="AB38" s="1074"/>
      <c r="AC38" s="1074"/>
      <c r="AD38" s="1074"/>
      <c r="AE38" s="1075"/>
      <c r="AF38" s="1070" t="s">
        <v>129</v>
      </c>
      <c r="AG38" s="1071"/>
      <c r="AH38" s="1071"/>
      <c r="AI38" s="1071"/>
      <c r="AJ38" s="1072"/>
      <c r="AK38" s="1076" t="s">
        <v>609</v>
      </c>
      <c r="AL38" s="1076"/>
      <c r="AM38" s="1076"/>
      <c r="AN38" s="1076"/>
      <c r="AO38" s="1076"/>
      <c r="AP38" s="1006">
        <v>109</v>
      </c>
      <c r="AQ38" s="1006"/>
      <c r="AR38" s="1006"/>
      <c r="AS38" s="1006"/>
      <c r="AT38" s="1006"/>
      <c r="AU38" s="1076" t="s">
        <v>609</v>
      </c>
      <c r="AV38" s="1076"/>
      <c r="AW38" s="1076"/>
      <c r="AX38" s="1076"/>
      <c r="AY38" s="1076"/>
      <c r="AZ38" s="1076" t="s">
        <v>609</v>
      </c>
      <c r="BA38" s="1076"/>
      <c r="BB38" s="1076"/>
      <c r="BC38" s="1076"/>
      <c r="BD38" s="1076"/>
      <c r="BE38" s="1007" t="s">
        <v>413</v>
      </c>
      <c r="BF38" s="1007"/>
      <c r="BG38" s="1007"/>
      <c r="BH38" s="1007"/>
      <c r="BI38" s="1008"/>
      <c r="BJ38" s="230"/>
      <c r="BK38" s="230"/>
      <c r="BL38" s="230"/>
      <c r="BM38" s="230"/>
      <c r="BN38" s="230"/>
      <c r="BO38" s="239"/>
      <c r="BP38" s="239"/>
      <c r="BQ38" s="236">
        <v>32</v>
      </c>
      <c r="BR38" s="237"/>
      <c r="BS38" s="1027"/>
      <c r="BT38" s="1028"/>
      <c r="BU38" s="1028"/>
      <c r="BV38" s="1028"/>
      <c r="BW38" s="1028"/>
      <c r="BX38" s="1028"/>
      <c r="BY38" s="1028"/>
      <c r="BZ38" s="1028"/>
      <c r="CA38" s="1028"/>
      <c r="CB38" s="1028"/>
      <c r="CC38" s="1028"/>
      <c r="CD38" s="1028"/>
      <c r="CE38" s="1028"/>
      <c r="CF38" s="1028"/>
      <c r="CG38" s="1049"/>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28"/>
    </row>
    <row r="39" spans="1:131" ht="26.25" customHeight="1" x14ac:dyDescent="0.15">
      <c r="A39" s="240">
        <v>12</v>
      </c>
      <c r="B39" s="1065"/>
      <c r="C39" s="1066"/>
      <c r="D39" s="1066"/>
      <c r="E39" s="1066"/>
      <c r="F39" s="1066"/>
      <c r="G39" s="1066"/>
      <c r="H39" s="1066"/>
      <c r="I39" s="1066"/>
      <c r="J39" s="1066"/>
      <c r="K39" s="1066"/>
      <c r="L39" s="1066"/>
      <c r="M39" s="1066"/>
      <c r="N39" s="1066"/>
      <c r="O39" s="1066"/>
      <c r="P39" s="1067"/>
      <c r="Q39" s="1073"/>
      <c r="R39" s="1074"/>
      <c r="S39" s="1074"/>
      <c r="T39" s="1074"/>
      <c r="U39" s="1074"/>
      <c r="V39" s="1074"/>
      <c r="W39" s="1074"/>
      <c r="X39" s="1074"/>
      <c r="Y39" s="1074"/>
      <c r="Z39" s="1074"/>
      <c r="AA39" s="1074"/>
      <c r="AB39" s="1074"/>
      <c r="AC39" s="1074"/>
      <c r="AD39" s="1074"/>
      <c r="AE39" s="1075"/>
      <c r="AF39" s="1070"/>
      <c r="AG39" s="1071"/>
      <c r="AH39" s="1071"/>
      <c r="AI39" s="1071"/>
      <c r="AJ39" s="1072"/>
      <c r="AK39" s="1015"/>
      <c r="AL39" s="1006"/>
      <c r="AM39" s="1006"/>
      <c r="AN39" s="1006"/>
      <c r="AO39" s="1006"/>
      <c r="AP39" s="1006"/>
      <c r="AQ39" s="1006"/>
      <c r="AR39" s="1006"/>
      <c r="AS39" s="1006"/>
      <c r="AT39" s="1006"/>
      <c r="AU39" s="1006"/>
      <c r="AV39" s="1006"/>
      <c r="AW39" s="1006"/>
      <c r="AX39" s="1006"/>
      <c r="AY39" s="1006"/>
      <c r="AZ39" s="1076"/>
      <c r="BA39" s="1076"/>
      <c r="BB39" s="1076"/>
      <c r="BC39" s="1076"/>
      <c r="BD39" s="1076"/>
      <c r="BE39" s="1007"/>
      <c r="BF39" s="1007"/>
      <c r="BG39" s="1007"/>
      <c r="BH39" s="1007"/>
      <c r="BI39" s="1008"/>
      <c r="BJ39" s="230"/>
      <c r="BK39" s="230"/>
      <c r="BL39" s="230"/>
      <c r="BM39" s="230"/>
      <c r="BN39" s="230"/>
      <c r="BO39" s="239"/>
      <c r="BP39" s="239"/>
      <c r="BQ39" s="236">
        <v>33</v>
      </c>
      <c r="BR39" s="237"/>
      <c r="BS39" s="1027"/>
      <c r="BT39" s="1028"/>
      <c r="BU39" s="1028"/>
      <c r="BV39" s="1028"/>
      <c r="BW39" s="1028"/>
      <c r="BX39" s="1028"/>
      <c r="BY39" s="1028"/>
      <c r="BZ39" s="1028"/>
      <c r="CA39" s="1028"/>
      <c r="CB39" s="1028"/>
      <c r="CC39" s="1028"/>
      <c r="CD39" s="1028"/>
      <c r="CE39" s="1028"/>
      <c r="CF39" s="1028"/>
      <c r="CG39" s="1049"/>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28"/>
    </row>
    <row r="40" spans="1:131" ht="26.25" customHeight="1" x14ac:dyDescent="0.15">
      <c r="A40" s="236">
        <v>13</v>
      </c>
      <c r="B40" s="1065"/>
      <c r="C40" s="1066"/>
      <c r="D40" s="1066"/>
      <c r="E40" s="1066"/>
      <c r="F40" s="1066"/>
      <c r="G40" s="1066"/>
      <c r="H40" s="1066"/>
      <c r="I40" s="1066"/>
      <c r="J40" s="1066"/>
      <c r="K40" s="1066"/>
      <c r="L40" s="1066"/>
      <c r="M40" s="1066"/>
      <c r="N40" s="1066"/>
      <c r="O40" s="1066"/>
      <c r="P40" s="1067"/>
      <c r="Q40" s="1073"/>
      <c r="R40" s="1074"/>
      <c r="S40" s="1074"/>
      <c r="T40" s="1074"/>
      <c r="U40" s="1074"/>
      <c r="V40" s="1074"/>
      <c r="W40" s="1074"/>
      <c r="X40" s="1074"/>
      <c r="Y40" s="1074"/>
      <c r="Z40" s="1074"/>
      <c r="AA40" s="1074"/>
      <c r="AB40" s="1074"/>
      <c r="AC40" s="1074"/>
      <c r="AD40" s="1074"/>
      <c r="AE40" s="1075"/>
      <c r="AF40" s="1070"/>
      <c r="AG40" s="1071"/>
      <c r="AH40" s="1071"/>
      <c r="AI40" s="1071"/>
      <c r="AJ40" s="1072"/>
      <c r="AK40" s="1015"/>
      <c r="AL40" s="1006"/>
      <c r="AM40" s="1006"/>
      <c r="AN40" s="1006"/>
      <c r="AO40" s="1006"/>
      <c r="AP40" s="1006"/>
      <c r="AQ40" s="1006"/>
      <c r="AR40" s="1006"/>
      <c r="AS40" s="1006"/>
      <c r="AT40" s="1006"/>
      <c r="AU40" s="1006"/>
      <c r="AV40" s="1006"/>
      <c r="AW40" s="1006"/>
      <c r="AX40" s="1006"/>
      <c r="AY40" s="1006"/>
      <c r="AZ40" s="1076"/>
      <c r="BA40" s="1076"/>
      <c r="BB40" s="1076"/>
      <c r="BC40" s="1076"/>
      <c r="BD40" s="1076"/>
      <c r="BE40" s="1007"/>
      <c r="BF40" s="1007"/>
      <c r="BG40" s="1007"/>
      <c r="BH40" s="1007"/>
      <c r="BI40" s="1008"/>
      <c r="BJ40" s="230"/>
      <c r="BK40" s="230"/>
      <c r="BL40" s="230"/>
      <c r="BM40" s="230"/>
      <c r="BN40" s="230"/>
      <c r="BO40" s="239"/>
      <c r="BP40" s="239"/>
      <c r="BQ40" s="236">
        <v>34</v>
      </c>
      <c r="BR40" s="237"/>
      <c r="BS40" s="1027"/>
      <c r="BT40" s="1028"/>
      <c r="BU40" s="1028"/>
      <c r="BV40" s="1028"/>
      <c r="BW40" s="1028"/>
      <c r="BX40" s="1028"/>
      <c r="BY40" s="1028"/>
      <c r="BZ40" s="1028"/>
      <c r="CA40" s="1028"/>
      <c r="CB40" s="1028"/>
      <c r="CC40" s="1028"/>
      <c r="CD40" s="1028"/>
      <c r="CE40" s="1028"/>
      <c r="CF40" s="1028"/>
      <c r="CG40" s="1049"/>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28"/>
    </row>
    <row r="41" spans="1:131" ht="26.25" customHeight="1" x14ac:dyDescent="0.15">
      <c r="A41" s="236">
        <v>14</v>
      </c>
      <c r="B41" s="1065"/>
      <c r="C41" s="1066"/>
      <c r="D41" s="1066"/>
      <c r="E41" s="1066"/>
      <c r="F41" s="1066"/>
      <c r="G41" s="1066"/>
      <c r="H41" s="1066"/>
      <c r="I41" s="1066"/>
      <c r="J41" s="1066"/>
      <c r="K41" s="1066"/>
      <c r="L41" s="1066"/>
      <c r="M41" s="1066"/>
      <c r="N41" s="1066"/>
      <c r="O41" s="1066"/>
      <c r="P41" s="1067"/>
      <c r="Q41" s="1073"/>
      <c r="R41" s="1074"/>
      <c r="S41" s="1074"/>
      <c r="T41" s="1074"/>
      <c r="U41" s="1074"/>
      <c r="V41" s="1074"/>
      <c r="W41" s="1074"/>
      <c r="X41" s="1074"/>
      <c r="Y41" s="1074"/>
      <c r="Z41" s="1074"/>
      <c r="AA41" s="1074"/>
      <c r="AB41" s="1074"/>
      <c r="AC41" s="1074"/>
      <c r="AD41" s="1074"/>
      <c r="AE41" s="1075"/>
      <c r="AF41" s="1070"/>
      <c r="AG41" s="1071"/>
      <c r="AH41" s="1071"/>
      <c r="AI41" s="1071"/>
      <c r="AJ41" s="1072"/>
      <c r="AK41" s="1015"/>
      <c r="AL41" s="1006"/>
      <c r="AM41" s="1006"/>
      <c r="AN41" s="1006"/>
      <c r="AO41" s="1006"/>
      <c r="AP41" s="1006"/>
      <c r="AQ41" s="1006"/>
      <c r="AR41" s="1006"/>
      <c r="AS41" s="1006"/>
      <c r="AT41" s="1006"/>
      <c r="AU41" s="1006"/>
      <c r="AV41" s="1006"/>
      <c r="AW41" s="1006"/>
      <c r="AX41" s="1006"/>
      <c r="AY41" s="1006"/>
      <c r="AZ41" s="1076"/>
      <c r="BA41" s="1076"/>
      <c r="BB41" s="1076"/>
      <c r="BC41" s="1076"/>
      <c r="BD41" s="1076"/>
      <c r="BE41" s="1007"/>
      <c r="BF41" s="1007"/>
      <c r="BG41" s="1007"/>
      <c r="BH41" s="1007"/>
      <c r="BI41" s="1008"/>
      <c r="BJ41" s="230"/>
      <c r="BK41" s="230"/>
      <c r="BL41" s="230"/>
      <c r="BM41" s="230"/>
      <c r="BN41" s="230"/>
      <c r="BO41" s="239"/>
      <c r="BP41" s="239"/>
      <c r="BQ41" s="236">
        <v>35</v>
      </c>
      <c r="BR41" s="237"/>
      <c r="BS41" s="1027"/>
      <c r="BT41" s="1028"/>
      <c r="BU41" s="1028"/>
      <c r="BV41" s="1028"/>
      <c r="BW41" s="1028"/>
      <c r="BX41" s="1028"/>
      <c r="BY41" s="1028"/>
      <c r="BZ41" s="1028"/>
      <c r="CA41" s="1028"/>
      <c r="CB41" s="1028"/>
      <c r="CC41" s="1028"/>
      <c r="CD41" s="1028"/>
      <c r="CE41" s="1028"/>
      <c r="CF41" s="1028"/>
      <c r="CG41" s="1049"/>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28"/>
    </row>
    <row r="42" spans="1:131" ht="26.25" customHeight="1" x14ac:dyDescent="0.15">
      <c r="A42" s="236">
        <v>15</v>
      </c>
      <c r="B42" s="1065"/>
      <c r="C42" s="1066"/>
      <c r="D42" s="1066"/>
      <c r="E42" s="1066"/>
      <c r="F42" s="1066"/>
      <c r="G42" s="1066"/>
      <c r="H42" s="1066"/>
      <c r="I42" s="1066"/>
      <c r="J42" s="1066"/>
      <c r="K42" s="1066"/>
      <c r="L42" s="1066"/>
      <c r="M42" s="1066"/>
      <c r="N42" s="1066"/>
      <c r="O42" s="1066"/>
      <c r="P42" s="1067"/>
      <c r="Q42" s="1073"/>
      <c r="R42" s="1074"/>
      <c r="S42" s="1074"/>
      <c r="T42" s="1074"/>
      <c r="U42" s="1074"/>
      <c r="V42" s="1074"/>
      <c r="W42" s="1074"/>
      <c r="X42" s="1074"/>
      <c r="Y42" s="1074"/>
      <c r="Z42" s="1074"/>
      <c r="AA42" s="1074"/>
      <c r="AB42" s="1074"/>
      <c r="AC42" s="1074"/>
      <c r="AD42" s="1074"/>
      <c r="AE42" s="1075"/>
      <c r="AF42" s="1070"/>
      <c r="AG42" s="1071"/>
      <c r="AH42" s="1071"/>
      <c r="AI42" s="1071"/>
      <c r="AJ42" s="1072"/>
      <c r="AK42" s="1015"/>
      <c r="AL42" s="1006"/>
      <c r="AM42" s="1006"/>
      <c r="AN42" s="1006"/>
      <c r="AO42" s="1006"/>
      <c r="AP42" s="1006"/>
      <c r="AQ42" s="1006"/>
      <c r="AR42" s="1006"/>
      <c r="AS42" s="1006"/>
      <c r="AT42" s="1006"/>
      <c r="AU42" s="1006"/>
      <c r="AV42" s="1006"/>
      <c r="AW42" s="1006"/>
      <c r="AX42" s="1006"/>
      <c r="AY42" s="1006"/>
      <c r="AZ42" s="1076"/>
      <c r="BA42" s="1076"/>
      <c r="BB42" s="1076"/>
      <c r="BC42" s="1076"/>
      <c r="BD42" s="1076"/>
      <c r="BE42" s="1007"/>
      <c r="BF42" s="1007"/>
      <c r="BG42" s="1007"/>
      <c r="BH42" s="1007"/>
      <c r="BI42" s="1008"/>
      <c r="BJ42" s="230"/>
      <c r="BK42" s="230"/>
      <c r="BL42" s="230"/>
      <c r="BM42" s="230"/>
      <c r="BN42" s="230"/>
      <c r="BO42" s="239"/>
      <c r="BP42" s="239"/>
      <c r="BQ42" s="236">
        <v>36</v>
      </c>
      <c r="BR42" s="237"/>
      <c r="BS42" s="1027"/>
      <c r="BT42" s="1028"/>
      <c r="BU42" s="1028"/>
      <c r="BV42" s="1028"/>
      <c r="BW42" s="1028"/>
      <c r="BX42" s="1028"/>
      <c r="BY42" s="1028"/>
      <c r="BZ42" s="1028"/>
      <c r="CA42" s="1028"/>
      <c r="CB42" s="1028"/>
      <c r="CC42" s="1028"/>
      <c r="CD42" s="1028"/>
      <c r="CE42" s="1028"/>
      <c r="CF42" s="1028"/>
      <c r="CG42" s="1049"/>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28"/>
    </row>
    <row r="43" spans="1:131" ht="26.25" customHeight="1" x14ac:dyDescent="0.15">
      <c r="A43" s="236">
        <v>16</v>
      </c>
      <c r="B43" s="1065"/>
      <c r="C43" s="1066"/>
      <c r="D43" s="1066"/>
      <c r="E43" s="1066"/>
      <c r="F43" s="1066"/>
      <c r="G43" s="1066"/>
      <c r="H43" s="1066"/>
      <c r="I43" s="1066"/>
      <c r="J43" s="1066"/>
      <c r="K43" s="1066"/>
      <c r="L43" s="1066"/>
      <c r="M43" s="1066"/>
      <c r="N43" s="1066"/>
      <c r="O43" s="1066"/>
      <c r="P43" s="1067"/>
      <c r="Q43" s="1073"/>
      <c r="R43" s="1074"/>
      <c r="S43" s="1074"/>
      <c r="T43" s="1074"/>
      <c r="U43" s="1074"/>
      <c r="V43" s="1074"/>
      <c r="W43" s="1074"/>
      <c r="X43" s="1074"/>
      <c r="Y43" s="1074"/>
      <c r="Z43" s="1074"/>
      <c r="AA43" s="1074"/>
      <c r="AB43" s="1074"/>
      <c r="AC43" s="1074"/>
      <c r="AD43" s="1074"/>
      <c r="AE43" s="1075"/>
      <c r="AF43" s="1070"/>
      <c r="AG43" s="1071"/>
      <c r="AH43" s="1071"/>
      <c r="AI43" s="1071"/>
      <c r="AJ43" s="1072"/>
      <c r="AK43" s="1015"/>
      <c r="AL43" s="1006"/>
      <c r="AM43" s="1006"/>
      <c r="AN43" s="1006"/>
      <c r="AO43" s="1006"/>
      <c r="AP43" s="1006"/>
      <c r="AQ43" s="1006"/>
      <c r="AR43" s="1006"/>
      <c r="AS43" s="1006"/>
      <c r="AT43" s="1006"/>
      <c r="AU43" s="1006"/>
      <c r="AV43" s="1006"/>
      <c r="AW43" s="1006"/>
      <c r="AX43" s="1006"/>
      <c r="AY43" s="1006"/>
      <c r="AZ43" s="1076"/>
      <c r="BA43" s="1076"/>
      <c r="BB43" s="1076"/>
      <c r="BC43" s="1076"/>
      <c r="BD43" s="1076"/>
      <c r="BE43" s="1007"/>
      <c r="BF43" s="1007"/>
      <c r="BG43" s="1007"/>
      <c r="BH43" s="1007"/>
      <c r="BI43" s="1008"/>
      <c r="BJ43" s="230"/>
      <c r="BK43" s="230"/>
      <c r="BL43" s="230"/>
      <c r="BM43" s="230"/>
      <c r="BN43" s="230"/>
      <c r="BO43" s="239"/>
      <c r="BP43" s="239"/>
      <c r="BQ43" s="236">
        <v>37</v>
      </c>
      <c r="BR43" s="237"/>
      <c r="BS43" s="1027"/>
      <c r="BT43" s="1028"/>
      <c r="BU43" s="1028"/>
      <c r="BV43" s="1028"/>
      <c r="BW43" s="1028"/>
      <c r="BX43" s="1028"/>
      <c r="BY43" s="1028"/>
      <c r="BZ43" s="1028"/>
      <c r="CA43" s="1028"/>
      <c r="CB43" s="1028"/>
      <c r="CC43" s="1028"/>
      <c r="CD43" s="1028"/>
      <c r="CE43" s="1028"/>
      <c r="CF43" s="1028"/>
      <c r="CG43" s="1049"/>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28"/>
    </row>
    <row r="44" spans="1:131" ht="26.25" customHeight="1" x14ac:dyDescent="0.15">
      <c r="A44" s="236">
        <v>17</v>
      </c>
      <c r="B44" s="1065"/>
      <c r="C44" s="1066"/>
      <c r="D44" s="1066"/>
      <c r="E44" s="1066"/>
      <c r="F44" s="1066"/>
      <c r="G44" s="1066"/>
      <c r="H44" s="1066"/>
      <c r="I44" s="1066"/>
      <c r="J44" s="1066"/>
      <c r="K44" s="1066"/>
      <c r="L44" s="1066"/>
      <c r="M44" s="1066"/>
      <c r="N44" s="1066"/>
      <c r="O44" s="1066"/>
      <c r="P44" s="1067"/>
      <c r="Q44" s="1073"/>
      <c r="R44" s="1074"/>
      <c r="S44" s="1074"/>
      <c r="T44" s="1074"/>
      <c r="U44" s="1074"/>
      <c r="V44" s="1074"/>
      <c r="W44" s="1074"/>
      <c r="X44" s="1074"/>
      <c r="Y44" s="1074"/>
      <c r="Z44" s="1074"/>
      <c r="AA44" s="1074"/>
      <c r="AB44" s="1074"/>
      <c r="AC44" s="1074"/>
      <c r="AD44" s="1074"/>
      <c r="AE44" s="1075"/>
      <c r="AF44" s="1070"/>
      <c r="AG44" s="1071"/>
      <c r="AH44" s="1071"/>
      <c r="AI44" s="1071"/>
      <c r="AJ44" s="1072"/>
      <c r="AK44" s="1015"/>
      <c r="AL44" s="1006"/>
      <c r="AM44" s="1006"/>
      <c r="AN44" s="1006"/>
      <c r="AO44" s="1006"/>
      <c r="AP44" s="1006"/>
      <c r="AQ44" s="1006"/>
      <c r="AR44" s="1006"/>
      <c r="AS44" s="1006"/>
      <c r="AT44" s="1006"/>
      <c r="AU44" s="1006"/>
      <c r="AV44" s="1006"/>
      <c r="AW44" s="1006"/>
      <c r="AX44" s="1006"/>
      <c r="AY44" s="1006"/>
      <c r="AZ44" s="1076"/>
      <c r="BA44" s="1076"/>
      <c r="BB44" s="1076"/>
      <c r="BC44" s="1076"/>
      <c r="BD44" s="1076"/>
      <c r="BE44" s="1007"/>
      <c r="BF44" s="1007"/>
      <c r="BG44" s="1007"/>
      <c r="BH44" s="1007"/>
      <c r="BI44" s="1008"/>
      <c r="BJ44" s="230"/>
      <c r="BK44" s="230"/>
      <c r="BL44" s="230"/>
      <c r="BM44" s="230"/>
      <c r="BN44" s="230"/>
      <c r="BO44" s="239"/>
      <c r="BP44" s="239"/>
      <c r="BQ44" s="236">
        <v>38</v>
      </c>
      <c r="BR44" s="237"/>
      <c r="BS44" s="1027"/>
      <c r="BT44" s="1028"/>
      <c r="BU44" s="1028"/>
      <c r="BV44" s="1028"/>
      <c r="BW44" s="1028"/>
      <c r="BX44" s="1028"/>
      <c r="BY44" s="1028"/>
      <c r="BZ44" s="1028"/>
      <c r="CA44" s="1028"/>
      <c r="CB44" s="1028"/>
      <c r="CC44" s="1028"/>
      <c r="CD44" s="1028"/>
      <c r="CE44" s="1028"/>
      <c r="CF44" s="1028"/>
      <c r="CG44" s="1049"/>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28"/>
    </row>
    <row r="45" spans="1:131" ht="26.25" customHeight="1" x14ac:dyDescent="0.15">
      <c r="A45" s="236">
        <v>18</v>
      </c>
      <c r="B45" s="1065"/>
      <c r="C45" s="1066"/>
      <c r="D45" s="1066"/>
      <c r="E45" s="1066"/>
      <c r="F45" s="1066"/>
      <c r="G45" s="1066"/>
      <c r="H45" s="1066"/>
      <c r="I45" s="1066"/>
      <c r="J45" s="1066"/>
      <c r="K45" s="1066"/>
      <c r="L45" s="1066"/>
      <c r="M45" s="1066"/>
      <c r="N45" s="1066"/>
      <c r="O45" s="1066"/>
      <c r="P45" s="1067"/>
      <c r="Q45" s="1073"/>
      <c r="R45" s="1074"/>
      <c r="S45" s="1074"/>
      <c r="T45" s="1074"/>
      <c r="U45" s="1074"/>
      <c r="V45" s="1074"/>
      <c r="W45" s="1074"/>
      <c r="X45" s="1074"/>
      <c r="Y45" s="1074"/>
      <c r="Z45" s="1074"/>
      <c r="AA45" s="1074"/>
      <c r="AB45" s="1074"/>
      <c r="AC45" s="1074"/>
      <c r="AD45" s="1074"/>
      <c r="AE45" s="1075"/>
      <c r="AF45" s="1070"/>
      <c r="AG45" s="1071"/>
      <c r="AH45" s="1071"/>
      <c r="AI45" s="1071"/>
      <c r="AJ45" s="1072"/>
      <c r="AK45" s="1015"/>
      <c r="AL45" s="1006"/>
      <c r="AM45" s="1006"/>
      <c r="AN45" s="1006"/>
      <c r="AO45" s="1006"/>
      <c r="AP45" s="1006"/>
      <c r="AQ45" s="1006"/>
      <c r="AR45" s="1006"/>
      <c r="AS45" s="1006"/>
      <c r="AT45" s="1006"/>
      <c r="AU45" s="1006"/>
      <c r="AV45" s="1006"/>
      <c r="AW45" s="1006"/>
      <c r="AX45" s="1006"/>
      <c r="AY45" s="1006"/>
      <c r="AZ45" s="1076"/>
      <c r="BA45" s="1076"/>
      <c r="BB45" s="1076"/>
      <c r="BC45" s="1076"/>
      <c r="BD45" s="1076"/>
      <c r="BE45" s="1007"/>
      <c r="BF45" s="1007"/>
      <c r="BG45" s="1007"/>
      <c r="BH45" s="1007"/>
      <c r="BI45" s="1008"/>
      <c r="BJ45" s="230"/>
      <c r="BK45" s="230"/>
      <c r="BL45" s="230"/>
      <c r="BM45" s="230"/>
      <c r="BN45" s="230"/>
      <c r="BO45" s="239"/>
      <c r="BP45" s="239"/>
      <c r="BQ45" s="236">
        <v>39</v>
      </c>
      <c r="BR45" s="237"/>
      <c r="BS45" s="1027"/>
      <c r="BT45" s="1028"/>
      <c r="BU45" s="1028"/>
      <c r="BV45" s="1028"/>
      <c r="BW45" s="1028"/>
      <c r="BX45" s="1028"/>
      <c r="BY45" s="1028"/>
      <c r="BZ45" s="1028"/>
      <c r="CA45" s="1028"/>
      <c r="CB45" s="1028"/>
      <c r="CC45" s="1028"/>
      <c r="CD45" s="1028"/>
      <c r="CE45" s="1028"/>
      <c r="CF45" s="1028"/>
      <c r="CG45" s="1049"/>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28"/>
    </row>
    <row r="46" spans="1:131" ht="26.25" customHeight="1" x14ac:dyDescent="0.15">
      <c r="A46" s="236">
        <v>19</v>
      </c>
      <c r="B46" s="1065"/>
      <c r="C46" s="1066"/>
      <c r="D46" s="1066"/>
      <c r="E46" s="1066"/>
      <c r="F46" s="1066"/>
      <c r="G46" s="1066"/>
      <c r="H46" s="1066"/>
      <c r="I46" s="1066"/>
      <c r="J46" s="1066"/>
      <c r="K46" s="1066"/>
      <c r="L46" s="1066"/>
      <c r="M46" s="1066"/>
      <c r="N46" s="1066"/>
      <c r="O46" s="1066"/>
      <c r="P46" s="1067"/>
      <c r="Q46" s="1073"/>
      <c r="R46" s="1074"/>
      <c r="S46" s="1074"/>
      <c r="T46" s="1074"/>
      <c r="U46" s="1074"/>
      <c r="V46" s="1074"/>
      <c r="W46" s="1074"/>
      <c r="X46" s="1074"/>
      <c r="Y46" s="1074"/>
      <c r="Z46" s="1074"/>
      <c r="AA46" s="1074"/>
      <c r="AB46" s="1074"/>
      <c r="AC46" s="1074"/>
      <c r="AD46" s="1074"/>
      <c r="AE46" s="1075"/>
      <c r="AF46" s="1070"/>
      <c r="AG46" s="1071"/>
      <c r="AH46" s="1071"/>
      <c r="AI46" s="1071"/>
      <c r="AJ46" s="1072"/>
      <c r="AK46" s="1015"/>
      <c r="AL46" s="1006"/>
      <c r="AM46" s="1006"/>
      <c r="AN46" s="1006"/>
      <c r="AO46" s="1006"/>
      <c r="AP46" s="1006"/>
      <c r="AQ46" s="1006"/>
      <c r="AR46" s="1006"/>
      <c r="AS46" s="1006"/>
      <c r="AT46" s="1006"/>
      <c r="AU46" s="1006"/>
      <c r="AV46" s="1006"/>
      <c r="AW46" s="1006"/>
      <c r="AX46" s="1006"/>
      <c r="AY46" s="1006"/>
      <c r="AZ46" s="1076"/>
      <c r="BA46" s="1076"/>
      <c r="BB46" s="1076"/>
      <c r="BC46" s="1076"/>
      <c r="BD46" s="1076"/>
      <c r="BE46" s="1007"/>
      <c r="BF46" s="1007"/>
      <c r="BG46" s="1007"/>
      <c r="BH46" s="1007"/>
      <c r="BI46" s="1008"/>
      <c r="BJ46" s="230"/>
      <c r="BK46" s="230"/>
      <c r="BL46" s="230"/>
      <c r="BM46" s="230"/>
      <c r="BN46" s="230"/>
      <c r="BO46" s="239"/>
      <c r="BP46" s="239"/>
      <c r="BQ46" s="236">
        <v>40</v>
      </c>
      <c r="BR46" s="237"/>
      <c r="BS46" s="1027"/>
      <c r="BT46" s="1028"/>
      <c r="BU46" s="1028"/>
      <c r="BV46" s="1028"/>
      <c r="BW46" s="1028"/>
      <c r="BX46" s="1028"/>
      <c r="BY46" s="1028"/>
      <c r="BZ46" s="1028"/>
      <c r="CA46" s="1028"/>
      <c r="CB46" s="1028"/>
      <c r="CC46" s="1028"/>
      <c r="CD46" s="1028"/>
      <c r="CE46" s="1028"/>
      <c r="CF46" s="1028"/>
      <c r="CG46" s="1049"/>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28"/>
    </row>
    <row r="47" spans="1:131" ht="26.25" customHeight="1" x14ac:dyDescent="0.15">
      <c r="A47" s="236">
        <v>20</v>
      </c>
      <c r="B47" s="1065"/>
      <c r="C47" s="1066"/>
      <c r="D47" s="1066"/>
      <c r="E47" s="1066"/>
      <c r="F47" s="1066"/>
      <c r="G47" s="1066"/>
      <c r="H47" s="1066"/>
      <c r="I47" s="1066"/>
      <c r="J47" s="1066"/>
      <c r="K47" s="1066"/>
      <c r="L47" s="1066"/>
      <c r="M47" s="1066"/>
      <c r="N47" s="1066"/>
      <c r="O47" s="1066"/>
      <c r="P47" s="1067"/>
      <c r="Q47" s="1073"/>
      <c r="R47" s="1074"/>
      <c r="S47" s="1074"/>
      <c r="T47" s="1074"/>
      <c r="U47" s="1074"/>
      <c r="V47" s="1074"/>
      <c r="W47" s="1074"/>
      <c r="X47" s="1074"/>
      <c r="Y47" s="1074"/>
      <c r="Z47" s="1074"/>
      <c r="AA47" s="1074"/>
      <c r="AB47" s="1074"/>
      <c r="AC47" s="1074"/>
      <c r="AD47" s="1074"/>
      <c r="AE47" s="1075"/>
      <c r="AF47" s="1070"/>
      <c r="AG47" s="1071"/>
      <c r="AH47" s="1071"/>
      <c r="AI47" s="1071"/>
      <c r="AJ47" s="1072"/>
      <c r="AK47" s="1015"/>
      <c r="AL47" s="1006"/>
      <c r="AM47" s="1006"/>
      <c r="AN47" s="1006"/>
      <c r="AO47" s="1006"/>
      <c r="AP47" s="1006"/>
      <c r="AQ47" s="1006"/>
      <c r="AR47" s="1006"/>
      <c r="AS47" s="1006"/>
      <c r="AT47" s="1006"/>
      <c r="AU47" s="1006"/>
      <c r="AV47" s="1006"/>
      <c r="AW47" s="1006"/>
      <c r="AX47" s="1006"/>
      <c r="AY47" s="1006"/>
      <c r="AZ47" s="1076"/>
      <c r="BA47" s="1076"/>
      <c r="BB47" s="1076"/>
      <c r="BC47" s="1076"/>
      <c r="BD47" s="1076"/>
      <c r="BE47" s="1007"/>
      <c r="BF47" s="1007"/>
      <c r="BG47" s="1007"/>
      <c r="BH47" s="1007"/>
      <c r="BI47" s="1008"/>
      <c r="BJ47" s="230"/>
      <c r="BK47" s="230"/>
      <c r="BL47" s="230"/>
      <c r="BM47" s="230"/>
      <c r="BN47" s="230"/>
      <c r="BO47" s="239"/>
      <c r="BP47" s="239"/>
      <c r="BQ47" s="236">
        <v>41</v>
      </c>
      <c r="BR47" s="237"/>
      <c r="BS47" s="1027"/>
      <c r="BT47" s="1028"/>
      <c r="BU47" s="1028"/>
      <c r="BV47" s="1028"/>
      <c r="BW47" s="1028"/>
      <c r="BX47" s="1028"/>
      <c r="BY47" s="1028"/>
      <c r="BZ47" s="1028"/>
      <c r="CA47" s="1028"/>
      <c r="CB47" s="1028"/>
      <c r="CC47" s="1028"/>
      <c r="CD47" s="1028"/>
      <c r="CE47" s="1028"/>
      <c r="CF47" s="1028"/>
      <c r="CG47" s="1049"/>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28"/>
    </row>
    <row r="48" spans="1:131" ht="26.25" customHeight="1" x14ac:dyDescent="0.15">
      <c r="A48" s="236">
        <v>21</v>
      </c>
      <c r="B48" s="1065"/>
      <c r="C48" s="1066"/>
      <c r="D48" s="1066"/>
      <c r="E48" s="1066"/>
      <c r="F48" s="1066"/>
      <c r="G48" s="1066"/>
      <c r="H48" s="1066"/>
      <c r="I48" s="1066"/>
      <c r="J48" s="1066"/>
      <c r="K48" s="1066"/>
      <c r="L48" s="1066"/>
      <c r="M48" s="1066"/>
      <c r="N48" s="1066"/>
      <c r="O48" s="1066"/>
      <c r="P48" s="1067"/>
      <c r="Q48" s="1073"/>
      <c r="R48" s="1074"/>
      <c r="S48" s="1074"/>
      <c r="T48" s="1074"/>
      <c r="U48" s="1074"/>
      <c r="V48" s="1074"/>
      <c r="W48" s="1074"/>
      <c r="X48" s="1074"/>
      <c r="Y48" s="1074"/>
      <c r="Z48" s="1074"/>
      <c r="AA48" s="1074"/>
      <c r="AB48" s="1074"/>
      <c r="AC48" s="1074"/>
      <c r="AD48" s="1074"/>
      <c r="AE48" s="1075"/>
      <c r="AF48" s="1070"/>
      <c r="AG48" s="1071"/>
      <c r="AH48" s="1071"/>
      <c r="AI48" s="1071"/>
      <c r="AJ48" s="1072"/>
      <c r="AK48" s="1015"/>
      <c r="AL48" s="1006"/>
      <c r="AM48" s="1006"/>
      <c r="AN48" s="1006"/>
      <c r="AO48" s="1006"/>
      <c r="AP48" s="1006"/>
      <c r="AQ48" s="1006"/>
      <c r="AR48" s="1006"/>
      <c r="AS48" s="1006"/>
      <c r="AT48" s="1006"/>
      <c r="AU48" s="1006"/>
      <c r="AV48" s="1006"/>
      <c r="AW48" s="1006"/>
      <c r="AX48" s="1006"/>
      <c r="AY48" s="1006"/>
      <c r="AZ48" s="1076"/>
      <c r="BA48" s="1076"/>
      <c r="BB48" s="1076"/>
      <c r="BC48" s="1076"/>
      <c r="BD48" s="1076"/>
      <c r="BE48" s="1007"/>
      <c r="BF48" s="1007"/>
      <c r="BG48" s="1007"/>
      <c r="BH48" s="1007"/>
      <c r="BI48" s="1008"/>
      <c r="BJ48" s="230"/>
      <c r="BK48" s="230"/>
      <c r="BL48" s="230"/>
      <c r="BM48" s="230"/>
      <c r="BN48" s="230"/>
      <c r="BO48" s="239"/>
      <c r="BP48" s="239"/>
      <c r="BQ48" s="236">
        <v>42</v>
      </c>
      <c r="BR48" s="237"/>
      <c r="BS48" s="1027"/>
      <c r="BT48" s="1028"/>
      <c r="BU48" s="1028"/>
      <c r="BV48" s="1028"/>
      <c r="BW48" s="1028"/>
      <c r="BX48" s="1028"/>
      <c r="BY48" s="1028"/>
      <c r="BZ48" s="1028"/>
      <c r="CA48" s="1028"/>
      <c r="CB48" s="1028"/>
      <c r="CC48" s="1028"/>
      <c r="CD48" s="1028"/>
      <c r="CE48" s="1028"/>
      <c r="CF48" s="1028"/>
      <c r="CG48" s="1049"/>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28"/>
    </row>
    <row r="49" spans="1:131" ht="26.25" customHeight="1" x14ac:dyDescent="0.15">
      <c r="A49" s="236">
        <v>22</v>
      </c>
      <c r="B49" s="1065"/>
      <c r="C49" s="1066"/>
      <c r="D49" s="1066"/>
      <c r="E49" s="1066"/>
      <c r="F49" s="1066"/>
      <c r="G49" s="1066"/>
      <c r="H49" s="1066"/>
      <c r="I49" s="1066"/>
      <c r="J49" s="1066"/>
      <c r="K49" s="1066"/>
      <c r="L49" s="1066"/>
      <c r="M49" s="1066"/>
      <c r="N49" s="1066"/>
      <c r="O49" s="1066"/>
      <c r="P49" s="1067"/>
      <c r="Q49" s="1073"/>
      <c r="R49" s="1074"/>
      <c r="S49" s="1074"/>
      <c r="T49" s="1074"/>
      <c r="U49" s="1074"/>
      <c r="V49" s="1074"/>
      <c r="W49" s="1074"/>
      <c r="X49" s="1074"/>
      <c r="Y49" s="1074"/>
      <c r="Z49" s="1074"/>
      <c r="AA49" s="1074"/>
      <c r="AB49" s="1074"/>
      <c r="AC49" s="1074"/>
      <c r="AD49" s="1074"/>
      <c r="AE49" s="1075"/>
      <c r="AF49" s="1070"/>
      <c r="AG49" s="1071"/>
      <c r="AH49" s="1071"/>
      <c r="AI49" s="1071"/>
      <c r="AJ49" s="1072"/>
      <c r="AK49" s="1015"/>
      <c r="AL49" s="1006"/>
      <c r="AM49" s="1006"/>
      <c r="AN49" s="1006"/>
      <c r="AO49" s="1006"/>
      <c r="AP49" s="1006"/>
      <c r="AQ49" s="1006"/>
      <c r="AR49" s="1006"/>
      <c r="AS49" s="1006"/>
      <c r="AT49" s="1006"/>
      <c r="AU49" s="1006"/>
      <c r="AV49" s="1006"/>
      <c r="AW49" s="1006"/>
      <c r="AX49" s="1006"/>
      <c r="AY49" s="1006"/>
      <c r="AZ49" s="1076"/>
      <c r="BA49" s="1076"/>
      <c r="BB49" s="1076"/>
      <c r="BC49" s="1076"/>
      <c r="BD49" s="1076"/>
      <c r="BE49" s="1007"/>
      <c r="BF49" s="1007"/>
      <c r="BG49" s="1007"/>
      <c r="BH49" s="1007"/>
      <c r="BI49" s="1008"/>
      <c r="BJ49" s="230"/>
      <c r="BK49" s="230"/>
      <c r="BL49" s="230"/>
      <c r="BM49" s="230"/>
      <c r="BN49" s="230"/>
      <c r="BO49" s="239"/>
      <c r="BP49" s="239"/>
      <c r="BQ49" s="236">
        <v>43</v>
      </c>
      <c r="BR49" s="237"/>
      <c r="BS49" s="1027"/>
      <c r="BT49" s="1028"/>
      <c r="BU49" s="1028"/>
      <c r="BV49" s="1028"/>
      <c r="BW49" s="1028"/>
      <c r="BX49" s="1028"/>
      <c r="BY49" s="1028"/>
      <c r="BZ49" s="1028"/>
      <c r="CA49" s="1028"/>
      <c r="CB49" s="1028"/>
      <c r="CC49" s="1028"/>
      <c r="CD49" s="1028"/>
      <c r="CE49" s="1028"/>
      <c r="CF49" s="1028"/>
      <c r="CG49" s="1049"/>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28"/>
    </row>
    <row r="50" spans="1:131" ht="26.25" customHeight="1" x14ac:dyDescent="0.15">
      <c r="A50" s="236">
        <v>23</v>
      </c>
      <c r="B50" s="1065"/>
      <c r="C50" s="1066"/>
      <c r="D50" s="1066"/>
      <c r="E50" s="1066"/>
      <c r="F50" s="1066"/>
      <c r="G50" s="1066"/>
      <c r="H50" s="1066"/>
      <c r="I50" s="1066"/>
      <c r="J50" s="1066"/>
      <c r="K50" s="1066"/>
      <c r="L50" s="1066"/>
      <c r="M50" s="1066"/>
      <c r="N50" s="1066"/>
      <c r="O50" s="1066"/>
      <c r="P50" s="1067"/>
      <c r="Q50" s="1068"/>
      <c r="R50" s="1060"/>
      <c r="S50" s="1060"/>
      <c r="T50" s="1060"/>
      <c r="U50" s="1060"/>
      <c r="V50" s="1060"/>
      <c r="W50" s="1060"/>
      <c r="X50" s="1060"/>
      <c r="Y50" s="1060"/>
      <c r="Z50" s="1060"/>
      <c r="AA50" s="1060"/>
      <c r="AB50" s="1060"/>
      <c r="AC50" s="1060"/>
      <c r="AD50" s="1060"/>
      <c r="AE50" s="1069"/>
      <c r="AF50" s="1070"/>
      <c r="AG50" s="1071"/>
      <c r="AH50" s="1071"/>
      <c r="AI50" s="1071"/>
      <c r="AJ50" s="1072"/>
      <c r="AK50" s="1059"/>
      <c r="AL50" s="1060"/>
      <c r="AM50" s="1060"/>
      <c r="AN50" s="1060"/>
      <c r="AO50" s="1060"/>
      <c r="AP50" s="1060"/>
      <c r="AQ50" s="1060"/>
      <c r="AR50" s="1060"/>
      <c r="AS50" s="1060"/>
      <c r="AT50" s="1060"/>
      <c r="AU50" s="1060"/>
      <c r="AV50" s="1060"/>
      <c r="AW50" s="1060"/>
      <c r="AX50" s="1060"/>
      <c r="AY50" s="1060"/>
      <c r="AZ50" s="1061"/>
      <c r="BA50" s="1061"/>
      <c r="BB50" s="1061"/>
      <c r="BC50" s="1061"/>
      <c r="BD50" s="1061"/>
      <c r="BE50" s="1007"/>
      <c r="BF50" s="1007"/>
      <c r="BG50" s="1007"/>
      <c r="BH50" s="1007"/>
      <c r="BI50" s="1008"/>
      <c r="BJ50" s="230"/>
      <c r="BK50" s="230"/>
      <c r="BL50" s="230"/>
      <c r="BM50" s="230"/>
      <c r="BN50" s="230"/>
      <c r="BO50" s="239"/>
      <c r="BP50" s="239"/>
      <c r="BQ50" s="236">
        <v>44</v>
      </c>
      <c r="BR50" s="237"/>
      <c r="BS50" s="1027"/>
      <c r="BT50" s="1028"/>
      <c r="BU50" s="1028"/>
      <c r="BV50" s="1028"/>
      <c r="BW50" s="1028"/>
      <c r="BX50" s="1028"/>
      <c r="BY50" s="1028"/>
      <c r="BZ50" s="1028"/>
      <c r="CA50" s="1028"/>
      <c r="CB50" s="1028"/>
      <c r="CC50" s="1028"/>
      <c r="CD50" s="1028"/>
      <c r="CE50" s="1028"/>
      <c r="CF50" s="1028"/>
      <c r="CG50" s="1049"/>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28"/>
    </row>
    <row r="51" spans="1:131" ht="26.25" customHeight="1" x14ac:dyDescent="0.15">
      <c r="A51" s="236">
        <v>24</v>
      </c>
      <c r="B51" s="1065"/>
      <c r="C51" s="1066"/>
      <c r="D51" s="1066"/>
      <c r="E51" s="1066"/>
      <c r="F51" s="1066"/>
      <c r="G51" s="1066"/>
      <c r="H51" s="1066"/>
      <c r="I51" s="1066"/>
      <c r="J51" s="1066"/>
      <c r="K51" s="1066"/>
      <c r="L51" s="1066"/>
      <c r="M51" s="1066"/>
      <c r="N51" s="1066"/>
      <c r="O51" s="1066"/>
      <c r="P51" s="1067"/>
      <c r="Q51" s="1068"/>
      <c r="R51" s="1060"/>
      <c r="S51" s="1060"/>
      <c r="T51" s="1060"/>
      <c r="U51" s="1060"/>
      <c r="V51" s="1060"/>
      <c r="W51" s="1060"/>
      <c r="X51" s="1060"/>
      <c r="Y51" s="1060"/>
      <c r="Z51" s="1060"/>
      <c r="AA51" s="1060"/>
      <c r="AB51" s="1060"/>
      <c r="AC51" s="1060"/>
      <c r="AD51" s="1060"/>
      <c r="AE51" s="1069"/>
      <c r="AF51" s="1070"/>
      <c r="AG51" s="1071"/>
      <c r="AH51" s="1071"/>
      <c r="AI51" s="1071"/>
      <c r="AJ51" s="1072"/>
      <c r="AK51" s="1059"/>
      <c r="AL51" s="1060"/>
      <c r="AM51" s="1060"/>
      <c r="AN51" s="1060"/>
      <c r="AO51" s="1060"/>
      <c r="AP51" s="1060"/>
      <c r="AQ51" s="1060"/>
      <c r="AR51" s="1060"/>
      <c r="AS51" s="1060"/>
      <c r="AT51" s="1060"/>
      <c r="AU51" s="1060"/>
      <c r="AV51" s="1060"/>
      <c r="AW51" s="1060"/>
      <c r="AX51" s="1060"/>
      <c r="AY51" s="1060"/>
      <c r="AZ51" s="1061"/>
      <c r="BA51" s="1061"/>
      <c r="BB51" s="1061"/>
      <c r="BC51" s="1061"/>
      <c r="BD51" s="1061"/>
      <c r="BE51" s="1007"/>
      <c r="BF51" s="1007"/>
      <c r="BG51" s="1007"/>
      <c r="BH51" s="1007"/>
      <c r="BI51" s="1008"/>
      <c r="BJ51" s="230"/>
      <c r="BK51" s="230"/>
      <c r="BL51" s="230"/>
      <c r="BM51" s="230"/>
      <c r="BN51" s="230"/>
      <c r="BO51" s="239"/>
      <c r="BP51" s="239"/>
      <c r="BQ51" s="236">
        <v>45</v>
      </c>
      <c r="BR51" s="237"/>
      <c r="BS51" s="1027"/>
      <c r="BT51" s="1028"/>
      <c r="BU51" s="1028"/>
      <c r="BV51" s="1028"/>
      <c r="BW51" s="1028"/>
      <c r="BX51" s="1028"/>
      <c r="BY51" s="1028"/>
      <c r="BZ51" s="1028"/>
      <c r="CA51" s="1028"/>
      <c r="CB51" s="1028"/>
      <c r="CC51" s="1028"/>
      <c r="CD51" s="1028"/>
      <c r="CE51" s="1028"/>
      <c r="CF51" s="1028"/>
      <c r="CG51" s="1049"/>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28"/>
    </row>
    <row r="52" spans="1:131" ht="26.25" customHeight="1" x14ac:dyDescent="0.15">
      <c r="A52" s="236">
        <v>25</v>
      </c>
      <c r="B52" s="1065"/>
      <c r="C52" s="1066"/>
      <c r="D52" s="1066"/>
      <c r="E52" s="1066"/>
      <c r="F52" s="1066"/>
      <c r="G52" s="1066"/>
      <c r="H52" s="1066"/>
      <c r="I52" s="1066"/>
      <c r="J52" s="1066"/>
      <c r="K52" s="1066"/>
      <c r="L52" s="1066"/>
      <c r="M52" s="1066"/>
      <c r="N52" s="1066"/>
      <c r="O52" s="1066"/>
      <c r="P52" s="1067"/>
      <c r="Q52" s="1068"/>
      <c r="R52" s="1060"/>
      <c r="S52" s="1060"/>
      <c r="T52" s="1060"/>
      <c r="U52" s="1060"/>
      <c r="V52" s="1060"/>
      <c r="W52" s="1060"/>
      <c r="X52" s="1060"/>
      <c r="Y52" s="1060"/>
      <c r="Z52" s="1060"/>
      <c r="AA52" s="1060"/>
      <c r="AB52" s="1060"/>
      <c r="AC52" s="1060"/>
      <c r="AD52" s="1060"/>
      <c r="AE52" s="1069"/>
      <c r="AF52" s="1070"/>
      <c r="AG52" s="1071"/>
      <c r="AH52" s="1071"/>
      <c r="AI52" s="1071"/>
      <c r="AJ52" s="1072"/>
      <c r="AK52" s="1059"/>
      <c r="AL52" s="1060"/>
      <c r="AM52" s="1060"/>
      <c r="AN52" s="1060"/>
      <c r="AO52" s="1060"/>
      <c r="AP52" s="1060"/>
      <c r="AQ52" s="1060"/>
      <c r="AR52" s="1060"/>
      <c r="AS52" s="1060"/>
      <c r="AT52" s="1060"/>
      <c r="AU52" s="1060"/>
      <c r="AV52" s="1060"/>
      <c r="AW52" s="1060"/>
      <c r="AX52" s="1060"/>
      <c r="AY52" s="1060"/>
      <c r="AZ52" s="1061"/>
      <c r="BA52" s="1061"/>
      <c r="BB52" s="1061"/>
      <c r="BC52" s="1061"/>
      <c r="BD52" s="1061"/>
      <c r="BE52" s="1007"/>
      <c r="BF52" s="1007"/>
      <c r="BG52" s="1007"/>
      <c r="BH52" s="1007"/>
      <c r="BI52" s="1008"/>
      <c r="BJ52" s="230"/>
      <c r="BK52" s="230"/>
      <c r="BL52" s="230"/>
      <c r="BM52" s="230"/>
      <c r="BN52" s="230"/>
      <c r="BO52" s="239"/>
      <c r="BP52" s="239"/>
      <c r="BQ52" s="236">
        <v>46</v>
      </c>
      <c r="BR52" s="237"/>
      <c r="BS52" s="1027"/>
      <c r="BT52" s="1028"/>
      <c r="BU52" s="1028"/>
      <c r="BV52" s="1028"/>
      <c r="BW52" s="1028"/>
      <c r="BX52" s="1028"/>
      <c r="BY52" s="1028"/>
      <c r="BZ52" s="1028"/>
      <c r="CA52" s="1028"/>
      <c r="CB52" s="1028"/>
      <c r="CC52" s="1028"/>
      <c r="CD52" s="1028"/>
      <c r="CE52" s="1028"/>
      <c r="CF52" s="1028"/>
      <c r="CG52" s="1049"/>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28"/>
    </row>
    <row r="53" spans="1:131" ht="26.25" customHeight="1" x14ac:dyDescent="0.15">
      <c r="A53" s="236">
        <v>26</v>
      </c>
      <c r="B53" s="1065"/>
      <c r="C53" s="1066"/>
      <c r="D53" s="1066"/>
      <c r="E53" s="1066"/>
      <c r="F53" s="1066"/>
      <c r="G53" s="1066"/>
      <c r="H53" s="1066"/>
      <c r="I53" s="1066"/>
      <c r="J53" s="1066"/>
      <c r="K53" s="1066"/>
      <c r="L53" s="1066"/>
      <c r="M53" s="1066"/>
      <c r="N53" s="1066"/>
      <c r="O53" s="1066"/>
      <c r="P53" s="1067"/>
      <c r="Q53" s="1068"/>
      <c r="R53" s="1060"/>
      <c r="S53" s="1060"/>
      <c r="T53" s="1060"/>
      <c r="U53" s="1060"/>
      <c r="V53" s="1060"/>
      <c r="W53" s="1060"/>
      <c r="X53" s="1060"/>
      <c r="Y53" s="1060"/>
      <c r="Z53" s="1060"/>
      <c r="AA53" s="1060"/>
      <c r="AB53" s="1060"/>
      <c r="AC53" s="1060"/>
      <c r="AD53" s="1060"/>
      <c r="AE53" s="1069"/>
      <c r="AF53" s="1070"/>
      <c r="AG53" s="1071"/>
      <c r="AH53" s="1071"/>
      <c r="AI53" s="1071"/>
      <c r="AJ53" s="1072"/>
      <c r="AK53" s="1059"/>
      <c r="AL53" s="1060"/>
      <c r="AM53" s="1060"/>
      <c r="AN53" s="1060"/>
      <c r="AO53" s="1060"/>
      <c r="AP53" s="1060"/>
      <c r="AQ53" s="1060"/>
      <c r="AR53" s="1060"/>
      <c r="AS53" s="1060"/>
      <c r="AT53" s="1060"/>
      <c r="AU53" s="1060"/>
      <c r="AV53" s="1060"/>
      <c r="AW53" s="1060"/>
      <c r="AX53" s="1060"/>
      <c r="AY53" s="1060"/>
      <c r="AZ53" s="1061"/>
      <c r="BA53" s="1061"/>
      <c r="BB53" s="1061"/>
      <c r="BC53" s="1061"/>
      <c r="BD53" s="1061"/>
      <c r="BE53" s="1007"/>
      <c r="BF53" s="1007"/>
      <c r="BG53" s="1007"/>
      <c r="BH53" s="1007"/>
      <c r="BI53" s="1008"/>
      <c r="BJ53" s="230"/>
      <c r="BK53" s="230"/>
      <c r="BL53" s="230"/>
      <c r="BM53" s="230"/>
      <c r="BN53" s="230"/>
      <c r="BO53" s="239"/>
      <c r="BP53" s="239"/>
      <c r="BQ53" s="236">
        <v>47</v>
      </c>
      <c r="BR53" s="237"/>
      <c r="BS53" s="1027"/>
      <c r="BT53" s="1028"/>
      <c r="BU53" s="1028"/>
      <c r="BV53" s="1028"/>
      <c r="BW53" s="1028"/>
      <c r="BX53" s="1028"/>
      <c r="BY53" s="1028"/>
      <c r="BZ53" s="1028"/>
      <c r="CA53" s="1028"/>
      <c r="CB53" s="1028"/>
      <c r="CC53" s="1028"/>
      <c r="CD53" s="1028"/>
      <c r="CE53" s="1028"/>
      <c r="CF53" s="1028"/>
      <c r="CG53" s="1049"/>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28"/>
    </row>
    <row r="54" spans="1:131" ht="26.25" customHeight="1" x14ac:dyDescent="0.15">
      <c r="A54" s="236">
        <v>27</v>
      </c>
      <c r="B54" s="1065"/>
      <c r="C54" s="1066"/>
      <c r="D54" s="1066"/>
      <c r="E54" s="1066"/>
      <c r="F54" s="1066"/>
      <c r="G54" s="1066"/>
      <c r="H54" s="1066"/>
      <c r="I54" s="1066"/>
      <c r="J54" s="1066"/>
      <c r="K54" s="1066"/>
      <c r="L54" s="1066"/>
      <c r="M54" s="1066"/>
      <c r="N54" s="1066"/>
      <c r="O54" s="1066"/>
      <c r="P54" s="1067"/>
      <c r="Q54" s="1068"/>
      <c r="R54" s="1060"/>
      <c r="S54" s="1060"/>
      <c r="T54" s="1060"/>
      <c r="U54" s="1060"/>
      <c r="V54" s="1060"/>
      <c r="W54" s="1060"/>
      <c r="X54" s="1060"/>
      <c r="Y54" s="1060"/>
      <c r="Z54" s="1060"/>
      <c r="AA54" s="1060"/>
      <c r="AB54" s="1060"/>
      <c r="AC54" s="1060"/>
      <c r="AD54" s="1060"/>
      <c r="AE54" s="1069"/>
      <c r="AF54" s="1070"/>
      <c r="AG54" s="1071"/>
      <c r="AH54" s="1071"/>
      <c r="AI54" s="1071"/>
      <c r="AJ54" s="1072"/>
      <c r="AK54" s="1059"/>
      <c r="AL54" s="1060"/>
      <c r="AM54" s="1060"/>
      <c r="AN54" s="1060"/>
      <c r="AO54" s="1060"/>
      <c r="AP54" s="1060"/>
      <c r="AQ54" s="1060"/>
      <c r="AR54" s="1060"/>
      <c r="AS54" s="1060"/>
      <c r="AT54" s="1060"/>
      <c r="AU54" s="1060"/>
      <c r="AV54" s="1060"/>
      <c r="AW54" s="1060"/>
      <c r="AX54" s="1060"/>
      <c r="AY54" s="1060"/>
      <c r="AZ54" s="1061"/>
      <c r="BA54" s="1061"/>
      <c r="BB54" s="1061"/>
      <c r="BC54" s="1061"/>
      <c r="BD54" s="1061"/>
      <c r="BE54" s="1007"/>
      <c r="BF54" s="1007"/>
      <c r="BG54" s="1007"/>
      <c r="BH54" s="1007"/>
      <c r="BI54" s="1008"/>
      <c r="BJ54" s="230"/>
      <c r="BK54" s="230"/>
      <c r="BL54" s="230"/>
      <c r="BM54" s="230"/>
      <c r="BN54" s="230"/>
      <c r="BO54" s="239"/>
      <c r="BP54" s="239"/>
      <c r="BQ54" s="236">
        <v>48</v>
      </c>
      <c r="BR54" s="237"/>
      <c r="BS54" s="1027"/>
      <c r="BT54" s="1028"/>
      <c r="BU54" s="1028"/>
      <c r="BV54" s="1028"/>
      <c r="BW54" s="1028"/>
      <c r="BX54" s="1028"/>
      <c r="BY54" s="1028"/>
      <c r="BZ54" s="1028"/>
      <c r="CA54" s="1028"/>
      <c r="CB54" s="1028"/>
      <c r="CC54" s="1028"/>
      <c r="CD54" s="1028"/>
      <c r="CE54" s="1028"/>
      <c r="CF54" s="1028"/>
      <c r="CG54" s="1049"/>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28"/>
    </row>
    <row r="55" spans="1:131" ht="26.25" customHeight="1" x14ac:dyDescent="0.15">
      <c r="A55" s="236">
        <v>28</v>
      </c>
      <c r="B55" s="1065"/>
      <c r="C55" s="1066"/>
      <c r="D55" s="1066"/>
      <c r="E55" s="1066"/>
      <c r="F55" s="1066"/>
      <c r="G55" s="1066"/>
      <c r="H55" s="1066"/>
      <c r="I55" s="1066"/>
      <c r="J55" s="1066"/>
      <c r="K55" s="1066"/>
      <c r="L55" s="1066"/>
      <c r="M55" s="1066"/>
      <c r="N55" s="1066"/>
      <c r="O55" s="1066"/>
      <c r="P55" s="1067"/>
      <c r="Q55" s="1068"/>
      <c r="R55" s="1060"/>
      <c r="S55" s="1060"/>
      <c r="T55" s="1060"/>
      <c r="U55" s="1060"/>
      <c r="V55" s="1060"/>
      <c r="W55" s="1060"/>
      <c r="X55" s="1060"/>
      <c r="Y55" s="1060"/>
      <c r="Z55" s="1060"/>
      <c r="AA55" s="1060"/>
      <c r="AB55" s="1060"/>
      <c r="AC55" s="1060"/>
      <c r="AD55" s="1060"/>
      <c r="AE55" s="1069"/>
      <c r="AF55" s="1070"/>
      <c r="AG55" s="1071"/>
      <c r="AH55" s="1071"/>
      <c r="AI55" s="1071"/>
      <c r="AJ55" s="1072"/>
      <c r="AK55" s="1059"/>
      <c r="AL55" s="1060"/>
      <c r="AM55" s="1060"/>
      <c r="AN55" s="1060"/>
      <c r="AO55" s="1060"/>
      <c r="AP55" s="1060"/>
      <c r="AQ55" s="1060"/>
      <c r="AR55" s="1060"/>
      <c r="AS55" s="1060"/>
      <c r="AT55" s="1060"/>
      <c r="AU55" s="1060"/>
      <c r="AV55" s="1060"/>
      <c r="AW55" s="1060"/>
      <c r="AX55" s="1060"/>
      <c r="AY55" s="1060"/>
      <c r="AZ55" s="1061"/>
      <c r="BA55" s="1061"/>
      <c r="BB55" s="1061"/>
      <c r="BC55" s="1061"/>
      <c r="BD55" s="1061"/>
      <c r="BE55" s="1007"/>
      <c r="BF55" s="1007"/>
      <c r="BG55" s="1007"/>
      <c r="BH55" s="1007"/>
      <c r="BI55" s="1008"/>
      <c r="BJ55" s="230"/>
      <c r="BK55" s="230"/>
      <c r="BL55" s="230"/>
      <c r="BM55" s="230"/>
      <c r="BN55" s="230"/>
      <c r="BO55" s="239"/>
      <c r="BP55" s="239"/>
      <c r="BQ55" s="236">
        <v>49</v>
      </c>
      <c r="BR55" s="237"/>
      <c r="BS55" s="1027"/>
      <c r="BT55" s="1028"/>
      <c r="BU55" s="1028"/>
      <c r="BV55" s="1028"/>
      <c r="BW55" s="1028"/>
      <c r="BX55" s="1028"/>
      <c r="BY55" s="1028"/>
      <c r="BZ55" s="1028"/>
      <c r="CA55" s="1028"/>
      <c r="CB55" s="1028"/>
      <c r="CC55" s="1028"/>
      <c r="CD55" s="1028"/>
      <c r="CE55" s="1028"/>
      <c r="CF55" s="1028"/>
      <c r="CG55" s="1049"/>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28"/>
    </row>
    <row r="56" spans="1:131" ht="26.25" customHeight="1" x14ac:dyDescent="0.15">
      <c r="A56" s="236">
        <v>29</v>
      </c>
      <c r="B56" s="1065"/>
      <c r="C56" s="1066"/>
      <c r="D56" s="1066"/>
      <c r="E56" s="1066"/>
      <c r="F56" s="1066"/>
      <c r="G56" s="1066"/>
      <c r="H56" s="1066"/>
      <c r="I56" s="1066"/>
      <c r="J56" s="1066"/>
      <c r="K56" s="1066"/>
      <c r="L56" s="1066"/>
      <c r="M56" s="1066"/>
      <c r="N56" s="1066"/>
      <c r="O56" s="1066"/>
      <c r="P56" s="1067"/>
      <c r="Q56" s="1068"/>
      <c r="R56" s="1060"/>
      <c r="S56" s="1060"/>
      <c r="T56" s="1060"/>
      <c r="U56" s="1060"/>
      <c r="V56" s="1060"/>
      <c r="W56" s="1060"/>
      <c r="X56" s="1060"/>
      <c r="Y56" s="1060"/>
      <c r="Z56" s="1060"/>
      <c r="AA56" s="1060"/>
      <c r="AB56" s="1060"/>
      <c r="AC56" s="1060"/>
      <c r="AD56" s="1060"/>
      <c r="AE56" s="1069"/>
      <c r="AF56" s="1070"/>
      <c r="AG56" s="1071"/>
      <c r="AH56" s="1071"/>
      <c r="AI56" s="1071"/>
      <c r="AJ56" s="1072"/>
      <c r="AK56" s="1059"/>
      <c r="AL56" s="1060"/>
      <c r="AM56" s="1060"/>
      <c r="AN56" s="1060"/>
      <c r="AO56" s="1060"/>
      <c r="AP56" s="1060"/>
      <c r="AQ56" s="1060"/>
      <c r="AR56" s="1060"/>
      <c r="AS56" s="1060"/>
      <c r="AT56" s="1060"/>
      <c r="AU56" s="1060"/>
      <c r="AV56" s="1060"/>
      <c r="AW56" s="1060"/>
      <c r="AX56" s="1060"/>
      <c r="AY56" s="1060"/>
      <c r="AZ56" s="1061"/>
      <c r="BA56" s="1061"/>
      <c r="BB56" s="1061"/>
      <c r="BC56" s="1061"/>
      <c r="BD56" s="1061"/>
      <c r="BE56" s="1007"/>
      <c r="BF56" s="1007"/>
      <c r="BG56" s="1007"/>
      <c r="BH56" s="1007"/>
      <c r="BI56" s="1008"/>
      <c r="BJ56" s="230"/>
      <c r="BK56" s="230"/>
      <c r="BL56" s="230"/>
      <c r="BM56" s="230"/>
      <c r="BN56" s="230"/>
      <c r="BO56" s="239"/>
      <c r="BP56" s="239"/>
      <c r="BQ56" s="236">
        <v>50</v>
      </c>
      <c r="BR56" s="237"/>
      <c r="BS56" s="1027"/>
      <c r="BT56" s="1028"/>
      <c r="BU56" s="1028"/>
      <c r="BV56" s="1028"/>
      <c r="BW56" s="1028"/>
      <c r="BX56" s="1028"/>
      <c r="BY56" s="1028"/>
      <c r="BZ56" s="1028"/>
      <c r="CA56" s="1028"/>
      <c r="CB56" s="1028"/>
      <c r="CC56" s="1028"/>
      <c r="CD56" s="1028"/>
      <c r="CE56" s="1028"/>
      <c r="CF56" s="1028"/>
      <c r="CG56" s="1049"/>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28"/>
    </row>
    <row r="57" spans="1:131" ht="26.25" customHeight="1" x14ac:dyDescent="0.15">
      <c r="A57" s="236">
        <v>30</v>
      </c>
      <c r="B57" s="1065"/>
      <c r="C57" s="1066"/>
      <c r="D57" s="1066"/>
      <c r="E57" s="1066"/>
      <c r="F57" s="1066"/>
      <c r="G57" s="1066"/>
      <c r="H57" s="1066"/>
      <c r="I57" s="1066"/>
      <c r="J57" s="1066"/>
      <c r="K57" s="1066"/>
      <c r="L57" s="1066"/>
      <c r="M57" s="1066"/>
      <c r="N57" s="1066"/>
      <c r="O57" s="1066"/>
      <c r="P57" s="1067"/>
      <c r="Q57" s="1068"/>
      <c r="R57" s="1060"/>
      <c r="S57" s="1060"/>
      <c r="T57" s="1060"/>
      <c r="U57" s="1060"/>
      <c r="V57" s="1060"/>
      <c r="W57" s="1060"/>
      <c r="X57" s="1060"/>
      <c r="Y57" s="1060"/>
      <c r="Z57" s="1060"/>
      <c r="AA57" s="1060"/>
      <c r="AB57" s="1060"/>
      <c r="AC57" s="1060"/>
      <c r="AD57" s="1060"/>
      <c r="AE57" s="1069"/>
      <c r="AF57" s="1070"/>
      <c r="AG57" s="1071"/>
      <c r="AH57" s="1071"/>
      <c r="AI57" s="1071"/>
      <c r="AJ57" s="1072"/>
      <c r="AK57" s="1059"/>
      <c r="AL57" s="1060"/>
      <c r="AM57" s="1060"/>
      <c r="AN57" s="1060"/>
      <c r="AO57" s="1060"/>
      <c r="AP57" s="1060"/>
      <c r="AQ57" s="1060"/>
      <c r="AR57" s="1060"/>
      <c r="AS57" s="1060"/>
      <c r="AT57" s="1060"/>
      <c r="AU57" s="1060"/>
      <c r="AV57" s="1060"/>
      <c r="AW57" s="1060"/>
      <c r="AX57" s="1060"/>
      <c r="AY57" s="1060"/>
      <c r="AZ57" s="1061"/>
      <c r="BA57" s="1061"/>
      <c r="BB57" s="1061"/>
      <c r="BC57" s="1061"/>
      <c r="BD57" s="1061"/>
      <c r="BE57" s="1007"/>
      <c r="BF57" s="1007"/>
      <c r="BG57" s="1007"/>
      <c r="BH57" s="1007"/>
      <c r="BI57" s="1008"/>
      <c r="BJ57" s="230"/>
      <c r="BK57" s="230"/>
      <c r="BL57" s="230"/>
      <c r="BM57" s="230"/>
      <c r="BN57" s="230"/>
      <c r="BO57" s="239"/>
      <c r="BP57" s="239"/>
      <c r="BQ57" s="236">
        <v>51</v>
      </c>
      <c r="BR57" s="237"/>
      <c r="BS57" s="1027"/>
      <c r="BT57" s="1028"/>
      <c r="BU57" s="1028"/>
      <c r="BV57" s="1028"/>
      <c r="BW57" s="1028"/>
      <c r="BX57" s="1028"/>
      <c r="BY57" s="1028"/>
      <c r="BZ57" s="1028"/>
      <c r="CA57" s="1028"/>
      <c r="CB57" s="1028"/>
      <c r="CC57" s="1028"/>
      <c r="CD57" s="1028"/>
      <c r="CE57" s="1028"/>
      <c r="CF57" s="1028"/>
      <c r="CG57" s="1049"/>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28"/>
    </row>
    <row r="58" spans="1:131" ht="26.25" customHeight="1" x14ac:dyDescent="0.15">
      <c r="A58" s="236">
        <v>31</v>
      </c>
      <c r="B58" s="1065"/>
      <c r="C58" s="1066"/>
      <c r="D58" s="1066"/>
      <c r="E58" s="1066"/>
      <c r="F58" s="1066"/>
      <c r="G58" s="1066"/>
      <c r="H58" s="1066"/>
      <c r="I58" s="1066"/>
      <c r="J58" s="1066"/>
      <c r="K58" s="1066"/>
      <c r="L58" s="1066"/>
      <c r="M58" s="1066"/>
      <c r="N58" s="1066"/>
      <c r="O58" s="1066"/>
      <c r="P58" s="1067"/>
      <c r="Q58" s="1068"/>
      <c r="R58" s="1060"/>
      <c r="S58" s="1060"/>
      <c r="T58" s="1060"/>
      <c r="U58" s="1060"/>
      <c r="V58" s="1060"/>
      <c r="W58" s="1060"/>
      <c r="X58" s="1060"/>
      <c r="Y58" s="1060"/>
      <c r="Z58" s="1060"/>
      <c r="AA58" s="1060"/>
      <c r="AB58" s="1060"/>
      <c r="AC58" s="1060"/>
      <c r="AD58" s="1060"/>
      <c r="AE58" s="1069"/>
      <c r="AF58" s="1070"/>
      <c r="AG58" s="1071"/>
      <c r="AH58" s="1071"/>
      <c r="AI58" s="1071"/>
      <c r="AJ58" s="1072"/>
      <c r="AK58" s="1059"/>
      <c r="AL58" s="1060"/>
      <c r="AM58" s="1060"/>
      <c r="AN58" s="1060"/>
      <c r="AO58" s="1060"/>
      <c r="AP58" s="1060"/>
      <c r="AQ58" s="1060"/>
      <c r="AR58" s="1060"/>
      <c r="AS58" s="1060"/>
      <c r="AT58" s="1060"/>
      <c r="AU58" s="1060"/>
      <c r="AV58" s="1060"/>
      <c r="AW58" s="1060"/>
      <c r="AX58" s="1060"/>
      <c r="AY58" s="1060"/>
      <c r="AZ58" s="1061"/>
      <c r="BA58" s="1061"/>
      <c r="BB58" s="1061"/>
      <c r="BC58" s="1061"/>
      <c r="BD58" s="1061"/>
      <c r="BE58" s="1007"/>
      <c r="BF58" s="1007"/>
      <c r="BG58" s="1007"/>
      <c r="BH58" s="1007"/>
      <c r="BI58" s="1008"/>
      <c r="BJ58" s="230"/>
      <c r="BK58" s="230"/>
      <c r="BL58" s="230"/>
      <c r="BM58" s="230"/>
      <c r="BN58" s="230"/>
      <c r="BO58" s="239"/>
      <c r="BP58" s="239"/>
      <c r="BQ58" s="236">
        <v>52</v>
      </c>
      <c r="BR58" s="237"/>
      <c r="BS58" s="1027"/>
      <c r="BT58" s="1028"/>
      <c r="BU58" s="1028"/>
      <c r="BV58" s="1028"/>
      <c r="BW58" s="1028"/>
      <c r="BX58" s="1028"/>
      <c r="BY58" s="1028"/>
      <c r="BZ58" s="1028"/>
      <c r="CA58" s="1028"/>
      <c r="CB58" s="1028"/>
      <c r="CC58" s="1028"/>
      <c r="CD58" s="1028"/>
      <c r="CE58" s="1028"/>
      <c r="CF58" s="1028"/>
      <c r="CG58" s="1049"/>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28"/>
    </row>
    <row r="59" spans="1:131" ht="26.25" customHeight="1" x14ac:dyDescent="0.15">
      <c r="A59" s="236">
        <v>32</v>
      </c>
      <c r="B59" s="1065"/>
      <c r="C59" s="1066"/>
      <c r="D59" s="1066"/>
      <c r="E59" s="1066"/>
      <c r="F59" s="1066"/>
      <c r="G59" s="1066"/>
      <c r="H59" s="1066"/>
      <c r="I59" s="1066"/>
      <c r="J59" s="1066"/>
      <c r="K59" s="1066"/>
      <c r="L59" s="1066"/>
      <c r="M59" s="1066"/>
      <c r="N59" s="1066"/>
      <c r="O59" s="1066"/>
      <c r="P59" s="1067"/>
      <c r="Q59" s="1068"/>
      <c r="R59" s="1060"/>
      <c r="S59" s="1060"/>
      <c r="T59" s="1060"/>
      <c r="U59" s="1060"/>
      <c r="V59" s="1060"/>
      <c r="W59" s="1060"/>
      <c r="X59" s="1060"/>
      <c r="Y59" s="1060"/>
      <c r="Z59" s="1060"/>
      <c r="AA59" s="1060"/>
      <c r="AB59" s="1060"/>
      <c r="AC59" s="1060"/>
      <c r="AD59" s="1060"/>
      <c r="AE59" s="1069"/>
      <c r="AF59" s="1070"/>
      <c r="AG59" s="1071"/>
      <c r="AH59" s="1071"/>
      <c r="AI59" s="1071"/>
      <c r="AJ59" s="1072"/>
      <c r="AK59" s="1059"/>
      <c r="AL59" s="1060"/>
      <c r="AM59" s="1060"/>
      <c r="AN59" s="1060"/>
      <c r="AO59" s="1060"/>
      <c r="AP59" s="1060"/>
      <c r="AQ59" s="1060"/>
      <c r="AR59" s="1060"/>
      <c r="AS59" s="1060"/>
      <c r="AT59" s="1060"/>
      <c r="AU59" s="1060"/>
      <c r="AV59" s="1060"/>
      <c r="AW59" s="1060"/>
      <c r="AX59" s="1060"/>
      <c r="AY59" s="1060"/>
      <c r="AZ59" s="1061"/>
      <c r="BA59" s="1061"/>
      <c r="BB59" s="1061"/>
      <c r="BC59" s="1061"/>
      <c r="BD59" s="1061"/>
      <c r="BE59" s="1007"/>
      <c r="BF59" s="1007"/>
      <c r="BG59" s="1007"/>
      <c r="BH59" s="1007"/>
      <c r="BI59" s="1008"/>
      <c r="BJ59" s="230"/>
      <c r="BK59" s="230"/>
      <c r="BL59" s="230"/>
      <c r="BM59" s="230"/>
      <c r="BN59" s="230"/>
      <c r="BO59" s="239"/>
      <c r="BP59" s="239"/>
      <c r="BQ59" s="236">
        <v>53</v>
      </c>
      <c r="BR59" s="237"/>
      <c r="BS59" s="1027"/>
      <c r="BT59" s="1028"/>
      <c r="BU59" s="1028"/>
      <c r="BV59" s="1028"/>
      <c r="BW59" s="1028"/>
      <c r="BX59" s="1028"/>
      <c r="BY59" s="1028"/>
      <c r="BZ59" s="1028"/>
      <c r="CA59" s="1028"/>
      <c r="CB59" s="1028"/>
      <c r="CC59" s="1028"/>
      <c r="CD59" s="1028"/>
      <c r="CE59" s="1028"/>
      <c r="CF59" s="1028"/>
      <c r="CG59" s="1049"/>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28"/>
    </row>
    <row r="60" spans="1:131" ht="26.25" customHeight="1" x14ac:dyDescent="0.15">
      <c r="A60" s="236">
        <v>33</v>
      </c>
      <c r="B60" s="1065"/>
      <c r="C60" s="1066"/>
      <c r="D60" s="1066"/>
      <c r="E60" s="1066"/>
      <c r="F60" s="1066"/>
      <c r="G60" s="1066"/>
      <c r="H60" s="1066"/>
      <c r="I60" s="1066"/>
      <c r="J60" s="1066"/>
      <c r="K60" s="1066"/>
      <c r="L60" s="1066"/>
      <c r="M60" s="1066"/>
      <c r="N60" s="1066"/>
      <c r="O60" s="1066"/>
      <c r="P60" s="1067"/>
      <c r="Q60" s="1068"/>
      <c r="R60" s="1060"/>
      <c r="S60" s="1060"/>
      <c r="T60" s="1060"/>
      <c r="U60" s="1060"/>
      <c r="V60" s="1060"/>
      <c r="W60" s="1060"/>
      <c r="X60" s="1060"/>
      <c r="Y60" s="1060"/>
      <c r="Z60" s="1060"/>
      <c r="AA60" s="1060"/>
      <c r="AB60" s="1060"/>
      <c r="AC60" s="1060"/>
      <c r="AD60" s="1060"/>
      <c r="AE60" s="1069"/>
      <c r="AF60" s="1070"/>
      <c r="AG60" s="1071"/>
      <c r="AH60" s="1071"/>
      <c r="AI60" s="1071"/>
      <c r="AJ60" s="1072"/>
      <c r="AK60" s="1059"/>
      <c r="AL60" s="1060"/>
      <c r="AM60" s="1060"/>
      <c r="AN60" s="1060"/>
      <c r="AO60" s="1060"/>
      <c r="AP60" s="1060"/>
      <c r="AQ60" s="1060"/>
      <c r="AR60" s="1060"/>
      <c r="AS60" s="1060"/>
      <c r="AT60" s="1060"/>
      <c r="AU60" s="1060"/>
      <c r="AV60" s="1060"/>
      <c r="AW60" s="1060"/>
      <c r="AX60" s="1060"/>
      <c r="AY60" s="1060"/>
      <c r="AZ60" s="1061"/>
      <c r="BA60" s="1061"/>
      <c r="BB60" s="1061"/>
      <c r="BC60" s="1061"/>
      <c r="BD60" s="1061"/>
      <c r="BE60" s="1007"/>
      <c r="BF60" s="1007"/>
      <c r="BG60" s="1007"/>
      <c r="BH60" s="1007"/>
      <c r="BI60" s="1008"/>
      <c r="BJ60" s="230"/>
      <c r="BK60" s="230"/>
      <c r="BL60" s="230"/>
      <c r="BM60" s="230"/>
      <c r="BN60" s="230"/>
      <c r="BO60" s="239"/>
      <c r="BP60" s="239"/>
      <c r="BQ60" s="236">
        <v>54</v>
      </c>
      <c r="BR60" s="237"/>
      <c r="BS60" s="1027"/>
      <c r="BT60" s="1028"/>
      <c r="BU60" s="1028"/>
      <c r="BV60" s="1028"/>
      <c r="BW60" s="1028"/>
      <c r="BX60" s="1028"/>
      <c r="BY60" s="1028"/>
      <c r="BZ60" s="1028"/>
      <c r="CA60" s="1028"/>
      <c r="CB60" s="1028"/>
      <c r="CC60" s="1028"/>
      <c r="CD60" s="1028"/>
      <c r="CE60" s="1028"/>
      <c r="CF60" s="1028"/>
      <c r="CG60" s="1049"/>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28"/>
    </row>
    <row r="61" spans="1:131" ht="26.25" customHeight="1" thickBot="1" x14ac:dyDescent="0.2">
      <c r="A61" s="236">
        <v>34</v>
      </c>
      <c r="B61" s="1065"/>
      <c r="C61" s="1066"/>
      <c r="D61" s="1066"/>
      <c r="E61" s="1066"/>
      <c r="F61" s="1066"/>
      <c r="G61" s="1066"/>
      <c r="H61" s="1066"/>
      <c r="I61" s="1066"/>
      <c r="J61" s="1066"/>
      <c r="K61" s="1066"/>
      <c r="L61" s="1066"/>
      <c r="M61" s="1066"/>
      <c r="N61" s="1066"/>
      <c r="O61" s="1066"/>
      <c r="P61" s="1067"/>
      <c r="Q61" s="1068"/>
      <c r="R61" s="1060"/>
      <c r="S61" s="1060"/>
      <c r="T61" s="1060"/>
      <c r="U61" s="1060"/>
      <c r="V61" s="1060"/>
      <c r="W61" s="1060"/>
      <c r="X61" s="1060"/>
      <c r="Y61" s="1060"/>
      <c r="Z61" s="1060"/>
      <c r="AA61" s="1060"/>
      <c r="AB61" s="1060"/>
      <c r="AC61" s="1060"/>
      <c r="AD61" s="1060"/>
      <c r="AE61" s="1069"/>
      <c r="AF61" s="1070"/>
      <c r="AG61" s="1071"/>
      <c r="AH61" s="1071"/>
      <c r="AI61" s="1071"/>
      <c r="AJ61" s="1072"/>
      <c r="AK61" s="1059"/>
      <c r="AL61" s="1060"/>
      <c r="AM61" s="1060"/>
      <c r="AN61" s="1060"/>
      <c r="AO61" s="1060"/>
      <c r="AP61" s="1060"/>
      <c r="AQ61" s="1060"/>
      <c r="AR61" s="1060"/>
      <c r="AS61" s="1060"/>
      <c r="AT61" s="1060"/>
      <c r="AU61" s="1060"/>
      <c r="AV61" s="1060"/>
      <c r="AW61" s="1060"/>
      <c r="AX61" s="1060"/>
      <c r="AY61" s="1060"/>
      <c r="AZ61" s="1061"/>
      <c r="BA61" s="1061"/>
      <c r="BB61" s="1061"/>
      <c r="BC61" s="1061"/>
      <c r="BD61" s="1061"/>
      <c r="BE61" s="1007"/>
      <c r="BF61" s="1007"/>
      <c r="BG61" s="1007"/>
      <c r="BH61" s="1007"/>
      <c r="BI61" s="1008"/>
      <c r="BJ61" s="230"/>
      <c r="BK61" s="230"/>
      <c r="BL61" s="230"/>
      <c r="BM61" s="230"/>
      <c r="BN61" s="230"/>
      <c r="BO61" s="239"/>
      <c r="BP61" s="239"/>
      <c r="BQ61" s="236">
        <v>55</v>
      </c>
      <c r="BR61" s="237"/>
      <c r="BS61" s="1027"/>
      <c r="BT61" s="1028"/>
      <c r="BU61" s="1028"/>
      <c r="BV61" s="1028"/>
      <c r="BW61" s="1028"/>
      <c r="BX61" s="1028"/>
      <c r="BY61" s="1028"/>
      <c r="BZ61" s="1028"/>
      <c r="CA61" s="1028"/>
      <c r="CB61" s="1028"/>
      <c r="CC61" s="1028"/>
      <c r="CD61" s="1028"/>
      <c r="CE61" s="1028"/>
      <c r="CF61" s="1028"/>
      <c r="CG61" s="1049"/>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28"/>
    </row>
    <row r="62" spans="1:131" ht="26.25" customHeight="1" x14ac:dyDescent="0.15">
      <c r="A62" s="236">
        <v>35</v>
      </c>
      <c r="B62" s="1065"/>
      <c r="C62" s="1066"/>
      <c r="D62" s="1066"/>
      <c r="E62" s="1066"/>
      <c r="F62" s="1066"/>
      <c r="G62" s="1066"/>
      <c r="H62" s="1066"/>
      <c r="I62" s="1066"/>
      <c r="J62" s="1066"/>
      <c r="K62" s="1066"/>
      <c r="L62" s="1066"/>
      <c r="M62" s="1066"/>
      <c r="N62" s="1066"/>
      <c r="O62" s="1066"/>
      <c r="P62" s="1067"/>
      <c r="Q62" s="1068"/>
      <c r="R62" s="1060"/>
      <c r="S62" s="1060"/>
      <c r="T62" s="1060"/>
      <c r="U62" s="1060"/>
      <c r="V62" s="1060"/>
      <c r="W62" s="1060"/>
      <c r="X62" s="1060"/>
      <c r="Y62" s="1060"/>
      <c r="Z62" s="1060"/>
      <c r="AA62" s="1060"/>
      <c r="AB62" s="1060"/>
      <c r="AC62" s="1060"/>
      <c r="AD62" s="1060"/>
      <c r="AE62" s="1069"/>
      <c r="AF62" s="1070"/>
      <c r="AG62" s="1071"/>
      <c r="AH62" s="1071"/>
      <c r="AI62" s="1071"/>
      <c r="AJ62" s="1072"/>
      <c r="AK62" s="1059"/>
      <c r="AL62" s="1060"/>
      <c r="AM62" s="1060"/>
      <c r="AN62" s="1060"/>
      <c r="AO62" s="1060"/>
      <c r="AP62" s="1060"/>
      <c r="AQ62" s="1060"/>
      <c r="AR62" s="1060"/>
      <c r="AS62" s="1060"/>
      <c r="AT62" s="1060"/>
      <c r="AU62" s="1060"/>
      <c r="AV62" s="1060"/>
      <c r="AW62" s="1060"/>
      <c r="AX62" s="1060"/>
      <c r="AY62" s="1060"/>
      <c r="AZ62" s="1061"/>
      <c r="BA62" s="1061"/>
      <c r="BB62" s="1061"/>
      <c r="BC62" s="1061"/>
      <c r="BD62" s="1061"/>
      <c r="BE62" s="1007"/>
      <c r="BF62" s="1007"/>
      <c r="BG62" s="1007"/>
      <c r="BH62" s="1007"/>
      <c r="BI62" s="1008"/>
      <c r="BJ62" s="1062" t="s">
        <v>417</v>
      </c>
      <c r="BK62" s="1063"/>
      <c r="BL62" s="1063"/>
      <c r="BM62" s="1063"/>
      <c r="BN62" s="1064"/>
      <c r="BO62" s="239"/>
      <c r="BP62" s="239"/>
      <c r="BQ62" s="236">
        <v>56</v>
      </c>
      <c r="BR62" s="237"/>
      <c r="BS62" s="1027"/>
      <c r="BT62" s="1028"/>
      <c r="BU62" s="1028"/>
      <c r="BV62" s="1028"/>
      <c r="BW62" s="1028"/>
      <c r="BX62" s="1028"/>
      <c r="BY62" s="1028"/>
      <c r="BZ62" s="1028"/>
      <c r="CA62" s="1028"/>
      <c r="CB62" s="1028"/>
      <c r="CC62" s="1028"/>
      <c r="CD62" s="1028"/>
      <c r="CE62" s="1028"/>
      <c r="CF62" s="1028"/>
      <c r="CG62" s="1049"/>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28"/>
    </row>
    <row r="63" spans="1:131" ht="26.25" customHeight="1" thickBot="1" x14ac:dyDescent="0.2">
      <c r="A63" s="238" t="s">
        <v>391</v>
      </c>
      <c r="B63" s="982" t="s">
        <v>418</v>
      </c>
      <c r="C63" s="972"/>
      <c r="D63" s="972"/>
      <c r="E63" s="972"/>
      <c r="F63" s="972"/>
      <c r="G63" s="972"/>
      <c r="H63" s="972"/>
      <c r="I63" s="972"/>
      <c r="J63" s="972"/>
      <c r="K63" s="972"/>
      <c r="L63" s="972"/>
      <c r="M63" s="972"/>
      <c r="N63" s="972"/>
      <c r="O63" s="972"/>
      <c r="P63" s="983"/>
      <c r="Q63" s="997"/>
      <c r="R63" s="998"/>
      <c r="S63" s="998"/>
      <c r="T63" s="998"/>
      <c r="U63" s="998"/>
      <c r="V63" s="998"/>
      <c r="W63" s="998"/>
      <c r="X63" s="998"/>
      <c r="Y63" s="998"/>
      <c r="Z63" s="998"/>
      <c r="AA63" s="998"/>
      <c r="AB63" s="998"/>
      <c r="AC63" s="998"/>
      <c r="AD63" s="998"/>
      <c r="AE63" s="1055"/>
      <c r="AF63" s="1056">
        <v>12644</v>
      </c>
      <c r="AG63" s="994"/>
      <c r="AH63" s="994"/>
      <c r="AI63" s="994"/>
      <c r="AJ63" s="1057"/>
      <c r="AK63" s="1058"/>
      <c r="AL63" s="998"/>
      <c r="AM63" s="998"/>
      <c r="AN63" s="998"/>
      <c r="AO63" s="998"/>
      <c r="AP63" s="994">
        <f>SUM(AP28:AT38)</f>
        <v>82296</v>
      </c>
      <c r="AQ63" s="994"/>
      <c r="AR63" s="994"/>
      <c r="AS63" s="994"/>
      <c r="AT63" s="994"/>
      <c r="AU63" s="994">
        <f>SUM(AU28:AY38)</f>
        <v>25079</v>
      </c>
      <c r="AV63" s="994"/>
      <c r="AW63" s="994"/>
      <c r="AX63" s="994"/>
      <c r="AY63" s="994"/>
      <c r="AZ63" s="1052"/>
      <c r="BA63" s="1052"/>
      <c r="BB63" s="1052"/>
      <c r="BC63" s="1052"/>
      <c r="BD63" s="1052"/>
      <c r="BE63" s="995"/>
      <c r="BF63" s="995"/>
      <c r="BG63" s="995"/>
      <c r="BH63" s="995"/>
      <c r="BI63" s="996"/>
      <c r="BJ63" s="1053" t="s">
        <v>419</v>
      </c>
      <c r="BK63" s="988"/>
      <c r="BL63" s="988"/>
      <c r="BM63" s="988"/>
      <c r="BN63" s="1054"/>
      <c r="BO63" s="239"/>
      <c r="BP63" s="239"/>
      <c r="BQ63" s="236">
        <v>57</v>
      </c>
      <c r="BR63" s="237"/>
      <c r="BS63" s="1027"/>
      <c r="BT63" s="1028"/>
      <c r="BU63" s="1028"/>
      <c r="BV63" s="1028"/>
      <c r="BW63" s="1028"/>
      <c r="BX63" s="1028"/>
      <c r="BY63" s="1028"/>
      <c r="BZ63" s="1028"/>
      <c r="CA63" s="1028"/>
      <c r="CB63" s="1028"/>
      <c r="CC63" s="1028"/>
      <c r="CD63" s="1028"/>
      <c r="CE63" s="1028"/>
      <c r="CF63" s="1028"/>
      <c r="CG63" s="1049"/>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7"/>
      <c r="BT64" s="1028"/>
      <c r="BU64" s="1028"/>
      <c r="BV64" s="1028"/>
      <c r="BW64" s="1028"/>
      <c r="BX64" s="1028"/>
      <c r="BY64" s="1028"/>
      <c r="BZ64" s="1028"/>
      <c r="CA64" s="1028"/>
      <c r="CB64" s="1028"/>
      <c r="CC64" s="1028"/>
      <c r="CD64" s="1028"/>
      <c r="CE64" s="1028"/>
      <c r="CF64" s="1028"/>
      <c r="CG64" s="1049"/>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28"/>
    </row>
    <row r="65" spans="1:131" ht="26.25" customHeight="1" thickBot="1" x14ac:dyDescent="0.2">
      <c r="A65" s="230" t="s">
        <v>420</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7"/>
      <c r="BT65" s="1028"/>
      <c r="BU65" s="1028"/>
      <c r="BV65" s="1028"/>
      <c r="BW65" s="1028"/>
      <c r="BX65" s="1028"/>
      <c r="BY65" s="1028"/>
      <c r="BZ65" s="1028"/>
      <c r="CA65" s="1028"/>
      <c r="CB65" s="1028"/>
      <c r="CC65" s="1028"/>
      <c r="CD65" s="1028"/>
      <c r="CE65" s="1028"/>
      <c r="CF65" s="1028"/>
      <c r="CG65" s="1049"/>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28"/>
    </row>
    <row r="66" spans="1:131" ht="26.25" customHeight="1" x14ac:dyDescent="0.15">
      <c r="A66" s="1030" t="s">
        <v>421</v>
      </c>
      <c r="B66" s="1031"/>
      <c r="C66" s="1031"/>
      <c r="D66" s="1031"/>
      <c r="E66" s="1031"/>
      <c r="F66" s="1031"/>
      <c r="G66" s="1031"/>
      <c r="H66" s="1031"/>
      <c r="I66" s="1031"/>
      <c r="J66" s="1031"/>
      <c r="K66" s="1031"/>
      <c r="L66" s="1031"/>
      <c r="M66" s="1031"/>
      <c r="N66" s="1031"/>
      <c r="O66" s="1031"/>
      <c r="P66" s="1032"/>
      <c r="Q66" s="1036" t="s">
        <v>422</v>
      </c>
      <c r="R66" s="1037"/>
      <c r="S66" s="1037"/>
      <c r="T66" s="1037"/>
      <c r="U66" s="1038"/>
      <c r="V66" s="1036" t="s">
        <v>423</v>
      </c>
      <c r="W66" s="1037"/>
      <c r="X66" s="1037"/>
      <c r="Y66" s="1037"/>
      <c r="Z66" s="1038"/>
      <c r="AA66" s="1036" t="s">
        <v>424</v>
      </c>
      <c r="AB66" s="1037"/>
      <c r="AC66" s="1037"/>
      <c r="AD66" s="1037"/>
      <c r="AE66" s="1038"/>
      <c r="AF66" s="1042" t="s">
        <v>398</v>
      </c>
      <c r="AG66" s="1043"/>
      <c r="AH66" s="1043"/>
      <c r="AI66" s="1043"/>
      <c r="AJ66" s="1044"/>
      <c r="AK66" s="1036" t="s">
        <v>425</v>
      </c>
      <c r="AL66" s="1031"/>
      <c r="AM66" s="1031"/>
      <c r="AN66" s="1031"/>
      <c r="AO66" s="1032"/>
      <c r="AP66" s="1036" t="s">
        <v>400</v>
      </c>
      <c r="AQ66" s="1037"/>
      <c r="AR66" s="1037"/>
      <c r="AS66" s="1037"/>
      <c r="AT66" s="1038"/>
      <c r="AU66" s="1036" t="s">
        <v>426</v>
      </c>
      <c r="AV66" s="1037"/>
      <c r="AW66" s="1037"/>
      <c r="AX66" s="1037"/>
      <c r="AY66" s="1038"/>
      <c r="AZ66" s="1036" t="s">
        <v>377</v>
      </c>
      <c r="BA66" s="1037"/>
      <c r="BB66" s="1037"/>
      <c r="BC66" s="1037"/>
      <c r="BD66" s="1050"/>
      <c r="BE66" s="239"/>
      <c r="BF66" s="239"/>
      <c r="BG66" s="239"/>
      <c r="BH66" s="239"/>
      <c r="BI66" s="239"/>
      <c r="BJ66" s="239"/>
      <c r="BK66" s="239"/>
      <c r="BL66" s="239"/>
      <c r="BM66" s="239"/>
      <c r="BN66" s="239"/>
      <c r="BO66" s="239"/>
      <c r="BP66" s="239"/>
      <c r="BQ66" s="236">
        <v>60</v>
      </c>
      <c r="BR66" s="241"/>
      <c r="BS66" s="979"/>
      <c r="BT66" s="980"/>
      <c r="BU66" s="980"/>
      <c r="BV66" s="980"/>
      <c r="BW66" s="980"/>
      <c r="BX66" s="980"/>
      <c r="BY66" s="980"/>
      <c r="BZ66" s="980"/>
      <c r="CA66" s="980"/>
      <c r="CB66" s="980"/>
      <c r="CC66" s="980"/>
      <c r="CD66" s="980"/>
      <c r="CE66" s="980"/>
      <c r="CF66" s="980"/>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79"/>
      <c r="DW66" s="980"/>
      <c r="DX66" s="980"/>
      <c r="DY66" s="980"/>
      <c r="DZ66" s="981"/>
      <c r="EA66" s="228"/>
    </row>
    <row r="67" spans="1:13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1"/>
      <c r="BE67" s="239"/>
      <c r="BF67" s="239"/>
      <c r="BG67" s="239"/>
      <c r="BH67" s="239"/>
      <c r="BI67" s="239"/>
      <c r="BJ67" s="239"/>
      <c r="BK67" s="239"/>
      <c r="BL67" s="239"/>
      <c r="BM67" s="239"/>
      <c r="BN67" s="239"/>
      <c r="BO67" s="239"/>
      <c r="BP67" s="239"/>
      <c r="BQ67" s="236">
        <v>61</v>
      </c>
      <c r="BR67" s="241"/>
      <c r="BS67" s="979"/>
      <c r="BT67" s="980"/>
      <c r="BU67" s="980"/>
      <c r="BV67" s="980"/>
      <c r="BW67" s="980"/>
      <c r="BX67" s="980"/>
      <c r="BY67" s="980"/>
      <c r="BZ67" s="980"/>
      <c r="CA67" s="980"/>
      <c r="CB67" s="980"/>
      <c r="CC67" s="980"/>
      <c r="CD67" s="980"/>
      <c r="CE67" s="980"/>
      <c r="CF67" s="980"/>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79"/>
      <c r="DW67" s="980"/>
      <c r="DX67" s="980"/>
      <c r="DY67" s="980"/>
      <c r="DZ67" s="981"/>
      <c r="EA67" s="228"/>
    </row>
    <row r="68" spans="1:131" ht="26.25" customHeight="1" thickTop="1" x14ac:dyDescent="0.15">
      <c r="A68" s="234">
        <v>1</v>
      </c>
      <c r="B68" s="1020" t="s">
        <v>586</v>
      </c>
      <c r="C68" s="1021"/>
      <c r="D68" s="1021"/>
      <c r="E68" s="1021"/>
      <c r="F68" s="1021"/>
      <c r="G68" s="1021"/>
      <c r="H68" s="1021"/>
      <c r="I68" s="1021"/>
      <c r="J68" s="1021"/>
      <c r="K68" s="1021"/>
      <c r="L68" s="1021"/>
      <c r="M68" s="1021"/>
      <c r="N68" s="1021"/>
      <c r="O68" s="1021"/>
      <c r="P68" s="1022"/>
      <c r="Q68" s="1023">
        <v>966</v>
      </c>
      <c r="R68" s="1017"/>
      <c r="S68" s="1017"/>
      <c r="T68" s="1017"/>
      <c r="U68" s="1017"/>
      <c r="V68" s="1017">
        <v>839</v>
      </c>
      <c r="W68" s="1017"/>
      <c r="X68" s="1017"/>
      <c r="Y68" s="1017"/>
      <c r="Z68" s="1017"/>
      <c r="AA68" s="1017">
        <v>127</v>
      </c>
      <c r="AB68" s="1017"/>
      <c r="AC68" s="1017"/>
      <c r="AD68" s="1017"/>
      <c r="AE68" s="1017"/>
      <c r="AF68" s="1017">
        <v>118</v>
      </c>
      <c r="AG68" s="1017"/>
      <c r="AH68" s="1017"/>
      <c r="AI68" s="1017"/>
      <c r="AJ68" s="1017"/>
      <c r="AK68" s="1017" t="s">
        <v>617</v>
      </c>
      <c r="AL68" s="1017"/>
      <c r="AM68" s="1017"/>
      <c r="AN68" s="1017"/>
      <c r="AO68" s="1017"/>
      <c r="AP68" s="1017" t="s">
        <v>619</v>
      </c>
      <c r="AQ68" s="1017"/>
      <c r="AR68" s="1017"/>
      <c r="AS68" s="1017"/>
      <c r="AT68" s="1017"/>
      <c r="AU68" s="1017" t="s">
        <v>624</v>
      </c>
      <c r="AV68" s="1017"/>
      <c r="AW68" s="1017"/>
      <c r="AX68" s="1017"/>
      <c r="AY68" s="1017"/>
      <c r="AZ68" s="1018"/>
      <c r="BA68" s="1018"/>
      <c r="BB68" s="1018"/>
      <c r="BC68" s="1018"/>
      <c r="BD68" s="1019"/>
      <c r="BE68" s="239"/>
      <c r="BF68" s="239"/>
      <c r="BG68" s="239"/>
      <c r="BH68" s="239"/>
      <c r="BI68" s="239"/>
      <c r="BJ68" s="239"/>
      <c r="BK68" s="239"/>
      <c r="BL68" s="239"/>
      <c r="BM68" s="239"/>
      <c r="BN68" s="239"/>
      <c r="BO68" s="239"/>
      <c r="BP68" s="239"/>
      <c r="BQ68" s="236">
        <v>62</v>
      </c>
      <c r="BR68" s="241"/>
      <c r="BS68" s="979"/>
      <c r="BT68" s="980"/>
      <c r="BU68" s="980"/>
      <c r="BV68" s="980"/>
      <c r="BW68" s="980"/>
      <c r="BX68" s="980"/>
      <c r="BY68" s="980"/>
      <c r="BZ68" s="980"/>
      <c r="CA68" s="980"/>
      <c r="CB68" s="980"/>
      <c r="CC68" s="980"/>
      <c r="CD68" s="980"/>
      <c r="CE68" s="980"/>
      <c r="CF68" s="980"/>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79"/>
      <c r="DW68" s="980"/>
      <c r="DX68" s="980"/>
      <c r="DY68" s="980"/>
      <c r="DZ68" s="981"/>
      <c r="EA68" s="228"/>
    </row>
    <row r="69" spans="1:131" ht="26.25" customHeight="1" x14ac:dyDescent="0.15">
      <c r="A69" s="236">
        <v>2</v>
      </c>
      <c r="B69" s="1009" t="s">
        <v>587</v>
      </c>
      <c r="C69" s="1010"/>
      <c r="D69" s="1010"/>
      <c r="E69" s="1010"/>
      <c r="F69" s="1010"/>
      <c r="G69" s="1010"/>
      <c r="H69" s="1010"/>
      <c r="I69" s="1010"/>
      <c r="J69" s="1010"/>
      <c r="K69" s="1010"/>
      <c r="L69" s="1010"/>
      <c r="M69" s="1010"/>
      <c r="N69" s="1010"/>
      <c r="O69" s="1010"/>
      <c r="P69" s="1011"/>
      <c r="Q69" s="1012">
        <v>168</v>
      </c>
      <c r="R69" s="1006"/>
      <c r="S69" s="1006"/>
      <c r="T69" s="1006"/>
      <c r="U69" s="1006"/>
      <c r="V69" s="1006">
        <v>139</v>
      </c>
      <c r="W69" s="1006"/>
      <c r="X69" s="1006"/>
      <c r="Y69" s="1006"/>
      <c r="Z69" s="1006"/>
      <c r="AA69" s="1006">
        <v>29</v>
      </c>
      <c r="AB69" s="1006"/>
      <c r="AC69" s="1006"/>
      <c r="AD69" s="1006"/>
      <c r="AE69" s="1006"/>
      <c r="AF69" s="1006">
        <v>29</v>
      </c>
      <c r="AG69" s="1006"/>
      <c r="AH69" s="1006"/>
      <c r="AI69" s="1006"/>
      <c r="AJ69" s="1006"/>
      <c r="AK69" s="1006" t="s">
        <v>618</v>
      </c>
      <c r="AL69" s="1006"/>
      <c r="AM69" s="1006"/>
      <c r="AN69" s="1006"/>
      <c r="AO69" s="1006"/>
      <c r="AP69" s="1006" t="s">
        <v>617</v>
      </c>
      <c r="AQ69" s="1006"/>
      <c r="AR69" s="1006"/>
      <c r="AS69" s="1006"/>
      <c r="AT69" s="1006"/>
      <c r="AU69" s="1006" t="s">
        <v>624</v>
      </c>
      <c r="AV69" s="1006"/>
      <c r="AW69" s="1006"/>
      <c r="AX69" s="1006"/>
      <c r="AY69" s="1006"/>
      <c r="AZ69" s="1007"/>
      <c r="BA69" s="1007"/>
      <c r="BB69" s="1007"/>
      <c r="BC69" s="1007"/>
      <c r="BD69" s="1008"/>
      <c r="BE69" s="239"/>
      <c r="BF69" s="239"/>
      <c r="BG69" s="239"/>
      <c r="BH69" s="239"/>
      <c r="BI69" s="239"/>
      <c r="BJ69" s="239"/>
      <c r="BK69" s="239"/>
      <c r="BL69" s="239"/>
      <c r="BM69" s="239"/>
      <c r="BN69" s="239"/>
      <c r="BO69" s="239"/>
      <c r="BP69" s="239"/>
      <c r="BQ69" s="236">
        <v>63</v>
      </c>
      <c r="BR69" s="241"/>
      <c r="BS69" s="979"/>
      <c r="BT69" s="980"/>
      <c r="BU69" s="980"/>
      <c r="BV69" s="980"/>
      <c r="BW69" s="980"/>
      <c r="BX69" s="980"/>
      <c r="BY69" s="980"/>
      <c r="BZ69" s="980"/>
      <c r="CA69" s="980"/>
      <c r="CB69" s="980"/>
      <c r="CC69" s="980"/>
      <c r="CD69" s="980"/>
      <c r="CE69" s="980"/>
      <c r="CF69" s="980"/>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79"/>
      <c r="DW69" s="980"/>
      <c r="DX69" s="980"/>
      <c r="DY69" s="980"/>
      <c r="DZ69" s="981"/>
      <c r="EA69" s="228"/>
    </row>
    <row r="70" spans="1:131" ht="26.25" customHeight="1" x14ac:dyDescent="0.15">
      <c r="A70" s="236">
        <v>3</v>
      </c>
      <c r="B70" s="1009" t="s">
        <v>588</v>
      </c>
      <c r="C70" s="1010"/>
      <c r="D70" s="1010"/>
      <c r="E70" s="1010"/>
      <c r="F70" s="1010"/>
      <c r="G70" s="1010"/>
      <c r="H70" s="1010"/>
      <c r="I70" s="1010"/>
      <c r="J70" s="1010"/>
      <c r="K70" s="1010"/>
      <c r="L70" s="1010"/>
      <c r="M70" s="1010"/>
      <c r="N70" s="1010"/>
      <c r="O70" s="1010"/>
      <c r="P70" s="1011"/>
      <c r="Q70" s="1012">
        <v>330</v>
      </c>
      <c r="R70" s="1006"/>
      <c r="S70" s="1006"/>
      <c r="T70" s="1006"/>
      <c r="U70" s="1006"/>
      <c r="V70" s="1006">
        <v>322</v>
      </c>
      <c r="W70" s="1006"/>
      <c r="X70" s="1006"/>
      <c r="Y70" s="1006"/>
      <c r="Z70" s="1006"/>
      <c r="AA70" s="1006">
        <v>8</v>
      </c>
      <c r="AB70" s="1006"/>
      <c r="AC70" s="1006"/>
      <c r="AD70" s="1006"/>
      <c r="AE70" s="1006"/>
      <c r="AF70" s="1006">
        <v>8</v>
      </c>
      <c r="AG70" s="1006"/>
      <c r="AH70" s="1006"/>
      <c r="AI70" s="1006"/>
      <c r="AJ70" s="1006"/>
      <c r="AK70" s="1006">
        <v>7</v>
      </c>
      <c r="AL70" s="1006"/>
      <c r="AM70" s="1006"/>
      <c r="AN70" s="1006"/>
      <c r="AO70" s="1006"/>
      <c r="AP70" s="1006">
        <v>8</v>
      </c>
      <c r="AQ70" s="1006"/>
      <c r="AR70" s="1006"/>
      <c r="AS70" s="1006"/>
      <c r="AT70" s="1006"/>
      <c r="AU70" s="1006">
        <v>6</v>
      </c>
      <c r="AV70" s="1006"/>
      <c r="AW70" s="1006"/>
      <c r="AX70" s="1006"/>
      <c r="AY70" s="1006"/>
      <c r="AZ70" s="1007"/>
      <c r="BA70" s="1007"/>
      <c r="BB70" s="1007"/>
      <c r="BC70" s="1007"/>
      <c r="BD70" s="1008"/>
      <c r="BE70" s="239"/>
      <c r="BF70" s="239"/>
      <c r="BG70" s="239"/>
      <c r="BH70" s="239"/>
      <c r="BI70" s="239"/>
      <c r="BJ70" s="239"/>
      <c r="BK70" s="239"/>
      <c r="BL70" s="239"/>
      <c r="BM70" s="239"/>
      <c r="BN70" s="239"/>
      <c r="BO70" s="239"/>
      <c r="BP70" s="239"/>
      <c r="BQ70" s="236">
        <v>64</v>
      </c>
      <c r="BR70" s="241"/>
      <c r="BS70" s="979"/>
      <c r="BT70" s="980"/>
      <c r="BU70" s="980"/>
      <c r="BV70" s="980"/>
      <c r="BW70" s="980"/>
      <c r="BX70" s="980"/>
      <c r="BY70" s="980"/>
      <c r="BZ70" s="980"/>
      <c r="CA70" s="980"/>
      <c r="CB70" s="980"/>
      <c r="CC70" s="980"/>
      <c r="CD70" s="980"/>
      <c r="CE70" s="980"/>
      <c r="CF70" s="980"/>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79"/>
      <c r="DW70" s="980"/>
      <c r="DX70" s="980"/>
      <c r="DY70" s="980"/>
      <c r="DZ70" s="981"/>
      <c r="EA70" s="228"/>
    </row>
    <row r="71" spans="1:131" ht="26.25" customHeight="1" x14ac:dyDescent="0.15">
      <c r="A71" s="236">
        <v>4</v>
      </c>
      <c r="B71" s="1009" t="s">
        <v>589</v>
      </c>
      <c r="C71" s="1010"/>
      <c r="D71" s="1010"/>
      <c r="E71" s="1010"/>
      <c r="F71" s="1010"/>
      <c r="G71" s="1010"/>
      <c r="H71" s="1010"/>
      <c r="I71" s="1010"/>
      <c r="J71" s="1010"/>
      <c r="K71" s="1010"/>
      <c r="L71" s="1010"/>
      <c r="M71" s="1010"/>
      <c r="N71" s="1010"/>
      <c r="O71" s="1010"/>
      <c r="P71" s="1011"/>
      <c r="Q71" s="1012">
        <v>22</v>
      </c>
      <c r="R71" s="1006"/>
      <c r="S71" s="1006"/>
      <c r="T71" s="1006"/>
      <c r="U71" s="1006"/>
      <c r="V71" s="1006">
        <v>19</v>
      </c>
      <c r="W71" s="1006"/>
      <c r="X71" s="1006"/>
      <c r="Y71" s="1006"/>
      <c r="Z71" s="1006"/>
      <c r="AA71" s="1006">
        <v>4</v>
      </c>
      <c r="AB71" s="1006"/>
      <c r="AC71" s="1006"/>
      <c r="AD71" s="1006"/>
      <c r="AE71" s="1006"/>
      <c r="AF71" s="1006">
        <v>4</v>
      </c>
      <c r="AG71" s="1006"/>
      <c r="AH71" s="1006"/>
      <c r="AI71" s="1006"/>
      <c r="AJ71" s="1006"/>
      <c r="AK71" s="1006" t="s">
        <v>620</v>
      </c>
      <c r="AL71" s="1006"/>
      <c r="AM71" s="1006"/>
      <c r="AN71" s="1006"/>
      <c r="AO71" s="1006"/>
      <c r="AP71" s="1006" t="s">
        <v>617</v>
      </c>
      <c r="AQ71" s="1006"/>
      <c r="AR71" s="1006"/>
      <c r="AS71" s="1006"/>
      <c r="AT71" s="1006"/>
      <c r="AU71" s="1006" t="s">
        <v>624</v>
      </c>
      <c r="AV71" s="1006"/>
      <c r="AW71" s="1006"/>
      <c r="AX71" s="1006"/>
      <c r="AY71" s="1006"/>
      <c r="AZ71" s="1007"/>
      <c r="BA71" s="1007"/>
      <c r="BB71" s="1007"/>
      <c r="BC71" s="1007"/>
      <c r="BD71" s="1008"/>
      <c r="BE71" s="239"/>
      <c r="BF71" s="239"/>
      <c r="BG71" s="239"/>
      <c r="BH71" s="239"/>
      <c r="BI71" s="239"/>
      <c r="BJ71" s="239"/>
      <c r="BK71" s="239"/>
      <c r="BL71" s="239"/>
      <c r="BM71" s="239"/>
      <c r="BN71" s="239"/>
      <c r="BO71" s="239"/>
      <c r="BP71" s="239"/>
      <c r="BQ71" s="236">
        <v>65</v>
      </c>
      <c r="BR71" s="241"/>
      <c r="BS71" s="979"/>
      <c r="BT71" s="980"/>
      <c r="BU71" s="980"/>
      <c r="BV71" s="980"/>
      <c r="BW71" s="980"/>
      <c r="BX71" s="980"/>
      <c r="BY71" s="980"/>
      <c r="BZ71" s="980"/>
      <c r="CA71" s="980"/>
      <c r="CB71" s="980"/>
      <c r="CC71" s="980"/>
      <c r="CD71" s="980"/>
      <c r="CE71" s="980"/>
      <c r="CF71" s="980"/>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79"/>
      <c r="DW71" s="980"/>
      <c r="DX71" s="980"/>
      <c r="DY71" s="980"/>
      <c r="DZ71" s="981"/>
      <c r="EA71" s="228"/>
    </row>
    <row r="72" spans="1:131" ht="26.25" customHeight="1" x14ac:dyDescent="0.15">
      <c r="A72" s="236">
        <v>5</v>
      </c>
      <c r="B72" s="1009" t="s">
        <v>590</v>
      </c>
      <c r="C72" s="1010"/>
      <c r="D72" s="1010"/>
      <c r="E72" s="1010"/>
      <c r="F72" s="1010"/>
      <c r="G72" s="1010"/>
      <c r="H72" s="1010"/>
      <c r="I72" s="1010"/>
      <c r="J72" s="1010"/>
      <c r="K72" s="1010"/>
      <c r="L72" s="1010"/>
      <c r="M72" s="1010"/>
      <c r="N72" s="1010"/>
      <c r="O72" s="1010"/>
      <c r="P72" s="1011"/>
      <c r="Q72" s="1012">
        <v>35</v>
      </c>
      <c r="R72" s="1006"/>
      <c r="S72" s="1006"/>
      <c r="T72" s="1006"/>
      <c r="U72" s="1006"/>
      <c r="V72" s="1006">
        <v>33</v>
      </c>
      <c r="W72" s="1006"/>
      <c r="X72" s="1006"/>
      <c r="Y72" s="1006"/>
      <c r="Z72" s="1006"/>
      <c r="AA72" s="1006">
        <v>2</v>
      </c>
      <c r="AB72" s="1006"/>
      <c r="AC72" s="1006"/>
      <c r="AD72" s="1006"/>
      <c r="AE72" s="1006"/>
      <c r="AF72" s="1006">
        <v>2</v>
      </c>
      <c r="AG72" s="1006"/>
      <c r="AH72" s="1006"/>
      <c r="AI72" s="1006"/>
      <c r="AJ72" s="1006"/>
      <c r="AK72" s="1006" t="s">
        <v>617</v>
      </c>
      <c r="AL72" s="1006"/>
      <c r="AM72" s="1006"/>
      <c r="AN72" s="1006"/>
      <c r="AO72" s="1006"/>
      <c r="AP72" s="1006" t="s">
        <v>617</v>
      </c>
      <c r="AQ72" s="1006"/>
      <c r="AR72" s="1006"/>
      <c r="AS72" s="1006"/>
      <c r="AT72" s="1006"/>
      <c r="AU72" s="1006" t="s">
        <v>624</v>
      </c>
      <c r="AV72" s="1006"/>
      <c r="AW72" s="1006"/>
      <c r="AX72" s="1006"/>
      <c r="AY72" s="1006"/>
      <c r="AZ72" s="1007"/>
      <c r="BA72" s="1007"/>
      <c r="BB72" s="1007"/>
      <c r="BC72" s="1007"/>
      <c r="BD72" s="1008"/>
      <c r="BE72" s="239"/>
      <c r="BF72" s="239"/>
      <c r="BG72" s="239"/>
      <c r="BH72" s="239"/>
      <c r="BI72" s="239"/>
      <c r="BJ72" s="239"/>
      <c r="BK72" s="239"/>
      <c r="BL72" s="239"/>
      <c r="BM72" s="239"/>
      <c r="BN72" s="239"/>
      <c r="BO72" s="239"/>
      <c r="BP72" s="239"/>
      <c r="BQ72" s="236">
        <v>66</v>
      </c>
      <c r="BR72" s="241"/>
      <c r="BS72" s="979"/>
      <c r="BT72" s="980"/>
      <c r="BU72" s="980"/>
      <c r="BV72" s="980"/>
      <c r="BW72" s="980"/>
      <c r="BX72" s="980"/>
      <c r="BY72" s="980"/>
      <c r="BZ72" s="980"/>
      <c r="CA72" s="980"/>
      <c r="CB72" s="980"/>
      <c r="CC72" s="980"/>
      <c r="CD72" s="980"/>
      <c r="CE72" s="980"/>
      <c r="CF72" s="980"/>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79"/>
      <c r="DW72" s="980"/>
      <c r="DX72" s="980"/>
      <c r="DY72" s="980"/>
      <c r="DZ72" s="981"/>
      <c r="EA72" s="228"/>
    </row>
    <row r="73" spans="1:131" ht="26.25" customHeight="1" x14ac:dyDescent="0.15">
      <c r="A73" s="236">
        <v>6</v>
      </c>
      <c r="B73" s="1009" t="s">
        <v>591</v>
      </c>
      <c r="C73" s="1010"/>
      <c r="D73" s="1010"/>
      <c r="E73" s="1010"/>
      <c r="F73" s="1010"/>
      <c r="G73" s="1010"/>
      <c r="H73" s="1010"/>
      <c r="I73" s="1010"/>
      <c r="J73" s="1010"/>
      <c r="K73" s="1010"/>
      <c r="L73" s="1010"/>
      <c r="M73" s="1010"/>
      <c r="N73" s="1010"/>
      <c r="O73" s="1010"/>
      <c r="P73" s="1011"/>
      <c r="Q73" s="1012">
        <v>5489</v>
      </c>
      <c r="R73" s="1006"/>
      <c r="S73" s="1006"/>
      <c r="T73" s="1006"/>
      <c r="U73" s="1006"/>
      <c r="V73" s="1006">
        <v>4929</v>
      </c>
      <c r="W73" s="1006"/>
      <c r="X73" s="1006"/>
      <c r="Y73" s="1006"/>
      <c r="Z73" s="1006"/>
      <c r="AA73" s="1006">
        <v>560</v>
      </c>
      <c r="AB73" s="1006"/>
      <c r="AC73" s="1006"/>
      <c r="AD73" s="1006"/>
      <c r="AE73" s="1006"/>
      <c r="AF73" s="1006">
        <v>525</v>
      </c>
      <c r="AG73" s="1006"/>
      <c r="AH73" s="1006"/>
      <c r="AI73" s="1006"/>
      <c r="AJ73" s="1006"/>
      <c r="AK73" s="1006">
        <v>85</v>
      </c>
      <c r="AL73" s="1006"/>
      <c r="AM73" s="1006"/>
      <c r="AN73" s="1006"/>
      <c r="AO73" s="1006"/>
      <c r="AP73" s="1006">
        <v>2283</v>
      </c>
      <c r="AQ73" s="1006"/>
      <c r="AR73" s="1006"/>
      <c r="AS73" s="1006"/>
      <c r="AT73" s="1006"/>
      <c r="AU73" s="1006">
        <v>1544</v>
      </c>
      <c r="AV73" s="1006"/>
      <c r="AW73" s="1006"/>
      <c r="AX73" s="1006"/>
      <c r="AY73" s="1006"/>
      <c r="AZ73" s="1007"/>
      <c r="BA73" s="1007"/>
      <c r="BB73" s="1007"/>
      <c r="BC73" s="1007"/>
      <c r="BD73" s="1008"/>
      <c r="BE73" s="239"/>
      <c r="BF73" s="239"/>
      <c r="BG73" s="239"/>
      <c r="BH73" s="239"/>
      <c r="BI73" s="239"/>
      <c r="BJ73" s="239"/>
      <c r="BK73" s="239"/>
      <c r="BL73" s="239"/>
      <c r="BM73" s="239"/>
      <c r="BN73" s="239"/>
      <c r="BO73" s="239"/>
      <c r="BP73" s="239"/>
      <c r="BQ73" s="236">
        <v>67</v>
      </c>
      <c r="BR73" s="241"/>
      <c r="BS73" s="979"/>
      <c r="BT73" s="980"/>
      <c r="BU73" s="980"/>
      <c r="BV73" s="980"/>
      <c r="BW73" s="980"/>
      <c r="BX73" s="980"/>
      <c r="BY73" s="980"/>
      <c r="BZ73" s="980"/>
      <c r="CA73" s="980"/>
      <c r="CB73" s="980"/>
      <c r="CC73" s="980"/>
      <c r="CD73" s="980"/>
      <c r="CE73" s="980"/>
      <c r="CF73" s="980"/>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79"/>
      <c r="DW73" s="980"/>
      <c r="DX73" s="980"/>
      <c r="DY73" s="980"/>
      <c r="DZ73" s="981"/>
      <c r="EA73" s="228"/>
    </row>
    <row r="74" spans="1:131" ht="26.25" customHeight="1" x14ac:dyDescent="0.15">
      <c r="A74" s="236">
        <v>7</v>
      </c>
      <c r="B74" s="1009" t="s">
        <v>592</v>
      </c>
      <c r="C74" s="1010"/>
      <c r="D74" s="1010"/>
      <c r="E74" s="1010"/>
      <c r="F74" s="1010"/>
      <c r="G74" s="1010"/>
      <c r="H74" s="1010"/>
      <c r="I74" s="1010"/>
      <c r="J74" s="1010"/>
      <c r="K74" s="1010"/>
      <c r="L74" s="1010"/>
      <c r="M74" s="1010"/>
      <c r="N74" s="1010"/>
      <c r="O74" s="1010"/>
      <c r="P74" s="1011"/>
      <c r="Q74" s="1012">
        <v>1694</v>
      </c>
      <c r="R74" s="1006"/>
      <c r="S74" s="1006"/>
      <c r="T74" s="1006"/>
      <c r="U74" s="1006"/>
      <c r="V74" s="1006">
        <v>1577</v>
      </c>
      <c r="W74" s="1006"/>
      <c r="X74" s="1006"/>
      <c r="Y74" s="1006"/>
      <c r="Z74" s="1006"/>
      <c r="AA74" s="1006">
        <v>117</v>
      </c>
      <c r="AB74" s="1006"/>
      <c r="AC74" s="1006"/>
      <c r="AD74" s="1006"/>
      <c r="AE74" s="1006"/>
      <c r="AF74" s="1006">
        <v>117</v>
      </c>
      <c r="AG74" s="1006"/>
      <c r="AH74" s="1006"/>
      <c r="AI74" s="1006"/>
      <c r="AJ74" s="1006"/>
      <c r="AK74" s="1006" t="s">
        <v>617</v>
      </c>
      <c r="AL74" s="1006"/>
      <c r="AM74" s="1006"/>
      <c r="AN74" s="1006"/>
      <c r="AO74" s="1006"/>
      <c r="AP74" s="1006">
        <v>1257</v>
      </c>
      <c r="AQ74" s="1006"/>
      <c r="AR74" s="1006"/>
      <c r="AS74" s="1006"/>
      <c r="AT74" s="1006"/>
      <c r="AU74" s="1006">
        <v>182</v>
      </c>
      <c r="AV74" s="1006"/>
      <c r="AW74" s="1006"/>
      <c r="AX74" s="1006"/>
      <c r="AY74" s="1006"/>
      <c r="AZ74" s="1007"/>
      <c r="BA74" s="1007"/>
      <c r="BB74" s="1007"/>
      <c r="BC74" s="1007"/>
      <c r="BD74" s="1008"/>
      <c r="BE74" s="239"/>
      <c r="BF74" s="239"/>
      <c r="BG74" s="239"/>
      <c r="BH74" s="239"/>
      <c r="BI74" s="239"/>
      <c r="BJ74" s="239"/>
      <c r="BK74" s="239"/>
      <c r="BL74" s="239"/>
      <c r="BM74" s="239"/>
      <c r="BN74" s="239"/>
      <c r="BO74" s="239"/>
      <c r="BP74" s="239"/>
      <c r="BQ74" s="236">
        <v>68</v>
      </c>
      <c r="BR74" s="241"/>
      <c r="BS74" s="979"/>
      <c r="BT74" s="980"/>
      <c r="BU74" s="980"/>
      <c r="BV74" s="980"/>
      <c r="BW74" s="980"/>
      <c r="BX74" s="980"/>
      <c r="BY74" s="980"/>
      <c r="BZ74" s="980"/>
      <c r="CA74" s="980"/>
      <c r="CB74" s="980"/>
      <c r="CC74" s="980"/>
      <c r="CD74" s="980"/>
      <c r="CE74" s="980"/>
      <c r="CF74" s="980"/>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79"/>
      <c r="DW74" s="980"/>
      <c r="DX74" s="980"/>
      <c r="DY74" s="980"/>
      <c r="DZ74" s="981"/>
      <c r="EA74" s="228"/>
    </row>
    <row r="75" spans="1:131" ht="26.25" customHeight="1" x14ac:dyDescent="0.15">
      <c r="A75" s="236">
        <v>8</v>
      </c>
      <c r="B75" s="1009" t="s">
        <v>593</v>
      </c>
      <c r="C75" s="1010"/>
      <c r="D75" s="1010"/>
      <c r="E75" s="1010"/>
      <c r="F75" s="1010"/>
      <c r="G75" s="1010"/>
      <c r="H75" s="1010"/>
      <c r="I75" s="1010"/>
      <c r="J75" s="1010"/>
      <c r="K75" s="1010"/>
      <c r="L75" s="1010"/>
      <c r="M75" s="1010"/>
      <c r="N75" s="1010"/>
      <c r="O75" s="1010"/>
      <c r="P75" s="1011"/>
      <c r="Q75" s="1016">
        <v>495</v>
      </c>
      <c r="R75" s="1014"/>
      <c r="S75" s="1014"/>
      <c r="T75" s="1014"/>
      <c r="U75" s="1015"/>
      <c r="V75" s="1013">
        <v>493</v>
      </c>
      <c r="W75" s="1014"/>
      <c r="X75" s="1014"/>
      <c r="Y75" s="1014"/>
      <c r="Z75" s="1015"/>
      <c r="AA75" s="1013">
        <v>1</v>
      </c>
      <c r="AB75" s="1014"/>
      <c r="AC75" s="1014"/>
      <c r="AD75" s="1014"/>
      <c r="AE75" s="1015"/>
      <c r="AF75" s="1013">
        <v>1</v>
      </c>
      <c r="AG75" s="1014"/>
      <c r="AH75" s="1014"/>
      <c r="AI75" s="1014"/>
      <c r="AJ75" s="1015"/>
      <c r="AK75" s="1013">
        <v>298</v>
      </c>
      <c r="AL75" s="1014"/>
      <c r="AM75" s="1014"/>
      <c r="AN75" s="1014"/>
      <c r="AO75" s="1015"/>
      <c r="AP75" s="1013" t="s">
        <v>622</v>
      </c>
      <c r="AQ75" s="1014"/>
      <c r="AR75" s="1014"/>
      <c r="AS75" s="1014"/>
      <c r="AT75" s="1015"/>
      <c r="AU75" s="1006" t="s">
        <v>624</v>
      </c>
      <c r="AV75" s="1006"/>
      <c r="AW75" s="1006"/>
      <c r="AX75" s="1006"/>
      <c r="AY75" s="1006"/>
      <c r="AZ75" s="1007"/>
      <c r="BA75" s="1007"/>
      <c r="BB75" s="1007"/>
      <c r="BC75" s="1007"/>
      <c r="BD75" s="1008"/>
      <c r="BE75" s="239"/>
      <c r="BF75" s="239"/>
      <c r="BG75" s="239"/>
      <c r="BH75" s="239"/>
      <c r="BI75" s="239"/>
      <c r="BJ75" s="239"/>
      <c r="BK75" s="239"/>
      <c r="BL75" s="239"/>
      <c r="BM75" s="239"/>
      <c r="BN75" s="239"/>
      <c r="BO75" s="239"/>
      <c r="BP75" s="239"/>
      <c r="BQ75" s="236">
        <v>69</v>
      </c>
      <c r="BR75" s="241"/>
      <c r="BS75" s="979"/>
      <c r="BT75" s="980"/>
      <c r="BU75" s="980"/>
      <c r="BV75" s="980"/>
      <c r="BW75" s="980"/>
      <c r="BX75" s="980"/>
      <c r="BY75" s="980"/>
      <c r="BZ75" s="980"/>
      <c r="CA75" s="980"/>
      <c r="CB75" s="980"/>
      <c r="CC75" s="980"/>
      <c r="CD75" s="980"/>
      <c r="CE75" s="980"/>
      <c r="CF75" s="980"/>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79"/>
      <c r="DW75" s="980"/>
      <c r="DX75" s="980"/>
      <c r="DY75" s="980"/>
      <c r="DZ75" s="981"/>
      <c r="EA75" s="228"/>
    </row>
    <row r="76" spans="1:131" ht="26.25" customHeight="1" x14ac:dyDescent="0.15">
      <c r="A76" s="236">
        <v>9</v>
      </c>
      <c r="B76" s="1009" t="s">
        <v>594</v>
      </c>
      <c r="C76" s="1010"/>
      <c r="D76" s="1010"/>
      <c r="E76" s="1010"/>
      <c r="F76" s="1010"/>
      <c r="G76" s="1010"/>
      <c r="H76" s="1010"/>
      <c r="I76" s="1010"/>
      <c r="J76" s="1010"/>
      <c r="K76" s="1010"/>
      <c r="L76" s="1010"/>
      <c r="M76" s="1010"/>
      <c r="N76" s="1010"/>
      <c r="O76" s="1010"/>
      <c r="P76" s="1011"/>
      <c r="Q76" s="1016">
        <v>68</v>
      </c>
      <c r="R76" s="1014"/>
      <c r="S76" s="1014"/>
      <c r="T76" s="1014"/>
      <c r="U76" s="1015"/>
      <c r="V76" s="1013">
        <v>68</v>
      </c>
      <c r="W76" s="1014"/>
      <c r="X76" s="1014"/>
      <c r="Y76" s="1014"/>
      <c r="Z76" s="1015"/>
      <c r="AA76" s="1013">
        <v>0</v>
      </c>
      <c r="AB76" s="1014"/>
      <c r="AC76" s="1014"/>
      <c r="AD76" s="1014"/>
      <c r="AE76" s="1015"/>
      <c r="AF76" s="1013">
        <v>0</v>
      </c>
      <c r="AG76" s="1014"/>
      <c r="AH76" s="1014"/>
      <c r="AI76" s="1014"/>
      <c r="AJ76" s="1015"/>
      <c r="AK76" s="1013" t="s">
        <v>621</v>
      </c>
      <c r="AL76" s="1014"/>
      <c r="AM76" s="1014"/>
      <c r="AN76" s="1014"/>
      <c r="AO76" s="1015"/>
      <c r="AP76" s="1013" t="s">
        <v>622</v>
      </c>
      <c r="AQ76" s="1014"/>
      <c r="AR76" s="1014"/>
      <c r="AS76" s="1014"/>
      <c r="AT76" s="1015"/>
      <c r="AU76" s="1006" t="s">
        <v>624</v>
      </c>
      <c r="AV76" s="1006"/>
      <c r="AW76" s="1006"/>
      <c r="AX76" s="1006"/>
      <c r="AY76" s="1006"/>
      <c r="AZ76" s="1007"/>
      <c r="BA76" s="1007"/>
      <c r="BB76" s="1007"/>
      <c r="BC76" s="1007"/>
      <c r="BD76" s="1008"/>
      <c r="BE76" s="239"/>
      <c r="BF76" s="239"/>
      <c r="BG76" s="239"/>
      <c r="BH76" s="239"/>
      <c r="BI76" s="239"/>
      <c r="BJ76" s="239"/>
      <c r="BK76" s="239"/>
      <c r="BL76" s="239"/>
      <c r="BM76" s="239"/>
      <c r="BN76" s="239"/>
      <c r="BO76" s="239"/>
      <c r="BP76" s="239"/>
      <c r="BQ76" s="236">
        <v>70</v>
      </c>
      <c r="BR76" s="241"/>
      <c r="BS76" s="979"/>
      <c r="BT76" s="980"/>
      <c r="BU76" s="980"/>
      <c r="BV76" s="980"/>
      <c r="BW76" s="980"/>
      <c r="BX76" s="980"/>
      <c r="BY76" s="980"/>
      <c r="BZ76" s="980"/>
      <c r="CA76" s="980"/>
      <c r="CB76" s="980"/>
      <c r="CC76" s="980"/>
      <c r="CD76" s="980"/>
      <c r="CE76" s="980"/>
      <c r="CF76" s="980"/>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79"/>
      <c r="DW76" s="980"/>
      <c r="DX76" s="980"/>
      <c r="DY76" s="980"/>
      <c r="DZ76" s="981"/>
      <c r="EA76" s="228"/>
    </row>
    <row r="77" spans="1:131" ht="26.25" customHeight="1" x14ac:dyDescent="0.15">
      <c r="A77" s="236">
        <v>10</v>
      </c>
      <c r="B77" s="1009" t="s">
        <v>595</v>
      </c>
      <c r="C77" s="1010"/>
      <c r="D77" s="1010"/>
      <c r="E77" s="1010"/>
      <c r="F77" s="1010"/>
      <c r="G77" s="1010"/>
      <c r="H77" s="1010"/>
      <c r="I77" s="1010"/>
      <c r="J77" s="1010"/>
      <c r="K77" s="1010"/>
      <c r="L77" s="1010"/>
      <c r="M77" s="1010"/>
      <c r="N77" s="1010"/>
      <c r="O77" s="1010"/>
      <c r="P77" s="1011"/>
      <c r="Q77" s="1016">
        <v>217</v>
      </c>
      <c r="R77" s="1014"/>
      <c r="S77" s="1014"/>
      <c r="T77" s="1014"/>
      <c r="U77" s="1015"/>
      <c r="V77" s="1013">
        <v>191</v>
      </c>
      <c r="W77" s="1014"/>
      <c r="X77" s="1014"/>
      <c r="Y77" s="1014"/>
      <c r="Z77" s="1015"/>
      <c r="AA77" s="1013">
        <v>25</v>
      </c>
      <c r="AB77" s="1014"/>
      <c r="AC77" s="1014"/>
      <c r="AD77" s="1014"/>
      <c r="AE77" s="1015"/>
      <c r="AF77" s="1013">
        <v>25</v>
      </c>
      <c r="AG77" s="1014"/>
      <c r="AH77" s="1014"/>
      <c r="AI77" s="1014"/>
      <c r="AJ77" s="1015"/>
      <c r="AK77" s="1013" t="s">
        <v>621</v>
      </c>
      <c r="AL77" s="1014"/>
      <c r="AM77" s="1014"/>
      <c r="AN77" s="1014"/>
      <c r="AO77" s="1015"/>
      <c r="AP77" s="1013" t="s">
        <v>622</v>
      </c>
      <c r="AQ77" s="1014"/>
      <c r="AR77" s="1014"/>
      <c r="AS77" s="1014"/>
      <c r="AT77" s="1015"/>
      <c r="AU77" s="1006" t="s">
        <v>624</v>
      </c>
      <c r="AV77" s="1006"/>
      <c r="AW77" s="1006"/>
      <c r="AX77" s="1006"/>
      <c r="AY77" s="1006"/>
      <c r="AZ77" s="1007"/>
      <c r="BA77" s="1007"/>
      <c r="BB77" s="1007"/>
      <c r="BC77" s="1007"/>
      <c r="BD77" s="1008"/>
      <c r="BE77" s="239"/>
      <c r="BF77" s="239"/>
      <c r="BG77" s="239"/>
      <c r="BH77" s="239"/>
      <c r="BI77" s="239"/>
      <c r="BJ77" s="239"/>
      <c r="BK77" s="239"/>
      <c r="BL77" s="239"/>
      <c r="BM77" s="239"/>
      <c r="BN77" s="239"/>
      <c r="BO77" s="239"/>
      <c r="BP77" s="239"/>
      <c r="BQ77" s="236">
        <v>71</v>
      </c>
      <c r="BR77" s="241"/>
      <c r="BS77" s="979"/>
      <c r="BT77" s="980"/>
      <c r="BU77" s="980"/>
      <c r="BV77" s="980"/>
      <c r="BW77" s="980"/>
      <c r="BX77" s="980"/>
      <c r="BY77" s="980"/>
      <c r="BZ77" s="980"/>
      <c r="CA77" s="980"/>
      <c r="CB77" s="980"/>
      <c r="CC77" s="980"/>
      <c r="CD77" s="980"/>
      <c r="CE77" s="980"/>
      <c r="CF77" s="980"/>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79"/>
      <c r="DW77" s="980"/>
      <c r="DX77" s="980"/>
      <c r="DY77" s="980"/>
      <c r="DZ77" s="981"/>
      <c r="EA77" s="228"/>
    </row>
    <row r="78" spans="1:131" ht="26.25" customHeight="1" x14ac:dyDescent="0.15">
      <c r="A78" s="236">
        <v>11</v>
      </c>
      <c r="B78" s="1009" t="s">
        <v>596</v>
      </c>
      <c r="C78" s="1010"/>
      <c r="D78" s="1010"/>
      <c r="E78" s="1010"/>
      <c r="F78" s="1010"/>
      <c r="G78" s="1010"/>
      <c r="H78" s="1010"/>
      <c r="I78" s="1010"/>
      <c r="J78" s="1010"/>
      <c r="K78" s="1010"/>
      <c r="L78" s="1010"/>
      <c r="M78" s="1010"/>
      <c r="N78" s="1010"/>
      <c r="O78" s="1010"/>
      <c r="P78" s="1011"/>
      <c r="Q78" s="1012">
        <v>823874</v>
      </c>
      <c r="R78" s="1006"/>
      <c r="S78" s="1006"/>
      <c r="T78" s="1006"/>
      <c r="U78" s="1006"/>
      <c r="V78" s="1006">
        <v>808406</v>
      </c>
      <c r="W78" s="1006"/>
      <c r="X78" s="1006"/>
      <c r="Y78" s="1006"/>
      <c r="Z78" s="1006"/>
      <c r="AA78" s="1006">
        <v>15468</v>
      </c>
      <c r="AB78" s="1006"/>
      <c r="AC78" s="1006"/>
      <c r="AD78" s="1006"/>
      <c r="AE78" s="1006"/>
      <c r="AF78" s="1006">
        <v>15468</v>
      </c>
      <c r="AG78" s="1006"/>
      <c r="AH78" s="1006"/>
      <c r="AI78" s="1006"/>
      <c r="AJ78" s="1006"/>
      <c r="AK78" s="1013" t="s">
        <v>621</v>
      </c>
      <c r="AL78" s="1014"/>
      <c r="AM78" s="1014"/>
      <c r="AN78" s="1014"/>
      <c r="AO78" s="1015"/>
      <c r="AP78" s="1013" t="s">
        <v>622</v>
      </c>
      <c r="AQ78" s="1014"/>
      <c r="AR78" s="1014"/>
      <c r="AS78" s="1014"/>
      <c r="AT78" s="1015"/>
      <c r="AU78" s="1006" t="s">
        <v>624</v>
      </c>
      <c r="AV78" s="1006"/>
      <c r="AW78" s="1006"/>
      <c r="AX78" s="1006"/>
      <c r="AY78" s="1006"/>
      <c r="AZ78" s="1007"/>
      <c r="BA78" s="1007"/>
      <c r="BB78" s="1007"/>
      <c r="BC78" s="1007"/>
      <c r="BD78" s="1008"/>
      <c r="BE78" s="239"/>
      <c r="BF78" s="239"/>
      <c r="BG78" s="239"/>
      <c r="BH78" s="239"/>
      <c r="BI78" s="239"/>
      <c r="BJ78" s="228"/>
      <c r="BK78" s="228"/>
      <c r="BL78" s="228"/>
      <c r="BM78" s="228"/>
      <c r="BN78" s="228"/>
      <c r="BO78" s="239"/>
      <c r="BP78" s="239"/>
      <c r="BQ78" s="236">
        <v>72</v>
      </c>
      <c r="BR78" s="241"/>
      <c r="BS78" s="979"/>
      <c r="BT78" s="980"/>
      <c r="BU78" s="980"/>
      <c r="BV78" s="980"/>
      <c r="BW78" s="980"/>
      <c r="BX78" s="980"/>
      <c r="BY78" s="980"/>
      <c r="BZ78" s="980"/>
      <c r="CA78" s="980"/>
      <c r="CB78" s="980"/>
      <c r="CC78" s="980"/>
      <c r="CD78" s="980"/>
      <c r="CE78" s="980"/>
      <c r="CF78" s="980"/>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79"/>
      <c r="DW78" s="980"/>
      <c r="DX78" s="980"/>
      <c r="DY78" s="980"/>
      <c r="DZ78" s="981"/>
      <c r="EA78" s="228"/>
    </row>
    <row r="79" spans="1:131" ht="26.25" customHeight="1" x14ac:dyDescent="0.15">
      <c r="A79" s="236">
        <v>12</v>
      </c>
      <c r="B79" s="1009" t="s">
        <v>597</v>
      </c>
      <c r="C79" s="1010"/>
      <c r="D79" s="1010"/>
      <c r="E79" s="1010"/>
      <c r="F79" s="1010"/>
      <c r="G79" s="1010"/>
      <c r="H79" s="1010"/>
      <c r="I79" s="1010"/>
      <c r="J79" s="1010"/>
      <c r="K79" s="1010"/>
      <c r="L79" s="1010"/>
      <c r="M79" s="1010"/>
      <c r="N79" s="1010"/>
      <c r="O79" s="1010"/>
      <c r="P79" s="1011"/>
      <c r="Q79" s="1012">
        <v>4467</v>
      </c>
      <c r="R79" s="1006"/>
      <c r="S79" s="1006"/>
      <c r="T79" s="1006"/>
      <c r="U79" s="1006"/>
      <c r="V79" s="1006">
        <v>3896</v>
      </c>
      <c r="W79" s="1006"/>
      <c r="X79" s="1006"/>
      <c r="Y79" s="1006"/>
      <c r="Z79" s="1006"/>
      <c r="AA79" s="1006">
        <v>571</v>
      </c>
      <c r="AB79" s="1006"/>
      <c r="AC79" s="1006"/>
      <c r="AD79" s="1006"/>
      <c r="AE79" s="1006"/>
      <c r="AF79" s="1006">
        <v>2220</v>
      </c>
      <c r="AG79" s="1006"/>
      <c r="AH79" s="1006"/>
      <c r="AI79" s="1006"/>
      <c r="AJ79" s="1006"/>
      <c r="AK79" s="1006">
        <v>897</v>
      </c>
      <c r="AL79" s="1006"/>
      <c r="AM79" s="1006"/>
      <c r="AN79" s="1006"/>
      <c r="AO79" s="1006"/>
      <c r="AP79" s="1006">
        <v>7090</v>
      </c>
      <c r="AQ79" s="1006"/>
      <c r="AR79" s="1006"/>
      <c r="AS79" s="1006"/>
      <c r="AT79" s="1006"/>
      <c r="AU79" s="1006" t="s">
        <v>624</v>
      </c>
      <c r="AV79" s="1006"/>
      <c r="AW79" s="1006"/>
      <c r="AX79" s="1006"/>
      <c r="AY79" s="1006"/>
      <c r="AZ79" s="1007" t="s">
        <v>623</v>
      </c>
      <c r="BA79" s="1007"/>
      <c r="BB79" s="1007"/>
      <c r="BC79" s="1007"/>
      <c r="BD79" s="1008"/>
      <c r="BE79" s="239"/>
      <c r="BF79" s="239"/>
      <c r="BG79" s="239"/>
      <c r="BH79" s="239"/>
      <c r="BI79" s="239"/>
      <c r="BJ79" s="228"/>
      <c r="BK79" s="228"/>
      <c r="BL79" s="228"/>
      <c r="BM79" s="228"/>
      <c r="BN79" s="228"/>
      <c r="BO79" s="239"/>
      <c r="BP79" s="239"/>
      <c r="BQ79" s="236">
        <v>73</v>
      </c>
      <c r="BR79" s="241"/>
      <c r="BS79" s="979"/>
      <c r="BT79" s="980"/>
      <c r="BU79" s="980"/>
      <c r="BV79" s="980"/>
      <c r="BW79" s="980"/>
      <c r="BX79" s="980"/>
      <c r="BY79" s="980"/>
      <c r="BZ79" s="980"/>
      <c r="CA79" s="980"/>
      <c r="CB79" s="980"/>
      <c r="CC79" s="980"/>
      <c r="CD79" s="980"/>
      <c r="CE79" s="980"/>
      <c r="CF79" s="980"/>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79"/>
      <c r="DW79" s="980"/>
      <c r="DX79" s="980"/>
      <c r="DY79" s="980"/>
      <c r="DZ79" s="981"/>
      <c r="EA79" s="228"/>
    </row>
    <row r="80" spans="1:131" ht="26.25" customHeight="1" x14ac:dyDescent="0.15">
      <c r="A80" s="236">
        <v>13</v>
      </c>
      <c r="B80" s="1009" t="s">
        <v>598</v>
      </c>
      <c r="C80" s="1010"/>
      <c r="D80" s="1010"/>
      <c r="E80" s="1010"/>
      <c r="F80" s="1010"/>
      <c r="G80" s="1010"/>
      <c r="H80" s="1010"/>
      <c r="I80" s="1010"/>
      <c r="J80" s="1010"/>
      <c r="K80" s="1010"/>
      <c r="L80" s="1010"/>
      <c r="M80" s="1010"/>
      <c r="N80" s="1010"/>
      <c r="O80" s="1010"/>
      <c r="P80" s="1011"/>
      <c r="Q80" s="1012">
        <v>1560</v>
      </c>
      <c r="R80" s="1006"/>
      <c r="S80" s="1006"/>
      <c r="T80" s="1006"/>
      <c r="U80" s="1006"/>
      <c r="V80" s="1006">
        <v>1343</v>
      </c>
      <c r="W80" s="1006"/>
      <c r="X80" s="1006"/>
      <c r="Y80" s="1006"/>
      <c r="Z80" s="1006"/>
      <c r="AA80" s="1006">
        <v>217</v>
      </c>
      <c r="AB80" s="1006"/>
      <c r="AC80" s="1006"/>
      <c r="AD80" s="1006"/>
      <c r="AE80" s="1006"/>
      <c r="AF80" s="1006">
        <v>1932</v>
      </c>
      <c r="AG80" s="1006"/>
      <c r="AH80" s="1006"/>
      <c r="AI80" s="1006"/>
      <c r="AJ80" s="1006"/>
      <c r="AK80" s="1006">
        <v>118</v>
      </c>
      <c r="AL80" s="1006"/>
      <c r="AM80" s="1006"/>
      <c r="AN80" s="1006"/>
      <c r="AO80" s="1006"/>
      <c r="AP80" s="1006">
        <v>20</v>
      </c>
      <c r="AQ80" s="1006"/>
      <c r="AR80" s="1006"/>
      <c r="AS80" s="1006"/>
      <c r="AT80" s="1006"/>
      <c r="AU80" s="1006" t="s">
        <v>624</v>
      </c>
      <c r="AV80" s="1006"/>
      <c r="AW80" s="1006"/>
      <c r="AX80" s="1006"/>
      <c r="AY80" s="1006"/>
      <c r="AZ80" s="1007" t="s">
        <v>623</v>
      </c>
      <c r="BA80" s="1007"/>
      <c r="BB80" s="1007"/>
      <c r="BC80" s="1007"/>
      <c r="BD80" s="1008"/>
      <c r="BE80" s="239"/>
      <c r="BF80" s="239"/>
      <c r="BG80" s="239"/>
      <c r="BH80" s="239"/>
      <c r="BI80" s="239"/>
      <c r="BJ80" s="239"/>
      <c r="BK80" s="239"/>
      <c r="BL80" s="239"/>
      <c r="BM80" s="239"/>
      <c r="BN80" s="239"/>
      <c r="BO80" s="239"/>
      <c r="BP80" s="239"/>
      <c r="BQ80" s="236">
        <v>74</v>
      </c>
      <c r="BR80" s="241"/>
      <c r="BS80" s="979"/>
      <c r="BT80" s="980"/>
      <c r="BU80" s="980"/>
      <c r="BV80" s="980"/>
      <c r="BW80" s="980"/>
      <c r="BX80" s="980"/>
      <c r="BY80" s="980"/>
      <c r="BZ80" s="980"/>
      <c r="CA80" s="980"/>
      <c r="CB80" s="980"/>
      <c r="CC80" s="980"/>
      <c r="CD80" s="980"/>
      <c r="CE80" s="980"/>
      <c r="CF80" s="980"/>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79"/>
      <c r="DW80" s="980"/>
      <c r="DX80" s="980"/>
      <c r="DY80" s="980"/>
      <c r="DZ80" s="981"/>
      <c r="EA80" s="228"/>
    </row>
    <row r="81" spans="1:131" ht="26.25" customHeight="1" x14ac:dyDescent="0.15">
      <c r="A81" s="236">
        <v>14</v>
      </c>
      <c r="B81" s="1009" t="s">
        <v>599</v>
      </c>
      <c r="C81" s="1010"/>
      <c r="D81" s="1010"/>
      <c r="E81" s="1010"/>
      <c r="F81" s="1010"/>
      <c r="G81" s="1010"/>
      <c r="H81" s="1010"/>
      <c r="I81" s="1010"/>
      <c r="J81" s="1010"/>
      <c r="K81" s="1010"/>
      <c r="L81" s="1010"/>
      <c r="M81" s="1010"/>
      <c r="N81" s="1010"/>
      <c r="O81" s="1010"/>
      <c r="P81" s="1011"/>
      <c r="Q81" s="1012">
        <v>524</v>
      </c>
      <c r="R81" s="1006"/>
      <c r="S81" s="1006"/>
      <c r="T81" s="1006"/>
      <c r="U81" s="1006"/>
      <c r="V81" s="1006">
        <v>484</v>
      </c>
      <c r="W81" s="1006"/>
      <c r="X81" s="1006"/>
      <c r="Y81" s="1006"/>
      <c r="Z81" s="1006"/>
      <c r="AA81" s="1006">
        <v>40</v>
      </c>
      <c r="AB81" s="1006"/>
      <c r="AC81" s="1006"/>
      <c r="AD81" s="1006"/>
      <c r="AE81" s="1006"/>
      <c r="AF81" s="1006">
        <v>1734</v>
      </c>
      <c r="AG81" s="1006"/>
      <c r="AH81" s="1006"/>
      <c r="AI81" s="1006"/>
      <c r="AJ81" s="1006"/>
      <c r="AK81" s="1006">
        <v>0</v>
      </c>
      <c r="AL81" s="1006"/>
      <c r="AM81" s="1006"/>
      <c r="AN81" s="1006"/>
      <c r="AO81" s="1006"/>
      <c r="AP81" s="1006">
        <v>1833</v>
      </c>
      <c r="AQ81" s="1006"/>
      <c r="AR81" s="1006"/>
      <c r="AS81" s="1006"/>
      <c r="AT81" s="1006"/>
      <c r="AU81" s="1006" t="s">
        <v>624</v>
      </c>
      <c r="AV81" s="1006"/>
      <c r="AW81" s="1006"/>
      <c r="AX81" s="1006"/>
      <c r="AY81" s="1006"/>
      <c r="AZ81" s="1007" t="s">
        <v>623</v>
      </c>
      <c r="BA81" s="1007"/>
      <c r="BB81" s="1007"/>
      <c r="BC81" s="1007"/>
      <c r="BD81" s="1008"/>
      <c r="BE81" s="239"/>
      <c r="BF81" s="239"/>
      <c r="BG81" s="239"/>
      <c r="BH81" s="239"/>
      <c r="BI81" s="239"/>
      <c r="BJ81" s="239"/>
      <c r="BK81" s="239"/>
      <c r="BL81" s="239"/>
      <c r="BM81" s="239"/>
      <c r="BN81" s="239"/>
      <c r="BO81" s="239"/>
      <c r="BP81" s="239"/>
      <c r="BQ81" s="236">
        <v>75</v>
      </c>
      <c r="BR81" s="241"/>
      <c r="BS81" s="979"/>
      <c r="BT81" s="980"/>
      <c r="BU81" s="980"/>
      <c r="BV81" s="980"/>
      <c r="BW81" s="980"/>
      <c r="BX81" s="980"/>
      <c r="BY81" s="980"/>
      <c r="BZ81" s="980"/>
      <c r="CA81" s="980"/>
      <c r="CB81" s="980"/>
      <c r="CC81" s="980"/>
      <c r="CD81" s="980"/>
      <c r="CE81" s="980"/>
      <c r="CF81" s="980"/>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79"/>
      <c r="DW81" s="980"/>
      <c r="DX81" s="980"/>
      <c r="DY81" s="980"/>
      <c r="DZ81" s="981"/>
      <c r="EA81" s="228"/>
    </row>
    <row r="82" spans="1:131" ht="26.25" customHeight="1" x14ac:dyDescent="0.15">
      <c r="A82" s="236">
        <v>15</v>
      </c>
      <c r="B82" s="1009"/>
      <c r="C82" s="1010"/>
      <c r="D82" s="1010"/>
      <c r="E82" s="1010"/>
      <c r="F82" s="1010"/>
      <c r="G82" s="1010"/>
      <c r="H82" s="1010"/>
      <c r="I82" s="1010"/>
      <c r="J82" s="1010"/>
      <c r="K82" s="1010"/>
      <c r="L82" s="1010"/>
      <c r="M82" s="1010"/>
      <c r="N82" s="1010"/>
      <c r="O82" s="1010"/>
      <c r="P82" s="1011"/>
      <c r="Q82" s="1012"/>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39"/>
      <c r="BF82" s="239"/>
      <c r="BG82" s="239"/>
      <c r="BH82" s="239"/>
      <c r="BI82" s="239"/>
      <c r="BJ82" s="239"/>
      <c r="BK82" s="239"/>
      <c r="BL82" s="239"/>
      <c r="BM82" s="239"/>
      <c r="BN82" s="239"/>
      <c r="BO82" s="239"/>
      <c r="BP82" s="239"/>
      <c r="BQ82" s="236">
        <v>76</v>
      </c>
      <c r="BR82" s="241"/>
      <c r="BS82" s="979"/>
      <c r="BT82" s="980"/>
      <c r="BU82" s="980"/>
      <c r="BV82" s="980"/>
      <c r="BW82" s="980"/>
      <c r="BX82" s="980"/>
      <c r="BY82" s="980"/>
      <c r="BZ82" s="980"/>
      <c r="CA82" s="980"/>
      <c r="CB82" s="980"/>
      <c r="CC82" s="980"/>
      <c r="CD82" s="980"/>
      <c r="CE82" s="980"/>
      <c r="CF82" s="980"/>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79"/>
      <c r="DW82" s="980"/>
      <c r="DX82" s="980"/>
      <c r="DY82" s="980"/>
      <c r="DZ82" s="981"/>
      <c r="EA82" s="228"/>
    </row>
    <row r="83" spans="1:131" ht="26.25" customHeight="1" x14ac:dyDescent="0.15">
      <c r="A83" s="236">
        <v>16</v>
      </c>
      <c r="B83" s="1009"/>
      <c r="C83" s="1010"/>
      <c r="D83" s="1010"/>
      <c r="E83" s="1010"/>
      <c r="F83" s="1010"/>
      <c r="G83" s="1010"/>
      <c r="H83" s="1010"/>
      <c r="I83" s="1010"/>
      <c r="J83" s="1010"/>
      <c r="K83" s="1010"/>
      <c r="L83" s="1010"/>
      <c r="M83" s="1010"/>
      <c r="N83" s="1010"/>
      <c r="O83" s="1010"/>
      <c r="P83" s="1011"/>
      <c r="Q83" s="1012"/>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39"/>
      <c r="BF83" s="239"/>
      <c r="BG83" s="239"/>
      <c r="BH83" s="239"/>
      <c r="BI83" s="239"/>
      <c r="BJ83" s="239"/>
      <c r="BK83" s="239"/>
      <c r="BL83" s="239"/>
      <c r="BM83" s="239"/>
      <c r="BN83" s="239"/>
      <c r="BO83" s="239"/>
      <c r="BP83" s="239"/>
      <c r="BQ83" s="236">
        <v>77</v>
      </c>
      <c r="BR83" s="241"/>
      <c r="BS83" s="979"/>
      <c r="BT83" s="980"/>
      <c r="BU83" s="980"/>
      <c r="BV83" s="980"/>
      <c r="BW83" s="980"/>
      <c r="BX83" s="980"/>
      <c r="BY83" s="980"/>
      <c r="BZ83" s="980"/>
      <c r="CA83" s="980"/>
      <c r="CB83" s="980"/>
      <c r="CC83" s="980"/>
      <c r="CD83" s="980"/>
      <c r="CE83" s="980"/>
      <c r="CF83" s="980"/>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79"/>
      <c r="DW83" s="980"/>
      <c r="DX83" s="980"/>
      <c r="DY83" s="980"/>
      <c r="DZ83" s="981"/>
      <c r="EA83" s="228"/>
    </row>
    <row r="84" spans="1:131" ht="26.25" customHeight="1" x14ac:dyDescent="0.15">
      <c r="A84" s="236">
        <v>17</v>
      </c>
      <c r="B84" s="1009"/>
      <c r="C84" s="1010"/>
      <c r="D84" s="1010"/>
      <c r="E84" s="1010"/>
      <c r="F84" s="1010"/>
      <c r="G84" s="1010"/>
      <c r="H84" s="1010"/>
      <c r="I84" s="1010"/>
      <c r="J84" s="1010"/>
      <c r="K84" s="1010"/>
      <c r="L84" s="1010"/>
      <c r="M84" s="1010"/>
      <c r="N84" s="1010"/>
      <c r="O84" s="1010"/>
      <c r="P84" s="1011"/>
      <c r="Q84" s="1012"/>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39"/>
      <c r="BF84" s="239"/>
      <c r="BG84" s="239"/>
      <c r="BH84" s="239"/>
      <c r="BI84" s="239"/>
      <c r="BJ84" s="239"/>
      <c r="BK84" s="239"/>
      <c r="BL84" s="239"/>
      <c r="BM84" s="239"/>
      <c r="BN84" s="239"/>
      <c r="BO84" s="239"/>
      <c r="BP84" s="239"/>
      <c r="BQ84" s="236">
        <v>78</v>
      </c>
      <c r="BR84" s="241"/>
      <c r="BS84" s="979"/>
      <c r="BT84" s="980"/>
      <c r="BU84" s="980"/>
      <c r="BV84" s="980"/>
      <c r="BW84" s="980"/>
      <c r="BX84" s="980"/>
      <c r="BY84" s="980"/>
      <c r="BZ84" s="980"/>
      <c r="CA84" s="980"/>
      <c r="CB84" s="980"/>
      <c r="CC84" s="980"/>
      <c r="CD84" s="980"/>
      <c r="CE84" s="980"/>
      <c r="CF84" s="980"/>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79"/>
      <c r="DW84" s="980"/>
      <c r="DX84" s="980"/>
      <c r="DY84" s="980"/>
      <c r="DZ84" s="981"/>
      <c r="EA84" s="228"/>
    </row>
    <row r="85" spans="1:131" ht="26.25" customHeight="1" x14ac:dyDescent="0.15">
      <c r="A85" s="236">
        <v>18</v>
      </c>
      <c r="B85" s="1009"/>
      <c r="C85" s="1010"/>
      <c r="D85" s="1010"/>
      <c r="E85" s="1010"/>
      <c r="F85" s="1010"/>
      <c r="G85" s="1010"/>
      <c r="H85" s="1010"/>
      <c r="I85" s="1010"/>
      <c r="J85" s="1010"/>
      <c r="K85" s="1010"/>
      <c r="L85" s="1010"/>
      <c r="M85" s="1010"/>
      <c r="N85" s="1010"/>
      <c r="O85" s="1010"/>
      <c r="P85" s="1011"/>
      <c r="Q85" s="1012"/>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39"/>
      <c r="BF85" s="239"/>
      <c r="BG85" s="239"/>
      <c r="BH85" s="239"/>
      <c r="BI85" s="239"/>
      <c r="BJ85" s="239"/>
      <c r="BK85" s="239"/>
      <c r="BL85" s="239"/>
      <c r="BM85" s="239"/>
      <c r="BN85" s="239"/>
      <c r="BO85" s="239"/>
      <c r="BP85" s="239"/>
      <c r="BQ85" s="236">
        <v>79</v>
      </c>
      <c r="BR85" s="241"/>
      <c r="BS85" s="979"/>
      <c r="BT85" s="980"/>
      <c r="BU85" s="980"/>
      <c r="BV85" s="980"/>
      <c r="BW85" s="980"/>
      <c r="BX85" s="980"/>
      <c r="BY85" s="980"/>
      <c r="BZ85" s="980"/>
      <c r="CA85" s="980"/>
      <c r="CB85" s="980"/>
      <c r="CC85" s="980"/>
      <c r="CD85" s="980"/>
      <c r="CE85" s="980"/>
      <c r="CF85" s="980"/>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79"/>
      <c r="DW85" s="980"/>
      <c r="DX85" s="980"/>
      <c r="DY85" s="980"/>
      <c r="DZ85" s="981"/>
      <c r="EA85" s="228"/>
    </row>
    <row r="86" spans="1:131" ht="26.25" customHeight="1" x14ac:dyDescent="0.15">
      <c r="A86" s="236">
        <v>19</v>
      </c>
      <c r="B86" s="1009"/>
      <c r="C86" s="1010"/>
      <c r="D86" s="1010"/>
      <c r="E86" s="1010"/>
      <c r="F86" s="1010"/>
      <c r="G86" s="1010"/>
      <c r="H86" s="1010"/>
      <c r="I86" s="1010"/>
      <c r="J86" s="1010"/>
      <c r="K86" s="1010"/>
      <c r="L86" s="1010"/>
      <c r="M86" s="1010"/>
      <c r="N86" s="1010"/>
      <c r="O86" s="1010"/>
      <c r="P86" s="1011"/>
      <c r="Q86" s="1012"/>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39"/>
      <c r="BF86" s="239"/>
      <c r="BG86" s="239"/>
      <c r="BH86" s="239"/>
      <c r="BI86" s="239"/>
      <c r="BJ86" s="239"/>
      <c r="BK86" s="239"/>
      <c r="BL86" s="239"/>
      <c r="BM86" s="239"/>
      <c r="BN86" s="239"/>
      <c r="BO86" s="239"/>
      <c r="BP86" s="239"/>
      <c r="BQ86" s="236">
        <v>80</v>
      </c>
      <c r="BR86" s="241"/>
      <c r="BS86" s="979"/>
      <c r="BT86" s="980"/>
      <c r="BU86" s="980"/>
      <c r="BV86" s="980"/>
      <c r="BW86" s="980"/>
      <c r="BX86" s="980"/>
      <c r="BY86" s="980"/>
      <c r="BZ86" s="980"/>
      <c r="CA86" s="980"/>
      <c r="CB86" s="980"/>
      <c r="CC86" s="980"/>
      <c r="CD86" s="980"/>
      <c r="CE86" s="980"/>
      <c r="CF86" s="980"/>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79"/>
      <c r="DW86" s="980"/>
      <c r="DX86" s="980"/>
      <c r="DY86" s="980"/>
      <c r="DZ86" s="981"/>
      <c r="EA86" s="228"/>
    </row>
    <row r="87" spans="1:131" ht="26.25" customHeight="1" x14ac:dyDescent="0.15">
      <c r="A87" s="242">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39"/>
      <c r="BF87" s="239"/>
      <c r="BG87" s="239"/>
      <c r="BH87" s="239"/>
      <c r="BI87" s="239"/>
      <c r="BJ87" s="239"/>
      <c r="BK87" s="239"/>
      <c r="BL87" s="239"/>
      <c r="BM87" s="239"/>
      <c r="BN87" s="239"/>
      <c r="BO87" s="239"/>
      <c r="BP87" s="239"/>
      <c r="BQ87" s="236">
        <v>81</v>
      </c>
      <c r="BR87" s="241"/>
      <c r="BS87" s="979"/>
      <c r="BT87" s="980"/>
      <c r="BU87" s="980"/>
      <c r="BV87" s="980"/>
      <c r="BW87" s="980"/>
      <c r="BX87" s="980"/>
      <c r="BY87" s="980"/>
      <c r="BZ87" s="980"/>
      <c r="CA87" s="980"/>
      <c r="CB87" s="980"/>
      <c r="CC87" s="980"/>
      <c r="CD87" s="980"/>
      <c r="CE87" s="980"/>
      <c r="CF87" s="980"/>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79"/>
      <c r="DW87" s="980"/>
      <c r="DX87" s="980"/>
      <c r="DY87" s="980"/>
      <c r="DZ87" s="981"/>
      <c r="EA87" s="228"/>
    </row>
    <row r="88" spans="1:131" ht="26.25" customHeight="1" thickBot="1" x14ac:dyDescent="0.2">
      <c r="A88" s="238" t="s">
        <v>391</v>
      </c>
      <c r="B88" s="982" t="s">
        <v>427</v>
      </c>
      <c r="C88" s="972"/>
      <c r="D88" s="972"/>
      <c r="E88" s="972"/>
      <c r="F88" s="972"/>
      <c r="G88" s="972"/>
      <c r="H88" s="972"/>
      <c r="I88" s="972"/>
      <c r="J88" s="972"/>
      <c r="K88" s="972"/>
      <c r="L88" s="972"/>
      <c r="M88" s="972"/>
      <c r="N88" s="972"/>
      <c r="O88" s="972"/>
      <c r="P88" s="983"/>
      <c r="Q88" s="997"/>
      <c r="R88" s="998"/>
      <c r="S88" s="998"/>
      <c r="T88" s="998"/>
      <c r="U88" s="998"/>
      <c r="V88" s="998"/>
      <c r="W88" s="998"/>
      <c r="X88" s="998"/>
      <c r="Y88" s="998"/>
      <c r="Z88" s="998"/>
      <c r="AA88" s="998"/>
      <c r="AB88" s="998"/>
      <c r="AC88" s="998"/>
      <c r="AD88" s="998"/>
      <c r="AE88" s="998"/>
      <c r="AF88" s="994">
        <f>SUM(AF68:AJ87)</f>
        <v>22183</v>
      </c>
      <c r="AG88" s="994"/>
      <c r="AH88" s="994"/>
      <c r="AI88" s="994"/>
      <c r="AJ88" s="994"/>
      <c r="AK88" s="998"/>
      <c r="AL88" s="998"/>
      <c r="AM88" s="998"/>
      <c r="AN88" s="998"/>
      <c r="AO88" s="998"/>
      <c r="AP88" s="994">
        <f>SUM(AP68:AT87)</f>
        <v>12491</v>
      </c>
      <c r="AQ88" s="994"/>
      <c r="AR88" s="994"/>
      <c r="AS88" s="994"/>
      <c r="AT88" s="994"/>
      <c r="AU88" s="994">
        <v>1732</v>
      </c>
      <c r="AV88" s="994"/>
      <c r="AW88" s="994"/>
      <c r="AX88" s="994"/>
      <c r="AY88" s="994"/>
      <c r="AZ88" s="995"/>
      <c r="BA88" s="995"/>
      <c r="BB88" s="995"/>
      <c r="BC88" s="995"/>
      <c r="BD88" s="996"/>
      <c r="BE88" s="239"/>
      <c r="BF88" s="239"/>
      <c r="BG88" s="239"/>
      <c r="BH88" s="239"/>
      <c r="BI88" s="239"/>
      <c r="BJ88" s="239"/>
      <c r="BK88" s="239"/>
      <c r="BL88" s="239"/>
      <c r="BM88" s="239"/>
      <c r="BN88" s="239"/>
      <c r="BO88" s="239"/>
      <c r="BP88" s="239"/>
      <c r="BQ88" s="236">
        <v>82</v>
      </c>
      <c r="BR88" s="241"/>
      <c r="BS88" s="979"/>
      <c r="BT88" s="980"/>
      <c r="BU88" s="980"/>
      <c r="BV88" s="980"/>
      <c r="BW88" s="980"/>
      <c r="BX88" s="980"/>
      <c r="BY88" s="980"/>
      <c r="BZ88" s="980"/>
      <c r="CA88" s="980"/>
      <c r="CB88" s="980"/>
      <c r="CC88" s="980"/>
      <c r="CD88" s="980"/>
      <c r="CE88" s="980"/>
      <c r="CF88" s="980"/>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79"/>
      <c r="DW88" s="980"/>
      <c r="DX88" s="980"/>
      <c r="DY88" s="980"/>
      <c r="DZ88" s="981"/>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79"/>
      <c r="BT89" s="980"/>
      <c r="BU89" s="980"/>
      <c r="BV89" s="980"/>
      <c r="BW89" s="980"/>
      <c r="BX89" s="980"/>
      <c r="BY89" s="980"/>
      <c r="BZ89" s="980"/>
      <c r="CA89" s="980"/>
      <c r="CB89" s="980"/>
      <c r="CC89" s="980"/>
      <c r="CD89" s="980"/>
      <c r="CE89" s="980"/>
      <c r="CF89" s="980"/>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79"/>
      <c r="DW89" s="980"/>
      <c r="DX89" s="980"/>
      <c r="DY89" s="980"/>
      <c r="DZ89" s="981"/>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79"/>
      <c r="BT90" s="980"/>
      <c r="BU90" s="980"/>
      <c r="BV90" s="980"/>
      <c r="BW90" s="980"/>
      <c r="BX90" s="980"/>
      <c r="BY90" s="980"/>
      <c r="BZ90" s="980"/>
      <c r="CA90" s="980"/>
      <c r="CB90" s="980"/>
      <c r="CC90" s="980"/>
      <c r="CD90" s="980"/>
      <c r="CE90" s="980"/>
      <c r="CF90" s="980"/>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79"/>
      <c r="DW90" s="980"/>
      <c r="DX90" s="980"/>
      <c r="DY90" s="980"/>
      <c r="DZ90" s="981"/>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79"/>
      <c r="BT91" s="980"/>
      <c r="BU91" s="980"/>
      <c r="BV91" s="980"/>
      <c r="BW91" s="980"/>
      <c r="BX91" s="980"/>
      <c r="BY91" s="980"/>
      <c r="BZ91" s="980"/>
      <c r="CA91" s="980"/>
      <c r="CB91" s="980"/>
      <c r="CC91" s="980"/>
      <c r="CD91" s="980"/>
      <c r="CE91" s="980"/>
      <c r="CF91" s="980"/>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79"/>
      <c r="DW91" s="980"/>
      <c r="DX91" s="980"/>
      <c r="DY91" s="980"/>
      <c r="DZ91" s="981"/>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79"/>
      <c r="BT92" s="980"/>
      <c r="BU92" s="980"/>
      <c r="BV92" s="980"/>
      <c r="BW92" s="980"/>
      <c r="BX92" s="980"/>
      <c r="BY92" s="980"/>
      <c r="BZ92" s="980"/>
      <c r="CA92" s="980"/>
      <c r="CB92" s="980"/>
      <c r="CC92" s="980"/>
      <c r="CD92" s="980"/>
      <c r="CE92" s="980"/>
      <c r="CF92" s="980"/>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79"/>
      <c r="DW92" s="980"/>
      <c r="DX92" s="980"/>
      <c r="DY92" s="980"/>
      <c r="DZ92" s="981"/>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79"/>
      <c r="BT93" s="980"/>
      <c r="BU93" s="980"/>
      <c r="BV93" s="980"/>
      <c r="BW93" s="980"/>
      <c r="BX93" s="980"/>
      <c r="BY93" s="980"/>
      <c r="BZ93" s="980"/>
      <c r="CA93" s="980"/>
      <c r="CB93" s="980"/>
      <c r="CC93" s="980"/>
      <c r="CD93" s="980"/>
      <c r="CE93" s="980"/>
      <c r="CF93" s="980"/>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79"/>
      <c r="DW93" s="980"/>
      <c r="DX93" s="980"/>
      <c r="DY93" s="980"/>
      <c r="DZ93" s="981"/>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79"/>
      <c r="BT94" s="980"/>
      <c r="BU94" s="980"/>
      <c r="BV94" s="980"/>
      <c r="BW94" s="980"/>
      <c r="BX94" s="980"/>
      <c r="BY94" s="980"/>
      <c r="BZ94" s="980"/>
      <c r="CA94" s="980"/>
      <c r="CB94" s="980"/>
      <c r="CC94" s="980"/>
      <c r="CD94" s="980"/>
      <c r="CE94" s="980"/>
      <c r="CF94" s="980"/>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79"/>
      <c r="DW94" s="980"/>
      <c r="DX94" s="980"/>
      <c r="DY94" s="980"/>
      <c r="DZ94" s="981"/>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79"/>
      <c r="BT95" s="980"/>
      <c r="BU95" s="980"/>
      <c r="BV95" s="980"/>
      <c r="BW95" s="980"/>
      <c r="BX95" s="980"/>
      <c r="BY95" s="980"/>
      <c r="BZ95" s="980"/>
      <c r="CA95" s="980"/>
      <c r="CB95" s="980"/>
      <c r="CC95" s="980"/>
      <c r="CD95" s="980"/>
      <c r="CE95" s="980"/>
      <c r="CF95" s="980"/>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79"/>
      <c r="DW95" s="980"/>
      <c r="DX95" s="980"/>
      <c r="DY95" s="980"/>
      <c r="DZ95" s="981"/>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79"/>
      <c r="BT96" s="980"/>
      <c r="BU96" s="980"/>
      <c r="BV96" s="980"/>
      <c r="BW96" s="980"/>
      <c r="BX96" s="980"/>
      <c r="BY96" s="980"/>
      <c r="BZ96" s="980"/>
      <c r="CA96" s="980"/>
      <c r="CB96" s="980"/>
      <c r="CC96" s="980"/>
      <c r="CD96" s="980"/>
      <c r="CE96" s="980"/>
      <c r="CF96" s="980"/>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79"/>
      <c r="DW96" s="980"/>
      <c r="DX96" s="980"/>
      <c r="DY96" s="980"/>
      <c r="DZ96" s="981"/>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79"/>
      <c r="BT97" s="980"/>
      <c r="BU97" s="980"/>
      <c r="BV97" s="980"/>
      <c r="BW97" s="980"/>
      <c r="BX97" s="980"/>
      <c r="BY97" s="980"/>
      <c r="BZ97" s="980"/>
      <c r="CA97" s="980"/>
      <c r="CB97" s="980"/>
      <c r="CC97" s="980"/>
      <c r="CD97" s="980"/>
      <c r="CE97" s="980"/>
      <c r="CF97" s="980"/>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79"/>
      <c r="DW97" s="980"/>
      <c r="DX97" s="980"/>
      <c r="DY97" s="980"/>
      <c r="DZ97" s="981"/>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79"/>
      <c r="BT98" s="980"/>
      <c r="BU98" s="980"/>
      <c r="BV98" s="980"/>
      <c r="BW98" s="980"/>
      <c r="BX98" s="980"/>
      <c r="BY98" s="980"/>
      <c r="BZ98" s="980"/>
      <c r="CA98" s="980"/>
      <c r="CB98" s="980"/>
      <c r="CC98" s="980"/>
      <c r="CD98" s="980"/>
      <c r="CE98" s="980"/>
      <c r="CF98" s="980"/>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79"/>
      <c r="DW98" s="980"/>
      <c r="DX98" s="980"/>
      <c r="DY98" s="980"/>
      <c r="DZ98" s="981"/>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79"/>
      <c r="BT99" s="980"/>
      <c r="BU99" s="980"/>
      <c r="BV99" s="980"/>
      <c r="BW99" s="980"/>
      <c r="BX99" s="980"/>
      <c r="BY99" s="980"/>
      <c r="BZ99" s="980"/>
      <c r="CA99" s="980"/>
      <c r="CB99" s="980"/>
      <c r="CC99" s="980"/>
      <c r="CD99" s="980"/>
      <c r="CE99" s="980"/>
      <c r="CF99" s="980"/>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79"/>
      <c r="DW99" s="980"/>
      <c r="DX99" s="980"/>
      <c r="DY99" s="980"/>
      <c r="DZ99" s="981"/>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79"/>
      <c r="BT100" s="980"/>
      <c r="BU100" s="980"/>
      <c r="BV100" s="980"/>
      <c r="BW100" s="980"/>
      <c r="BX100" s="980"/>
      <c r="BY100" s="980"/>
      <c r="BZ100" s="980"/>
      <c r="CA100" s="980"/>
      <c r="CB100" s="980"/>
      <c r="CC100" s="980"/>
      <c r="CD100" s="980"/>
      <c r="CE100" s="980"/>
      <c r="CF100" s="980"/>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79"/>
      <c r="DW100" s="980"/>
      <c r="DX100" s="980"/>
      <c r="DY100" s="980"/>
      <c r="DZ100" s="981"/>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79"/>
      <c r="BT101" s="980"/>
      <c r="BU101" s="980"/>
      <c r="BV101" s="980"/>
      <c r="BW101" s="980"/>
      <c r="BX101" s="980"/>
      <c r="BY101" s="980"/>
      <c r="BZ101" s="980"/>
      <c r="CA101" s="980"/>
      <c r="CB101" s="980"/>
      <c r="CC101" s="980"/>
      <c r="CD101" s="980"/>
      <c r="CE101" s="980"/>
      <c r="CF101" s="980"/>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79"/>
      <c r="DW101" s="980"/>
      <c r="DX101" s="980"/>
      <c r="DY101" s="980"/>
      <c r="DZ101" s="981"/>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391</v>
      </c>
      <c r="BR102" s="982" t="s">
        <v>428</v>
      </c>
      <c r="BS102" s="972"/>
      <c r="BT102" s="972"/>
      <c r="BU102" s="972"/>
      <c r="BV102" s="972"/>
      <c r="BW102" s="972"/>
      <c r="BX102" s="972"/>
      <c r="BY102" s="972"/>
      <c r="BZ102" s="972"/>
      <c r="CA102" s="972"/>
      <c r="CB102" s="972"/>
      <c r="CC102" s="972"/>
      <c r="CD102" s="972"/>
      <c r="CE102" s="972"/>
      <c r="CF102" s="972"/>
      <c r="CG102" s="983"/>
      <c r="CH102" s="984"/>
      <c r="CI102" s="985"/>
      <c r="CJ102" s="985"/>
      <c r="CK102" s="985"/>
      <c r="CL102" s="986"/>
      <c r="CM102" s="984"/>
      <c r="CN102" s="985"/>
      <c r="CO102" s="985"/>
      <c r="CP102" s="985"/>
      <c r="CQ102" s="986"/>
      <c r="CR102" s="987">
        <f>SUM(CR7:CV16)</f>
        <v>1159</v>
      </c>
      <c r="CS102" s="988"/>
      <c r="CT102" s="988"/>
      <c r="CU102" s="988"/>
      <c r="CV102" s="989"/>
      <c r="CW102" s="987">
        <f t="shared" ref="CW102" si="0">SUM(CW7:DA16)</f>
        <v>624</v>
      </c>
      <c r="CX102" s="988"/>
      <c r="CY102" s="988"/>
      <c r="CZ102" s="988"/>
      <c r="DA102" s="989"/>
      <c r="DB102" s="987" t="s">
        <v>609</v>
      </c>
      <c r="DC102" s="988"/>
      <c r="DD102" s="988"/>
      <c r="DE102" s="988"/>
      <c r="DF102" s="989"/>
      <c r="DG102" s="987">
        <f t="shared" ref="DG102" si="1">SUM(DG7:DK16)</f>
        <v>1381</v>
      </c>
      <c r="DH102" s="988"/>
      <c r="DI102" s="988"/>
      <c r="DJ102" s="988"/>
      <c r="DK102" s="989"/>
      <c r="DL102" s="987">
        <f t="shared" ref="DL102" si="2">SUM(DL7:DP16)</f>
        <v>1234</v>
      </c>
      <c r="DM102" s="988"/>
      <c r="DN102" s="988"/>
      <c r="DO102" s="988"/>
      <c r="DP102" s="989"/>
      <c r="DQ102" s="987">
        <f t="shared" ref="DQ102" si="3">SUM(DQ7:DU16)</f>
        <v>124</v>
      </c>
      <c r="DR102" s="988"/>
      <c r="DS102" s="988"/>
      <c r="DT102" s="988"/>
      <c r="DU102" s="989"/>
      <c r="DV102" s="971"/>
      <c r="DW102" s="972"/>
      <c r="DX102" s="972"/>
      <c r="DY102" s="972"/>
      <c r="DZ102" s="973"/>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4" t="s">
        <v>429</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5" t="s">
        <v>430</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431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76" t="s">
        <v>433</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434</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28" customFormat="1" ht="26.25" customHeight="1" x14ac:dyDescent="0.15">
      <c r="A109" s="929" t="s">
        <v>435</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436</v>
      </c>
      <c r="AB109" s="930"/>
      <c r="AC109" s="930"/>
      <c r="AD109" s="930"/>
      <c r="AE109" s="931"/>
      <c r="AF109" s="932" t="s">
        <v>437</v>
      </c>
      <c r="AG109" s="930"/>
      <c r="AH109" s="930"/>
      <c r="AI109" s="930"/>
      <c r="AJ109" s="931"/>
      <c r="AK109" s="932" t="s">
        <v>307</v>
      </c>
      <c r="AL109" s="930"/>
      <c r="AM109" s="930"/>
      <c r="AN109" s="930"/>
      <c r="AO109" s="931"/>
      <c r="AP109" s="932" t="s">
        <v>438</v>
      </c>
      <c r="AQ109" s="930"/>
      <c r="AR109" s="930"/>
      <c r="AS109" s="930"/>
      <c r="AT109" s="963"/>
      <c r="AU109" s="929" t="s">
        <v>435</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436</v>
      </c>
      <c r="BR109" s="930"/>
      <c r="BS109" s="930"/>
      <c r="BT109" s="930"/>
      <c r="BU109" s="931"/>
      <c r="BV109" s="932" t="s">
        <v>437</v>
      </c>
      <c r="BW109" s="930"/>
      <c r="BX109" s="930"/>
      <c r="BY109" s="930"/>
      <c r="BZ109" s="931"/>
      <c r="CA109" s="932" t="s">
        <v>307</v>
      </c>
      <c r="CB109" s="930"/>
      <c r="CC109" s="930"/>
      <c r="CD109" s="930"/>
      <c r="CE109" s="931"/>
      <c r="CF109" s="970" t="s">
        <v>438</v>
      </c>
      <c r="CG109" s="970"/>
      <c r="CH109" s="970"/>
      <c r="CI109" s="970"/>
      <c r="CJ109" s="970"/>
      <c r="CK109" s="932" t="s">
        <v>439</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436</v>
      </c>
      <c r="DH109" s="930"/>
      <c r="DI109" s="930"/>
      <c r="DJ109" s="930"/>
      <c r="DK109" s="931"/>
      <c r="DL109" s="932" t="s">
        <v>437</v>
      </c>
      <c r="DM109" s="930"/>
      <c r="DN109" s="930"/>
      <c r="DO109" s="930"/>
      <c r="DP109" s="931"/>
      <c r="DQ109" s="932" t="s">
        <v>307</v>
      </c>
      <c r="DR109" s="930"/>
      <c r="DS109" s="930"/>
      <c r="DT109" s="930"/>
      <c r="DU109" s="931"/>
      <c r="DV109" s="932" t="s">
        <v>438</v>
      </c>
      <c r="DW109" s="930"/>
      <c r="DX109" s="930"/>
      <c r="DY109" s="930"/>
      <c r="DZ109" s="963"/>
    </row>
    <row r="110" spans="1:131" s="228" customFormat="1" ht="26.25" customHeight="1" x14ac:dyDescent="0.15">
      <c r="A110" s="841" t="s">
        <v>440</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13244151</v>
      </c>
      <c r="AB110" s="923"/>
      <c r="AC110" s="923"/>
      <c r="AD110" s="923"/>
      <c r="AE110" s="924"/>
      <c r="AF110" s="925">
        <v>13386070</v>
      </c>
      <c r="AG110" s="923"/>
      <c r="AH110" s="923"/>
      <c r="AI110" s="923"/>
      <c r="AJ110" s="924"/>
      <c r="AK110" s="925">
        <v>13484110</v>
      </c>
      <c r="AL110" s="923"/>
      <c r="AM110" s="923"/>
      <c r="AN110" s="923"/>
      <c r="AO110" s="924"/>
      <c r="AP110" s="926">
        <v>21.9</v>
      </c>
      <c r="AQ110" s="927"/>
      <c r="AR110" s="927"/>
      <c r="AS110" s="927"/>
      <c r="AT110" s="928"/>
      <c r="AU110" s="964" t="s">
        <v>75</v>
      </c>
      <c r="AV110" s="965"/>
      <c r="AW110" s="965"/>
      <c r="AX110" s="965"/>
      <c r="AY110" s="965"/>
      <c r="AZ110" s="894" t="s">
        <v>441</v>
      </c>
      <c r="BA110" s="842"/>
      <c r="BB110" s="842"/>
      <c r="BC110" s="842"/>
      <c r="BD110" s="842"/>
      <c r="BE110" s="842"/>
      <c r="BF110" s="842"/>
      <c r="BG110" s="842"/>
      <c r="BH110" s="842"/>
      <c r="BI110" s="842"/>
      <c r="BJ110" s="842"/>
      <c r="BK110" s="842"/>
      <c r="BL110" s="842"/>
      <c r="BM110" s="842"/>
      <c r="BN110" s="842"/>
      <c r="BO110" s="842"/>
      <c r="BP110" s="843"/>
      <c r="BQ110" s="895">
        <v>141907076</v>
      </c>
      <c r="BR110" s="876"/>
      <c r="BS110" s="876"/>
      <c r="BT110" s="876"/>
      <c r="BU110" s="876"/>
      <c r="BV110" s="876">
        <v>137909484</v>
      </c>
      <c r="BW110" s="876"/>
      <c r="BX110" s="876"/>
      <c r="BY110" s="876"/>
      <c r="BZ110" s="876"/>
      <c r="CA110" s="876">
        <v>131824024</v>
      </c>
      <c r="CB110" s="876"/>
      <c r="CC110" s="876"/>
      <c r="CD110" s="876"/>
      <c r="CE110" s="876"/>
      <c r="CF110" s="900">
        <v>213.8</v>
      </c>
      <c r="CG110" s="901"/>
      <c r="CH110" s="901"/>
      <c r="CI110" s="901"/>
      <c r="CJ110" s="901"/>
      <c r="CK110" s="960" t="s">
        <v>442</v>
      </c>
      <c r="CL110" s="853"/>
      <c r="CM110" s="894" t="s">
        <v>443</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v>108387</v>
      </c>
      <c r="DH110" s="876"/>
      <c r="DI110" s="876"/>
      <c r="DJ110" s="876"/>
      <c r="DK110" s="876"/>
      <c r="DL110" s="876">
        <v>82220</v>
      </c>
      <c r="DM110" s="876"/>
      <c r="DN110" s="876"/>
      <c r="DO110" s="876"/>
      <c r="DP110" s="876"/>
      <c r="DQ110" s="876">
        <v>55442</v>
      </c>
      <c r="DR110" s="876"/>
      <c r="DS110" s="876"/>
      <c r="DT110" s="876"/>
      <c r="DU110" s="876"/>
      <c r="DV110" s="877">
        <v>0.1</v>
      </c>
      <c r="DW110" s="877"/>
      <c r="DX110" s="877"/>
      <c r="DY110" s="877"/>
      <c r="DZ110" s="878"/>
    </row>
    <row r="111" spans="1:131" s="228" customFormat="1" ht="26.25" customHeight="1" x14ac:dyDescent="0.15">
      <c r="A111" s="808" t="s">
        <v>444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129</v>
      </c>
      <c r="AB111" s="953"/>
      <c r="AC111" s="953"/>
      <c r="AD111" s="953"/>
      <c r="AE111" s="954"/>
      <c r="AF111" s="955" t="s">
        <v>445</v>
      </c>
      <c r="AG111" s="953"/>
      <c r="AH111" s="953"/>
      <c r="AI111" s="953"/>
      <c r="AJ111" s="954"/>
      <c r="AK111" s="955" t="s">
        <v>445</v>
      </c>
      <c r="AL111" s="953"/>
      <c r="AM111" s="953"/>
      <c r="AN111" s="953"/>
      <c r="AO111" s="954"/>
      <c r="AP111" s="956" t="s">
        <v>129</v>
      </c>
      <c r="AQ111" s="957"/>
      <c r="AR111" s="957"/>
      <c r="AS111" s="957"/>
      <c r="AT111" s="958"/>
      <c r="AU111" s="966"/>
      <c r="AV111" s="967"/>
      <c r="AW111" s="967"/>
      <c r="AX111" s="967"/>
      <c r="AY111" s="967"/>
      <c r="AZ111" s="849" t="s">
        <v>446</v>
      </c>
      <c r="BA111" s="786"/>
      <c r="BB111" s="786"/>
      <c r="BC111" s="786"/>
      <c r="BD111" s="786"/>
      <c r="BE111" s="786"/>
      <c r="BF111" s="786"/>
      <c r="BG111" s="786"/>
      <c r="BH111" s="786"/>
      <c r="BI111" s="786"/>
      <c r="BJ111" s="786"/>
      <c r="BK111" s="786"/>
      <c r="BL111" s="786"/>
      <c r="BM111" s="786"/>
      <c r="BN111" s="786"/>
      <c r="BO111" s="786"/>
      <c r="BP111" s="787"/>
      <c r="BQ111" s="850">
        <v>1743720</v>
      </c>
      <c r="BR111" s="851"/>
      <c r="BS111" s="851"/>
      <c r="BT111" s="851"/>
      <c r="BU111" s="851"/>
      <c r="BV111" s="851">
        <v>1511838</v>
      </c>
      <c r="BW111" s="851"/>
      <c r="BX111" s="851"/>
      <c r="BY111" s="851"/>
      <c r="BZ111" s="851"/>
      <c r="CA111" s="851">
        <v>1512103</v>
      </c>
      <c r="CB111" s="851"/>
      <c r="CC111" s="851"/>
      <c r="CD111" s="851"/>
      <c r="CE111" s="851"/>
      <c r="CF111" s="909">
        <v>2.5</v>
      </c>
      <c r="CG111" s="910"/>
      <c r="CH111" s="910"/>
      <c r="CI111" s="910"/>
      <c r="CJ111" s="910"/>
      <c r="CK111" s="961"/>
      <c r="CL111" s="855"/>
      <c r="CM111" s="849" t="s">
        <v>447</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445</v>
      </c>
      <c r="DH111" s="851"/>
      <c r="DI111" s="851"/>
      <c r="DJ111" s="851"/>
      <c r="DK111" s="851"/>
      <c r="DL111" s="851" t="s">
        <v>129</v>
      </c>
      <c r="DM111" s="851"/>
      <c r="DN111" s="851"/>
      <c r="DO111" s="851"/>
      <c r="DP111" s="851"/>
      <c r="DQ111" s="851" t="s">
        <v>129</v>
      </c>
      <c r="DR111" s="851"/>
      <c r="DS111" s="851"/>
      <c r="DT111" s="851"/>
      <c r="DU111" s="851"/>
      <c r="DV111" s="828" t="s">
        <v>129</v>
      </c>
      <c r="DW111" s="828"/>
      <c r="DX111" s="828"/>
      <c r="DY111" s="828"/>
      <c r="DZ111" s="829"/>
    </row>
    <row r="112" spans="1:131" s="228" customFormat="1" ht="26.25" customHeight="1" x14ac:dyDescent="0.15">
      <c r="A112" s="946" t="s">
        <v>448</v>
      </c>
      <c r="B112" s="947"/>
      <c r="C112" s="786" t="s">
        <v>449</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v>66667</v>
      </c>
      <c r="AB112" s="814"/>
      <c r="AC112" s="814"/>
      <c r="AD112" s="814"/>
      <c r="AE112" s="815"/>
      <c r="AF112" s="816">
        <v>66667</v>
      </c>
      <c r="AG112" s="814"/>
      <c r="AH112" s="814"/>
      <c r="AI112" s="814"/>
      <c r="AJ112" s="815"/>
      <c r="AK112" s="816">
        <v>66667</v>
      </c>
      <c r="AL112" s="814"/>
      <c r="AM112" s="814"/>
      <c r="AN112" s="814"/>
      <c r="AO112" s="815"/>
      <c r="AP112" s="858">
        <v>0.1</v>
      </c>
      <c r="AQ112" s="859"/>
      <c r="AR112" s="859"/>
      <c r="AS112" s="859"/>
      <c r="AT112" s="860"/>
      <c r="AU112" s="966"/>
      <c r="AV112" s="967"/>
      <c r="AW112" s="967"/>
      <c r="AX112" s="967"/>
      <c r="AY112" s="967"/>
      <c r="AZ112" s="849" t="s">
        <v>450</v>
      </c>
      <c r="BA112" s="786"/>
      <c r="BB112" s="786"/>
      <c r="BC112" s="786"/>
      <c r="BD112" s="786"/>
      <c r="BE112" s="786"/>
      <c r="BF112" s="786"/>
      <c r="BG112" s="786"/>
      <c r="BH112" s="786"/>
      <c r="BI112" s="786"/>
      <c r="BJ112" s="786"/>
      <c r="BK112" s="786"/>
      <c r="BL112" s="786"/>
      <c r="BM112" s="786"/>
      <c r="BN112" s="786"/>
      <c r="BO112" s="786"/>
      <c r="BP112" s="787"/>
      <c r="BQ112" s="850">
        <v>25260882</v>
      </c>
      <c r="BR112" s="851"/>
      <c r="BS112" s="851"/>
      <c r="BT112" s="851"/>
      <c r="BU112" s="851"/>
      <c r="BV112" s="851">
        <v>25239971</v>
      </c>
      <c r="BW112" s="851"/>
      <c r="BX112" s="851"/>
      <c r="BY112" s="851"/>
      <c r="BZ112" s="851"/>
      <c r="CA112" s="851">
        <v>25078327</v>
      </c>
      <c r="CB112" s="851"/>
      <c r="CC112" s="851"/>
      <c r="CD112" s="851"/>
      <c r="CE112" s="851"/>
      <c r="CF112" s="909">
        <v>40.700000000000003</v>
      </c>
      <c r="CG112" s="910"/>
      <c r="CH112" s="910"/>
      <c r="CI112" s="910"/>
      <c r="CJ112" s="910"/>
      <c r="CK112" s="961"/>
      <c r="CL112" s="855"/>
      <c r="CM112" s="849" t="s">
        <v>451</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129</v>
      </c>
      <c r="DH112" s="851"/>
      <c r="DI112" s="851"/>
      <c r="DJ112" s="851"/>
      <c r="DK112" s="851"/>
      <c r="DL112" s="851" t="s">
        <v>445</v>
      </c>
      <c r="DM112" s="851"/>
      <c r="DN112" s="851"/>
      <c r="DO112" s="851"/>
      <c r="DP112" s="851"/>
      <c r="DQ112" s="851" t="s">
        <v>129</v>
      </c>
      <c r="DR112" s="851"/>
      <c r="DS112" s="851"/>
      <c r="DT112" s="851"/>
      <c r="DU112" s="851"/>
      <c r="DV112" s="828" t="s">
        <v>445</v>
      </c>
      <c r="DW112" s="828"/>
      <c r="DX112" s="828"/>
      <c r="DY112" s="828"/>
      <c r="DZ112" s="829"/>
    </row>
    <row r="113" spans="1:130" s="228" customFormat="1" ht="26.25" customHeight="1" x14ac:dyDescent="0.15">
      <c r="A113" s="948"/>
      <c r="B113" s="949"/>
      <c r="C113" s="786" t="s">
        <v>452</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1650740</v>
      </c>
      <c r="AB113" s="953"/>
      <c r="AC113" s="953"/>
      <c r="AD113" s="953"/>
      <c r="AE113" s="954"/>
      <c r="AF113" s="955">
        <v>1617762</v>
      </c>
      <c r="AG113" s="953"/>
      <c r="AH113" s="953"/>
      <c r="AI113" s="953"/>
      <c r="AJ113" s="954"/>
      <c r="AK113" s="955">
        <v>1676521</v>
      </c>
      <c r="AL113" s="953"/>
      <c r="AM113" s="953"/>
      <c r="AN113" s="953"/>
      <c r="AO113" s="954"/>
      <c r="AP113" s="956">
        <v>2.7</v>
      </c>
      <c r="AQ113" s="957"/>
      <c r="AR113" s="957"/>
      <c r="AS113" s="957"/>
      <c r="AT113" s="958"/>
      <c r="AU113" s="966"/>
      <c r="AV113" s="967"/>
      <c r="AW113" s="967"/>
      <c r="AX113" s="967"/>
      <c r="AY113" s="967"/>
      <c r="AZ113" s="849" t="s">
        <v>453</v>
      </c>
      <c r="BA113" s="786"/>
      <c r="BB113" s="786"/>
      <c r="BC113" s="786"/>
      <c r="BD113" s="786"/>
      <c r="BE113" s="786"/>
      <c r="BF113" s="786"/>
      <c r="BG113" s="786"/>
      <c r="BH113" s="786"/>
      <c r="BI113" s="786"/>
      <c r="BJ113" s="786"/>
      <c r="BK113" s="786"/>
      <c r="BL113" s="786"/>
      <c r="BM113" s="786"/>
      <c r="BN113" s="786"/>
      <c r="BO113" s="786"/>
      <c r="BP113" s="787"/>
      <c r="BQ113" s="850">
        <v>2207320</v>
      </c>
      <c r="BR113" s="851"/>
      <c r="BS113" s="851"/>
      <c r="BT113" s="851"/>
      <c r="BU113" s="851"/>
      <c r="BV113" s="851">
        <v>1950402</v>
      </c>
      <c r="BW113" s="851"/>
      <c r="BX113" s="851"/>
      <c r="BY113" s="851"/>
      <c r="BZ113" s="851"/>
      <c r="CA113" s="851">
        <v>1731805</v>
      </c>
      <c r="CB113" s="851"/>
      <c r="CC113" s="851"/>
      <c r="CD113" s="851"/>
      <c r="CE113" s="851"/>
      <c r="CF113" s="909">
        <v>2.8</v>
      </c>
      <c r="CG113" s="910"/>
      <c r="CH113" s="910"/>
      <c r="CI113" s="910"/>
      <c r="CJ113" s="910"/>
      <c r="CK113" s="961"/>
      <c r="CL113" s="855"/>
      <c r="CM113" s="849" t="s">
        <v>454</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129</v>
      </c>
      <c r="DH113" s="814"/>
      <c r="DI113" s="814"/>
      <c r="DJ113" s="814"/>
      <c r="DK113" s="815"/>
      <c r="DL113" s="816" t="s">
        <v>129</v>
      </c>
      <c r="DM113" s="814"/>
      <c r="DN113" s="814"/>
      <c r="DO113" s="814"/>
      <c r="DP113" s="815"/>
      <c r="DQ113" s="816" t="s">
        <v>129</v>
      </c>
      <c r="DR113" s="814"/>
      <c r="DS113" s="814"/>
      <c r="DT113" s="814"/>
      <c r="DU113" s="815"/>
      <c r="DV113" s="858" t="s">
        <v>129</v>
      </c>
      <c r="DW113" s="859"/>
      <c r="DX113" s="859"/>
      <c r="DY113" s="859"/>
      <c r="DZ113" s="860"/>
    </row>
    <row r="114" spans="1:130" s="228" customFormat="1" ht="26.25" customHeight="1" x14ac:dyDescent="0.15">
      <c r="A114" s="948"/>
      <c r="B114" s="949"/>
      <c r="C114" s="786" t="s">
        <v>455</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v>377095</v>
      </c>
      <c r="AB114" s="814"/>
      <c r="AC114" s="814"/>
      <c r="AD114" s="814"/>
      <c r="AE114" s="815"/>
      <c r="AF114" s="816">
        <v>387679</v>
      </c>
      <c r="AG114" s="814"/>
      <c r="AH114" s="814"/>
      <c r="AI114" s="814"/>
      <c r="AJ114" s="815"/>
      <c r="AK114" s="816">
        <v>447358</v>
      </c>
      <c r="AL114" s="814"/>
      <c r="AM114" s="814"/>
      <c r="AN114" s="814"/>
      <c r="AO114" s="815"/>
      <c r="AP114" s="858">
        <v>0.7</v>
      </c>
      <c r="AQ114" s="859"/>
      <c r="AR114" s="859"/>
      <c r="AS114" s="859"/>
      <c r="AT114" s="860"/>
      <c r="AU114" s="966"/>
      <c r="AV114" s="967"/>
      <c r="AW114" s="967"/>
      <c r="AX114" s="967"/>
      <c r="AY114" s="967"/>
      <c r="AZ114" s="849" t="s">
        <v>456</v>
      </c>
      <c r="BA114" s="786"/>
      <c r="BB114" s="786"/>
      <c r="BC114" s="786"/>
      <c r="BD114" s="786"/>
      <c r="BE114" s="786"/>
      <c r="BF114" s="786"/>
      <c r="BG114" s="786"/>
      <c r="BH114" s="786"/>
      <c r="BI114" s="786"/>
      <c r="BJ114" s="786"/>
      <c r="BK114" s="786"/>
      <c r="BL114" s="786"/>
      <c r="BM114" s="786"/>
      <c r="BN114" s="786"/>
      <c r="BO114" s="786"/>
      <c r="BP114" s="787"/>
      <c r="BQ114" s="850">
        <v>14523428</v>
      </c>
      <c r="BR114" s="851"/>
      <c r="BS114" s="851"/>
      <c r="BT114" s="851"/>
      <c r="BU114" s="851"/>
      <c r="BV114" s="851">
        <v>14379337</v>
      </c>
      <c r="BW114" s="851"/>
      <c r="BX114" s="851"/>
      <c r="BY114" s="851"/>
      <c r="BZ114" s="851"/>
      <c r="CA114" s="851">
        <v>14091590</v>
      </c>
      <c r="CB114" s="851"/>
      <c r="CC114" s="851"/>
      <c r="CD114" s="851"/>
      <c r="CE114" s="851"/>
      <c r="CF114" s="909">
        <v>22.9</v>
      </c>
      <c r="CG114" s="910"/>
      <c r="CH114" s="910"/>
      <c r="CI114" s="910"/>
      <c r="CJ114" s="910"/>
      <c r="CK114" s="961"/>
      <c r="CL114" s="855"/>
      <c r="CM114" s="849" t="s">
        <v>457</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458</v>
      </c>
      <c r="DH114" s="814"/>
      <c r="DI114" s="814"/>
      <c r="DJ114" s="814"/>
      <c r="DK114" s="815"/>
      <c r="DL114" s="816" t="s">
        <v>445</v>
      </c>
      <c r="DM114" s="814"/>
      <c r="DN114" s="814"/>
      <c r="DO114" s="814"/>
      <c r="DP114" s="815"/>
      <c r="DQ114" s="816" t="s">
        <v>129</v>
      </c>
      <c r="DR114" s="814"/>
      <c r="DS114" s="814"/>
      <c r="DT114" s="814"/>
      <c r="DU114" s="815"/>
      <c r="DV114" s="858" t="s">
        <v>129</v>
      </c>
      <c r="DW114" s="859"/>
      <c r="DX114" s="859"/>
      <c r="DY114" s="859"/>
      <c r="DZ114" s="860"/>
    </row>
    <row r="115" spans="1:130" s="228" customFormat="1" ht="26.25" customHeight="1" x14ac:dyDescent="0.15">
      <c r="A115" s="948"/>
      <c r="B115" s="949"/>
      <c r="C115" s="786" t="s">
        <v>459</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v>45911</v>
      </c>
      <c r="AB115" s="953"/>
      <c r="AC115" s="953"/>
      <c r="AD115" s="953"/>
      <c r="AE115" s="954"/>
      <c r="AF115" s="955">
        <v>43970</v>
      </c>
      <c r="AG115" s="953"/>
      <c r="AH115" s="953"/>
      <c r="AI115" s="953"/>
      <c r="AJ115" s="954"/>
      <c r="AK115" s="955">
        <v>37241</v>
      </c>
      <c r="AL115" s="953"/>
      <c r="AM115" s="953"/>
      <c r="AN115" s="953"/>
      <c r="AO115" s="954"/>
      <c r="AP115" s="956">
        <v>0.1</v>
      </c>
      <c r="AQ115" s="957"/>
      <c r="AR115" s="957"/>
      <c r="AS115" s="957"/>
      <c r="AT115" s="958"/>
      <c r="AU115" s="966"/>
      <c r="AV115" s="967"/>
      <c r="AW115" s="967"/>
      <c r="AX115" s="967"/>
      <c r="AY115" s="967"/>
      <c r="AZ115" s="849" t="s">
        <v>460</v>
      </c>
      <c r="BA115" s="786"/>
      <c r="BB115" s="786"/>
      <c r="BC115" s="786"/>
      <c r="BD115" s="786"/>
      <c r="BE115" s="786"/>
      <c r="BF115" s="786"/>
      <c r="BG115" s="786"/>
      <c r="BH115" s="786"/>
      <c r="BI115" s="786"/>
      <c r="BJ115" s="786"/>
      <c r="BK115" s="786"/>
      <c r="BL115" s="786"/>
      <c r="BM115" s="786"/>
      <c r="BN115" s="786"/>
      <c r="BO115" s="786"/>
      <c r="BP115" s="787"/>
      <c r="BQ115" s="850">
        <v>170288</v>
      </c>
      <c r="BR115" s="851"/>
      <c r="BS115" s="851"/>
      <c r="BT115" s="851"/>
      <c r="BU115" s="851"/>
      <c r="BV115" s="851">
        <v>152085</v>
      </c>
      <c r="BW115" s="851"/>
      <c r="BX115" s="851"/>
      <c r="BY115" s="851"/>
      <c r="BZ115" s="851"/>
      <c r="CA115" s="851">
        <v>148122</v>
      </c>
      <c r="CB115" s="851"/>
      <c r="CC115" s="851"/>
      <c r="CD115" s="851"/>
      <c r="CE115" s="851"/>
      <c r="CF115" s="909">
        <v>0.2</v>
      </c>
      <c r="CG115" s="910"/>
      <c r="CH115" s="910"/>
      <c r="CI115" s="910"/>
      <c r="CJ115" s="910"/>
      <c r="CK115" s="961"/>
      <c r="CL115" s="855"/>
      <c r="CM115" s="849" t="s">
        <v>461</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v>1519053</v>
      </c>
      <c r="DH115" s="814"/>
      <c r="DI115" s="814"/>
      <c r="DJ115" s="814"/>
      <c r="DK115" s="815"/>
      <c r="DL115" s="816">
        <v>1327175</v>
      </c>
      <c r="DM115" s="814"/>
      <c r="DN115" s="814"/>
      <c r="DO115" s="814"/>
      <c r="DP115" s="815"/>
      <c r="DQ115" s="816">
        <v>1368133</v>
      </c>
      <c r="DR115" s="814"/>
      <c r="DS115" s="814"/>
      <c r="DT115" s="814"/>
      <c r="DU115" s="815"/>
      <c r="DV115" s="858">
        <v>2.2000000000000002</v>
      </c>
      <c r="DW115" s="859"/>
      <c r="DX115" s="859"/>
      <c r="DY115" s="859"/>
      <c r="DZ115" s="860"/>
    </row>
    <row r="116" spans="1:130" s="228" customFormat="1" ht="26.25" customHeight="1" x14ac:dyDescent="0.15">
      <c r="A116" s="950"/>
      <c r="B116" s="951"/>
      <c r="C116" s="873" t="s">
        <v>462</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t="s">
        <v>445</v>
      </c>
      <c r="AB116" s="814"/>
      <c r="AC116" s="814"/>
      <c r="AD116" s="814"/>
      <c r="AE116" s="815"/>
      <c r="AF116" s="816" t="s">
        <v>129</v>
      </c>
      <c r="AG116" s="814"/>
      <c r="AH116" s="814"/>
      <c r="AI116" s="814"/>
      <c r="AJ116" s="815"/>
      <c r="AK116" s="816" t="s">
        <v>129</v>
      </c>
      <c r="AL116" s="814"/>
      <c r="AM116" s="814"/>
      <c r="AN116" s="814"/>
      <c r="AO116" s="815"/>
      <c r="AP116" s="858" t="s">
        <v>129</v>
      </c>
      <c r="AQ116" s="859"/>
      <c r="AR116" s="859"/>
      <c r="AS116" s="859"/>
      <c r="AT116" s="860"/>
      <c r="AU116" s="966"/>
      <c r="AV116" s="967"/>
      <c r="AW116" s="967"/>
      <c r="AX116" s="967"/>
      <c r="AY116" s="967"/>
      <c r="AZ116" s="943" t="s">
        <v>463</v>
      </c>
      <c r="BA116" s="944"/>
      <c r="BB116" s="944"/>
      <c r="BC116" s="944"/>
      <c r="BD116" s="944"/>
      <c r="BE116" s="944"/>
      <c r="BF116" s="944"/>
      <c r="BG116" s="944"/>
      <c r="BH116" s="944"/>
      <c r="BI116" s="944"/>
      <c r="BJ116" s="944"/>
      <c r="BK116" s="944"/>
      <c r="BL116" s="944"/>
      <c r="BM116" s="944"/>
      <c r="BN116" s="944"/>
      <c r="BO116" s="944"/>
      <c r="BP116" s="945"/>
      <c r="BQ116" s="850" t="s">
        <v>445</v>
      </c>
      <c r="BR116" s="851"/>
      <c r="BS116" s="851"/>
      <c r="BT116" s="851"/>
      <c r="BU116" s="851"/>
      <c r="BV116" s="851" t="s">
        <v>129</v>
      </c>
      <c r="BW116" s="851"/>
      <c r="BX116" s="851"/>
      <c r="BY116" s="851"/>
      <c r="BZ116" s="851"/>
      <c r="CA116" s="851" t="s">
        <v>129</v>
      </c>
      <c r="CB116" s="851"/>
      <c r="CC116" s="851"/>
      <c r="CD116" s="851"/>
      <c r="CE116" s="851"/>
      <c r="CF116" s="909" t="s">
        <v>445</v>
      </c>
      <c r="CG116" s="910"/>
      <c r="CH116" s="910"/>
      <c r="CI116" s="910"/>
      <c r="CJ116" s="910"/>
      <c r="CK116" s="961"/>
      <c r="CL116" s="855"/>
      <c r="CM116" s="849" t="s">
        <v>464</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t="s">
        <v>129</v>
      </c>
      <c r="DH116" s="814"/>
      <c r="DI116" s="814"/>
      <c r="DJ116" s="814"/>
      <c r="DK116" s="815"/>
      <c r="DL116" s="816" t="s">
        <v>129</v>
      </c>
      <c r="DM116" s="814"/>
      <c r="DN116" s="814"/>
      <c r="DO116" s="814"/>
      <c r="DP116" s="815"/>
      <c r="DQ116" s="816" t="s">
        <v>129</v>
      </c>
      <c r="DR116" s="814"/>
      <c r="DS116" s="814"/>
      <c r="DT116" s="814"/>
      <c r="DU116" s="815"/>
      <c r="DV116" s="858" t="s">
        <v>129</v>
      </c>
      <c r="DW116" s="859"/>
      <c r="DX116" s="859"/>
      <c r="DY116" s="859"/>
      <c r="DZ116" s="860"/>
    </row>
    <row r="117" spans="1:130" s="228" customFormat="1" ht="26.25" customHeight="1" x14ac:dyDescent="0.15">
      <c r="A117" s="929" t="s">
        <v>189</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465</v>
      </c>
      <c r="Z117" s="931"/>
      <c r="AA117" s="936">
        <v>15384564</v>
      </c>
      <c r="AB117" s="937"/>
      <c r="AC117" s="937"/>
      <c r="AD117" s="937"/>
      <c r="AE117" s="938"/>
      <c r="AF117" s="939">
        <v>15502148</v>
      </c>
      <c r="AG117" s="937"/>
      <c r="AH117" s="937"/>
      <c r="AI117" s="937"/>
      <c r="AJ117" s="938"/>
      <c r="AK117" s="939">
        <v>15711897</v>
      </c>
      <c r="AL117" s="937"/>
      <c r="AM117" s="937"/>
      <c r="AN117" s="937"/>
      <c r="AO117" s="938"/>
      <c r="AP117" s="940"/>
      <c r="AQ117" s="941"/>
      <c r="AR117" s="941"/>
      <c r="AS117" s="941"/>
      <c r="AT117" s="942"/>
      <c r="AU117" s="966"/>
      <c r="AV117" s="967"/>
      <c r="AW117" s="967"/>
      <c r="AX117" s="967"/>
      <c r="AY117" s="967"/>
      <c r="AZ117" s="897" t="s">
        <v>466</v>
      </c>
      <c r="BA117" s="898"/>
      <c r="BB117" s="898"/>
      <c r="BC117" s="898"/>
      <c r="BD117" s="898"/>
      <c r="BE117" s="898"/>
      <c r="BF117" s="898"/>
      <c r="BG117" s="898"/>
      <c r="BH117" s="898"/>
      <c r="BI117" s="898"/>
      <c r="BJ117" s="898"/>
      <c r="BK117" s="898"/>
      <c r="BL117" s="898"/>
      <c r="BM117" s="898"/>
      <c r="BN117" s="898"/>
      <c r="BO117" s="898"/>
      <c r="BP117" s="899"/>
      <c r="BQ117" s="850" t="s">
        <v>129</v>
      </c>
      <c r="BR117" s="851"/>
      <c r="BS117" s="851"/>
      <c r="BT117" s="851"/>
      <c r="BU117" s="851"/>
      <c r="BV117" s="851" t="s">
        <v>467</v>
      </c>
      <c r="BW117" s="851"/>
      <c r="BX117" s="851"/>
      <c r="BY117" s="851"/>
      <c r="BZ117" s="851"/>
      <c r="CA117" s="851" t="s">
        <v>445</v>
      </c>
      <c r="CB117" s="851"/>
      <c r="CC117" s="851"/>
      <c r="CD117" s="851"/>
      <c r="CE117" s="851"/>
      <c r="CF117" s="909" t="s">
        <v>445</v>
      </c>
      <c r="CG117" s="910"/>
      <c r="CH117" s="910"/>
      <c r="CI117" s="910"/>
      <c r="CJ117" s="910"/>
      <c r="CK117" s="961"/>
      <c r="CL117" s="855"/>
      <c r="CM117" s="849" t="s">
        <v>468</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469</v>
      </c>
      <c r="DH117" s="814"/>
      <c r="DI117" s="814"/>
      <c r="DJ117" s="814"/>
      <c r="DK117" s="815"/>
      <c r="DL117" s="816" t="s">
        <v>469</v>
      </c>
      <c r="DM117" s="814"/>
      <c r="DN117" s="814"/>
      <c r="DO117" s="814"/>
      <c r="DP117" s="815"/>
      <c r="DQ117" s="816" t="s">
        <v>129</v>
      </c>
      <c r="DR117" s="814"/>
      <c r="DS117" s="814"/>
      <c r="DT117" s="814"/>
      <c r="DU117" s="815"/>
      <c r="DV117" s="858" t="s">
        <v>467</v>
      </c>
      <c r="DW117" s="859"/>
      <c r="DX117" s="859"/>
      <c r="DY117" s="859"/>
      <c r="DZ117" s="860"/>
    </row>
    <row r="118" spans="1:130" s="228" customFormat="1" ht="26.25" customHeight="1" x14ac:dyDescent="0.15">
      <c r="A118" s="929" t="s">
        <v>439</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436</v>
      </c>
      <c r="AB118" s="930"/>
      <c r="AC118" s="930"/>
      <c r="AD118" s="930"/>
      <c r="AE118" s="931"/>
      <c r="AF118" s="932" t="s">
        <v>437</v>
      </c>
      <c r="AG118" s="930"/>
      <c r="AH118" s="930"/>
      <c r="AI118" s="930"/>
      <c r="AJ118" s="931"/>
      <c r="AK118" s="932" t="s">
        <v>307</v>
      </c>
      <c r="AL118" s="930"/>
      <c r="AM118" s="930"/>
      <c r="AN118" s="930"/>
      <c r="AO118" s="931"/>
      <c r="AP118" s="933" t="s">
        <v>438</v>
      </c>
      <c r="AQ118" s="934"/>
      <c r="AR118" s="934"/>
      <c r="AS118" s="934"/>
      <c r="AT118" s="935"/>
      <c r="AU118" s="966"/>
      <c r="AV118" s="967"/>
      <c r="AW118" s="967"/>
      <c r="AX118" s="967"/>
      <c r="AY118" s="967"/>
      <c r="AZ118" s="872" t="s">
        <v>470</v>
      </c>
      <c r="BA118" s="873"/>
      <c r="BB118" s="873"/>
      <c r="BC118" s="873"/>
      <c r="BD118" s="873"/>
      <c r="BE118" s="873"/>
      <c r="BF118" s="873"/>
      <c r="BG118" s="873"/>
      <c r="BH118" s="873"/>
      <c r="BI118" s="873"/>
      <c r="BJ118" s="873"/>
      <c r="BK118" s="873"/>
      <c r="BL118" s="873"/>
      <c r="BM118" s="873"/>
      <c r="BN118" s="873"/>
      <c r="BO118" s="873"/>
      <c r="BP118" s="874"/>
      <c r="BQ118" s="913" t="s">
        <v>129</v>
      </c>
      <c r="BR118" s="879"/>
      <c r="BS118" s="879"/>
      <c r="BT118" s="879"/>
      <c r="BU118" s="879"/>
      <c r="BV118" s="879" t="s">
        <v>129</v>
      </c>
      <c r="BW118" s="879"/>
      <c r="BX118" s="879"/>
      <c r="BY118" s="879"/>
      <c r="BZ118" s="879"/>
      <c r="CA118" s="879" t="s">
        <v>129</v>
      </c>
      <c r="CB118" s="879"/>
      <c r="CC118" s="879"/>
      <c r="CD118" s="879"/>
      <c r="CE118" s="879"/>
      <c r="CF118" s="909" t="s">
        <v>129</v>
      </c>
      <c r="CG118" s="910"/>
      <c r="CH118" s="910"/>
      <c r="CI118" s="910"/>
      <c r="CJ118" s="910"/>
      <c r="CK118" s="961"/>
      <c r="CL118" s="855"/>
      <c r="CM118" s="849" t="s">
        <v>471</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469</v>
      </c>
      <c r="DH118" s="814"/>
      <c r="DI118" s="814"/>
      <c r="DJ118" s="814"/>
      <c r="DK118" s="815"/>
      <c r="DL118" s="816" t="s">
        <v>467</v>
      </c>
      <c r="DM118" s="814"/>
      <c r="DN118" s="814"/>
      <c r="DO118" s="814"/>
      <c r="DP118" s="815"/>
      <c r="DQ118" s="816" t="s">
        <v>458</v>
      </c>
      <c r="DR118" s="814"/>
      <c r="DS118" s="814"/>
      <c r="DT118" s="814"/>
      <c r="DU118" s="815"/>
      <c r="DV118" s="858" t="s">
        <v>469</v>
      </c>
      <c r="DW118" s="859"/>
      <c r="DX118" s="859"/>
      <c r="DY118" s="859"/>
      <c r="DZ118" s="860"/>
    </row>
    <row r="119" spans="1:130" s="228" customFormat="1" ht="26.25" customHeight="1" x14ac:dyDescent="0.15">
      <c r="A119" s="852" t="s">
        <v>442</v>
      </c>
      <c r="B119" s="853"/>
      <c r="C119" s="894" t="s">
        <v>443</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v>29728</v>
      </c>
      <c r="AB119" s="923"/>
      <c r="AC119" s="923"/>
      <c r="AD119" s="923"/>
      <c r="AE119" s="924"/>
      <c r="AF119" s="925">
        <v>29757</v>
      </c>
      <c r="AG119" s="923"/>
      <c r="AH119" s="923"/>
      <c r="AI119" s="923"/>
      <c r="AJ119" s="924"/>
      <c r="AK119" s="925">
        <v>29788</v>
      </c>
      <c r="AL119" s="923"/>
      <c r="AM119" s="923"/>
      <c r="AN119" s="923"/>
      <c r="AO119" s="924"/>
      <c r="AP119" s="926">
        <v>0</v>
      </c>
      <c r="AQ119" s="927"/>
      <c r="AR119" s="927"/>
      <c r="AS119" s="927"/>
      <c r="AT119" s="928"/>
      <c r="AU119" s="968"/>
      <c r="AV119" s="969"/>
      <c r="AW119" s="969"/>
      <c r="AX119" s="969"/>
      <c r="AY119" s="969"/>
      <c r="AZ119" s="249" t="s">
        <v>189</v>
      </c>
      <c r="BA119" s="249"/>
      <c r="BB119" s="249"/>
      <c r="BC119" s="249"/>
      <c r="BD119" s="249"/>
      <c r="BE119" s="249"/>
      <c r="BF119" s="249"/>
      <c r="BG119" s="249"/>
      <c r="BH119" s="249"/>
      <c r="BI119" s="249"/>
      <c r="BJ119" s="249"/>
      <c r="BK119" s="249"/>
      <c r="BL119" s="249"/>
      <c r="BM119" s="249"/>
      <c r="BN119" s="249"/>
      <c r="BO119" s="911" t="s">
        <v>472</v>
      </c>
      <c r="BP119" s="912"/>
      <c r="BQ119" s="913">
        <v>185812714</v>
      </c>
      <c r="BR119" s="879"/>
      <c r="BS119" s="879"/>
      <c r="BT119" s="879"/>
      <c r="BU119" s="879"/>
      <c r="BV119" s="879">
        <v>181143117</v>
      </c>
      <c r="BW119" s="879"/>
      <c r="BX119" s="879"/>
      <c r="BY119" s="879"/>
      <c r="BZ119" s="879"/>
      <c r="CA119" s="879">
        <v>174385971</v>
      </c>
      <c r="CB119" s="879"/>
      <c r="CC119" s="879"/>
      <c r="CD119" s="879"/>
      <c r="CE119" s="879"/>
      <c r="CF119" s="782"/>
      <c r="CG119" s="783"/>
      <c r="CH119" s="783"/>
      <c r="CI119" s="783"/>
      <c r="CJ119" s="868"/>
      <c r="CK119" s="962"/>
      <c r="CL119" s="857"/>
      <c r="CM119" s="872" t="s">
        <v>473</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v>116280</v>
      </c>
      <c r="DH119" s="798"/>
      <c r="DI119" s="798"/>
      <c r="DJ119" s="798"/>
      <c r="DK119" s="799"/>
      <c r="DL119" s="800">
        <v>102443</v>
      </c>
      <c r="DM119" s="798"/>
      <c r="DN119" s="798"/>
      <c r="DO119" s="798"/>
      <c r="DP119" s="799"/>
      <c r="DQ119" s="800">
        <v>88528</v>
      </c>
      <c r="DR119" s="798"/>
      <c r="DS119" s="798"/>
      <c r="DT119" s="798"/>
      <c r="DU119" s="799"/>
      <c r="DV119" s="882">
        <v>0.1</v>
      </c>
      <c r="DW119" s="883"/>
      <c r="DX119" s="883"/>
      <c r="DY119" s="883"/>
      <c r="DZ119" s="884"/>
    </row>
    <row r="120" spans="1:130" s="228" customFormat="1" ht="26.25" customHeight="1" x14ac:dyDescent="0.15">
      <c r="A120" s="854"/>
      <c r="B120" s="855"/>
      <c r="C120" s="849" t="s">
        <v>447</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129</v>
      </c>
      <c r="AB120" s="814"/>
      <c r="AC120" s="814"/>
      <c r="AD120" s="814"/>
      <c r="AE120" s="815"/>
      <c r="AF120" s="816" t="s">
        <v>458</v>
      </c>
      <c r="AG120" s="814"/>
      <c r="AH120" s="814"/>
      <c r="AI120" s="814"/>
      <c r="AJ120" s="815"/>
      <c r="AK120" s="816" t="s">
        <v>469</v>
      </c>
      <c r="AL120" s="814"/>
      <c r="AM120" s="814"/>
      <c r="AN120" s="814"/>
      <c r="AO120" s="815"/>
      <c r="AP120" s="858" t="s">
        <v>129</v>
      </c>
      <c r="AQ120" s="859"/>
      <c r="AR120" s="859"/>
      <c r="AS120" s="859"/>
      <c r="AT120" s="860"/>
      <c r="AU120" s="914" t="s">
        <v>474</v>
      </c>
      <c r="AV120" s="915"/>
      <c r="AW120" s="915"/>
      <c r="AX120" s="915"/>
      <c r="AY120" s="916"/>
      <c r="AZ120" s="894" t="s">
        <v>475</v>
      </c>
      <c r="BA120" s="842"/>
      <c r="BB120" s="842"/>
      <c r="BC120" s="842"/>
      <c r="BD120" s="842"/>
      <c r="BE120" s="842"/>
      <c r="BF120" s="842"/>
      <c r="BG120" s="842"/>
      <c r="BH120" s="842"/>
      <c r="BI120" s="842"/>
      <c r="BJ120" s="842"/>
      <c r="BK120" s="842"/>
      <c r="BL120" s="842"/>
      <c r="BM120" s="842"/>
      <c r="BN120" s="842"/>
      <c r="BO120" s="842"/>
      <c r="BP120" s="843"/>
      <c r="BQ120" s="895">
        <v>18820070</v>
      </c>
      <c r="BR120" s="876"/>
      <c r="BS120" s="876"/>
      <c r="BT120" s="876"/>
      <c r="BU120" s="876"/>
      <c r="BV120" s="876">
        <v>21855539</v>
      </c>
      <c r="BW120" s="876"/>
      <c r="BX120" s="876"/>
      <c r="BY120" s="876"/>
      <c r="BZ120" s="876"/>
      <c r="CA120" s="876">
        <v>23050710</v>
      </c>
      <c r="CB120" s="876"/>
      <c r="CC120" s="876"/>
      <c r="CD120" s="876"/>
      <c r="CE120" s="876"/>
      <c r="CF120" s="900">
        <v>37.4</v>
      </c>
      <c r="CG120" s="901"/>
      <c r="CH120" s="901"/>
      <c r="CI120" s="901"/>
      <c r="CJ120" s="901"/>
      <c r="CK120" s="902" t="s">
        <v>476</v>
      </c>
      <c r="CL120" s="886"/>
      <c r="CM120" s="886"/>
      <c r="CN120" s="886"/>
      <c r="CO120" s="887"/>
      <c r="CP120" s="906" t="s">
        <v>477</v>
      </c>
      <c r="CQ120" s="907"/>
      <c r="CR120" s="907"/>
      <c r="CS120" s="907"/>
      <c r="CT120" s="907"/>
      <c r="CU120" s="907"/>
      <c r="CV120" s="907"/>
      <c r="CW120" s="907"/>
      <c r="CX120" s="907"/>
      <c r="CY120" s="907"/>
      <c r="CZ120" s="907"/>
      <c r="DA120" s="907"/>
      <c r="DB120" s="907"/>
      <c r="DC120" s="907"/>
      <c r="DD120" s="907"/>
      <c r="DE120" s="907"/>
      <c r="DF120" s="908"/>
      <c r="DG120" s="895">
        <v>22709846</v>
      </c>
      <c r="DH120" s="876"/>
      <c r="DI120" s="876"/>
      <c r="DJ120" s="876"/>
      <c r="DK120" s="876"/>
      <c r="DL120" s="876">
        <v>22844389</v>
      </c>
      <c r="DM120" s="876"/>
      <c r="DN120" s="876"/>
      <c r="DO120" s="876"/>
      <c r="DP120" s="876"/>
      <c r="DQ120" s="876">
        <v>22829196</v>
      </c>
      <c r="DR120" s="876"/>
      <c r="DS120" s="876"/>
      <c r="DT120" s="876"/>
      <c r="DU120" s="876"/>
      <c r="DV120" s="877">
        <v>37</v>
      </c>
      <c r="DW120" s="877"/>
      <c r="DX120" s="877"/>
      <c r="DY120" s="877"/>
      <c r="DZ120" s="878"/>
    </row>
    <row r="121" spans="1:130" s="228" customFormat="1" ht="26.25" customHeight="1" x14ac:dyDescent="0.15">
      <c r="A121" s="854"/>
      <c r="B121" s="855"/>
      <c r="C121" s="897" t="s">
        <v>478</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445</v>
      </c>
      <c r="AB121" s="814"/>
      <c r="AC121" s="814"/>
      <c r="AD121" s="814"/>
      <c r="AE121" s="815"/>
      <c r="AF121" s="816" t="s">
        <v>129</v>
      </c>
      <c r="AG121" s="814"/>
      <c r="AH121" s="814"/>
      <c r="AI121" s="814"/>
      <c r="AJ121" s="815"/>
      <c r="AK121" s="816" t="s">
        <v>129</v>
      </c>
      <c r="AL121" s="814"/>
      <c r="AM121" s="814"/>
      <c r="AN121" s="814"/>
      <c r="AO121" s="815"/>
      <c r="AP121" s="858" t="s">
        <v>458</v>
      </c>
      <c r="AQ121" s="859"/>
      <c r="AR121" s="859"/>
      <c r="AS121" s="859"/>
      <c r="AT121" s="860"/>
      <c r="AU121" s="917"/>
      <c r="AV121" s="918"/>
      <c r="AW121" s="918"/>
      <c r="AX121" s="918"/>
      <c r="AY121" s="919"/>
      <c r="AZ121" s="849" t="s">
        <v>479</v>
      </c>
      <c r="BA121" s="786"/>
      <c r="BB121" s="786"/>
      <c r="BC121" s="786"/>
      <c r="BD121" s="786"/>
      <c r="BE121" s="786"/>
      <c r="BF121" s="786"/>
      <c r="BG121" s="786"/>
      <c r="BH121" s="786"/>
      <c r="BI121" s="786"/>
      <c r="BJ121" s="786"/>
      <c r="BK121" s="786"/>
      <c r="BL121" s="786"/>
      <c r="BM121" s="786"/>
      <c r="BN121" s="786"/>
      <c r="BO121" s="786"/>
      <c r="BP121" s="787"/>
      <c r="BQ121" s="850">
        <v>27752771</v>
      </c>
      <c r="BR121" s="851"/>
      <c r="BS121" s="851"/>
      <c r="BT121" s="851"/>
      <c r="BU121" s="851"/>
      <c r="BV121" s="851">
        <v>27541107</v>
      </c>
      <c r="BW121" s="851"/>
      <c r="BX121" s="851"/>
      <c r="BY121" s="851"/>
      <c r="BZ121" s="851"/>
      <c r="CA121" s="851">
        <v>28974147</v>
      </c>
      <c r="CB121" s="851"/>
      <c r="CC121" s="851"/>
      <c r="CD121" s="851"/>
      <c r="CE121" s="851"/>
      <c r="CF121" s="909">
        <v>47</v>
      </c>
      <c r="CG121" s="910"/>
      <c r="CH121" s="910"/>
      <c r="CI121" s="910"/>
      <c r="CJ121" s="910"/>
      <c r="CK121" s="903"/>
      <c r="CL121" s="889"/>
      <c r="CM121" s="889"/>
      <c r="CN121" s="889"/>
      <c r="CO121" s="890"/>
      <c r="CP121" s="869" t="s">
        <v>412</v>
      </c>
      <c r="CQ121" s="870"/>
      <c r="CR121" s="870"/>
      <c r="CS121" s="870"/>
      <c r="CT121" s="870"/>
      <c r="CU121" s="870"/>
      <c r="CV121" s="870"/>
      <c r="CW121" s="870"/>
      <c r="CX121" s="870"/>
      <c r="CY121" s="870"/>
      <c r="CZ121" s="870"/>
      <c r="DA121" s="870"/>
      <c r="DB121" s="870"/>
      <c r="DC121" s="870"/>
      <c r="DD121" s="870"/>
      <c r="DE121" s="870"/>
      <c r="DF121" s="871"/>
      <c r="DG121" s="850">
        <v>1510920</v>
      </c>
      <c r="DH121" s="851"/>
      <c r="DI121" s="851"/>
      <c r="DJ121" s="851"/>
      <c r="DK121" s="851"/>
      <c r="DL121" s="851">
        <v>1394566</v>
      </c>
      <c r="DM121" s="851"/>
      <c r="DN121" s="851"/>
      <c r="DO121" s="851"/>
      <c r="DP121" s="851"/>
      <c r="DQ121" s="851">
        <v>1273694</v>
      </c>
      <c r="DR121" s="851"/>
      <c r="DS121" s="851"/>
      <c r="DT121" s="851"/>
      <c r="DU121" s="851"/>
      <c r="DV121" s="828">
        <v>2.1</v>
      </c>
      <c r="DW121" s="828"/>
      <c r="DX121" s="828"/>
      <c r="DY121" s="828"/>
      <c r="DZ121" s="829"/>
    </row>
    <row r="122" spans="1:130" s="228" customFormat="1" ht="26.25" customHeight="1" x14ac:dyDescent="0.15">
      <c r="A122" s="854"/>
      <c r="B122" s="855"/>
      <c r="C122" s="849" t="s">
        <v>457</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129</v>
      </c>
      <c r="AB122" s="814"/>
      <c r="AC122" s="814"/>
      <c r="AD122" s="814"/>
      <c r="AE122" s="815"/>
      <c r="AF122" s="816" t="s">
        <v>445</v>
      </c>
      <c r="AG122" s="814"/>
      <c r="AH122" s="814"/>
      <c r="AI122" s="814"/>
      <c r="AJ122" s="815"/>
      <c r="AK122" s="816" t="s">
        <v>445</v>
      </c>
      <c r="AL122" s="814"/>
      <c r="AM122" s="814"/>
      <c r="AN122" s="814"/>
      <c r="AO122" s="815"/>
      <c r="AP122" s="858" t="s">
        <v>445</v>
      </c>
      <c r="AQ122" s="859"/>
      <c r="AR122" s="859"/>
      <c r="AS122" s="859"/>
      <c r="AT122" s="860"/>
      <c r="AU122" s="917"/>
      <c r="AV122" s="918"/>
      <c r="AW122" s="918"/>
      <c r="AX122" s="918"/>
      <c r="AY122" s="919"/>
      <c r="AZ122" s="872" t="s">
        <v>480</v>
      </c>
      <c r="BA122" s="873"/>
      <c r="BB122" s="873"/>
      <c r="BC122" s="873"/>
      <c r="BD122" s="873"/>
      <c r="BE122" s="873"/>
      <c r="BF122" s="873"/>
      <c r="BG122" s="873"/>
      <c r="BH122" s="873"/>
      <c r="BI122" s="873"/>
      <c r="BJ122" s="873"/>
      <c r="BK122" s="873"/>
      <c r="BL122" s="873"/>
      <c r="BM122" s="873"/>
      <c r="BN122" s="873"/>
      <c r="BO122" s="873"/>
      <c r="BP122" s="874"/>
      <c r="BQ122" s="913">
        <v>124981221</v>
      </c>
      <c r="BR122" s="879"/>
      <c r="BS122" s="879"/>
      <c r="BT122" s="879"/>
      <c r="BU122" s="879"/>
      <c r="BV122" s="879">
        <v>122720744</v>
      </c>
      <c r="BW122" s="879"/>
      <c r="BX122" s="879"/>
      <c r="BY122" s="879"/>
      <c r="BZ122" s="879"/>
      <c r="CA122" s="879">
        <v>119137715</v>
      </c>
      <c r="CB122" s="879"/>
      <c r="CC122" s="879"/>
      <c r="CD122" s="879"/>
      <c r="CE122" s="879"/>
      <c r="CF122" s="880">
        <v>193.2</v>
      </c>
      <c r="CG122" s="881"/>
      <c r="CH122" s="881"/>
      <c r="CI122" s="881"/>
      <c r="CJ122" s="881"/>
      <c r="CK122" s="903"/>
      <c r="CL122" s="889"/>
      <c r="CM122" s="889"/>
      <c r="CN122" s="889"/>
      <c r="CO122" s="890"/>
      <c r="CP122" s="869" t="s">
        <v>481</v>
      </c>
      <c r="CQ122" s="870"/>
      <c r="CR122" s="870"/>
      <c r="CS122" s="870"/>
      <c r="CT122" s="870"/>
      <c r="CU122" s="870"/>
      <c r="CV122" s="870"/>
      <c r="CW122" s="870"/>
      <c r="CX122" s="870"/>
      <c r="CY122" s="870"/>
      <c r="CZ122" s="870"/>
      <c r="DA122" s="870"/>
      <c r="DB122" s="870"/>
      <c r="DC122" s="870"/>
      <c r="DD122" s="870"/>
      <c r="DE122" s="870"/>
      <c r="DF122" s="871"/>
      <c r="DG122" s="850">
        <v>575096</v>
      </c>
      <c r="DH122" s="851"/>
      <c r="DI122" s="851"/>
      <c r="DJ122" s="851"/>
      <c r="DK122" s="851"/>
      <c r="DL122" s="851">
        <v>558328</v>
      </c>
      <c r="DM122" s="851"/>
      <c r="DN122" s="851"/>
      <c r="DO122" s="851"/>
      <c r="DP122" s="851"/>
      <c r="DQ122" s="851">
        <v>536645</v>
      </c>
      <c r="DR122" s="851"/>
      <c r="DS122" s="851"/>
      <c r="DT122" s="851"/>
      <c r="DU122" s="851"/>
      <c r="DV122" s="828">
        <v>0.9</v>
      </c>
      <c r="DW122" s="828"/>
      <c r="DX122" s="828"/>
      <c r="DY122" s="828"/>
      <c r="DZ122" s="829"/>
    </row>
    <row r="123" spans="1:130" s="228" customFormat="1" ht="26.25" customHeight="1" x14ac:dyDescent="0.15">
      <c r="A123" s="854"/>
      <c r="B123" s="855"/>
      <c r="C123" s="849" t="s">
        <v>464</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t="s">
        <v>469</v>
      </c>
      <c r="AB123" s="814"/>
      <c r="AC123" s="814"/>
      <c r="AD123" s="814"/>
      <c r="AE123" s="815"/>
      <c r="AF123" s="816" t="s">
        <v>469</v>
      </c>
      <c r="AG123" s="814"/>
      <c r="AH123" s="814"/>
      <c r="AI123" s="814"/>
      <c r="AJ123" s="815"/>
      <c r="AK123" s="816" t="s">
        <v>129</v>
      </c>
      <c r="AL123" s="814"/>
      <c r="AM123" s="814"/>
      <c r="AN123" s="814"/>
      <c r="AO123" s="815"/>
      <c r="AP123" s="858" t="s">
        <v>467</v>
      </c>
      <c r="AQ123" s="859"/>
      <c r="AR123" s="859"/>
      <c r="AS123" s="859"/>
      <c r="AT123" s="860"/>
      <c r="AU123" s="920"/>
      <c r="AV123" s="921"/>
      <c r="AW123" s="921"/>
      <c r="AX123" s="921"/>
      <c r="AY123" s="921"/>
      <c r="AZ123" s="249" t="s">
        <v>189</v>
      </c>
      <c r="BA123" s="249"/>
      <c r="BB123" s="249"/>
      <c r="BC123" s="249"/>
      <c r="BD123" s="249"/>
      <c r="BE123" s="249"/>
      <c r="BF123" s="249"/>
      <c r="BG123" s="249"/>
      <c r="BH123" s="249"/>
      <c r="BI123" s="249"/>
      <c r="BJ123" s="249"/>
      <c r="BK123" s="249"/>
      <c r="BL123" s="249"/>
      <c r="BM123" s="249"/>
      <c r="BN123" s="249"/>
      <c r="BO123" s="911" t="s">
        <v>482</v>
      </c>
      <c r="BP123" s="912"/>
      <c r="BQ123" s="866">
        <v>171554062</v>
      </c>
      <c r="BR123" s="867"/>
      <c r="BS123" s="867"/>
      <c r="BT123" s="867"/>
      <c r="BU123" s="867"/>
      <c r="BV123" s="867">
        <v>172117390</v>
      </c>
      <c r="BW123" s="867"/>
      <c r="BX123" s="867"/>
      <c r="BY123" s="867"/>
      <c r="BZ123" s="867"/>
      <c r="CA123" s="867">
        <v>171162572</v>
      </c>
      <c r="CB123" s="867"/>
      <c r="CC123" s="867"/>
      <c r="CD123" s="867"/>
      <c r="CE123" s="867"/>
      <c r="CF123" s="782"/>
      <c r="CG123" s="783"/>
      <c r="CH123" s="783"/>
      <c r="CI123" s="783"/>
      <c r="CJ123" s="868"/>
      <c r="CK123" s="903"/>
      <c r="CL123" s="889"/>
      <c r="CM123" s="889"/>
      <c r="CN123" s="889"/>
      <c r="CO123" s="890"/>
      <c r="CP123" s="869" t="s">
        <v>483</v>
      </c>
      <c r="CQ123" s="870"/>
      <c r="CR123" s="870"/>
      <c r="CS123" s="870"/>
      <c r="CT123" s="870"/>
      <c r="CU123" s="870"/>
      <c r="CV123" s="870"/>
      <c r="CW123" s="870"/>
      <c r="CX123" s="870"/>
      <c r="CY123" s="870"/>
      <c r="CZ123" s="870"/>
      <c r="DA123" s="870"/>
      <c r="DB123" s="870"/>
      <c r="DC123" s="870"/>
      <c r="DD123" s="870"/>
      <c r="DE123" s="870"/>
      <c r="DF123" s="871"/>
      <c r="DG123" s="813">
        <v>447695</v>
      </c>
      <c r="DH123" s="814"/>
      <c r="DI123" s="814"/>
      <c r="DJ123" s="814"/>
      <c r="DK123" s="815"/>
      <c r="DL123" s="816">
        <v>425637</v>
      </c>
      <c r="DM123" s="814"/>
      <c r="DN123" s="814"/>
      <c r="DO123" s="814"/>
      <c r="DP123" s="815"/>
      <c r="DQ123" s="816">
        <v>422246</v>
      </c>
      <c r="DR123" s="814"/>
      <c r="DS123" s="814"/>
      <c r="DT123" s="814"/>
      <c r="DU123" s="815"/>
      <c r="DV123" s="858">
        <v>0.7</v>
      </c>
      <c r="DW123" s="859"/>
      <c r="DX123" s="859"/>
      <c r="DY123" s="859"/>
      <c r="DZ123" s="860"/>
    </row>
    <row r="124" spans="1:130" s="228" customFormat="1" ht="26.25" customHeight="1" thickBot="1" x14ac:dyDescent="0.2">
      <c r="A124" s="854"/>
      <c r="B124" s="855"/>
      <c r="C124" s="849" t="s">
        <v>468</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129</v>
      </c>
      <c r="AB124" s="814"/>
      <c r="AC124" s="814"/>
      <c r="AD124" s="814"/>
      <c r="AE124" s="815"/>
      <c r="AF124" s="816" t="s">
        <v>467</v>
      </c>
      <c r="AG124" s="814"/>
      <c r="AH124" s="814"/>
      <c r="AI124" s="814"/>
      <c r="AJ124" s="815"/>
      <c r="AK124" s="816" t="s">
        <v>129</v>
      </c>
      <c r="AL124" s="814"/>
      <c r="AM124" s="814"/>
      <c r="AN124" s="814"/>
      <c r="AO124" s="815"/>
      <c r="AP124" s="858" t="s">
        <v>129</v>
      </c>
      <c r="AQ124" s="859"/>
      <c r="AR124" s="859"/>
      <c r="AS124" s="859"/>
      <c r="AT124" s="860"/>
      <c r="AU124" s="861" t="s">
        <v>484</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v>23.7</v>
      </c>
      <c r="BR124" s="865"/>
      <c r="BS124" s="865"/>
      <c r="BT124" s="865"/>
      <c r="BU124" s="865"/>
      <c r="BV124" s="865">
        <v>14.3</v>
      </c>
      <c r="BW124" s="865"/>
      <c r="BX124" s="865"/>
      <c r="BY124" s="865"/>
      <c r="BZ124" s="865"/>
      <c r="CA124" s="865">
        <v>5.2</v>
      </c>
      <c r="CB124" s="865"/>
      <c r="CC124" s="865"/>
      <c r="CD124" s="865"/>
      <c r="CE124" s="865"/>
      <c r="CF124" s="760"/>
      <c r="CG124" s="761"/>
      <c r="CH124" s="761"/>
      <c r="CI124" s="761"/>
      <c r="CJ124" s="896"/>
      <c r="CK124" s="904"/>
      <c r="CL124" s="904"/>
      <c r="CM124" s="904"/>
      <c r="CN124" s="904"/>
      <c r="CO124" s="905"/>
      <c r="CP124" s="869" t="s">
        <v>485</v>
      </c>
      <c r="CQ124" s="870"/>
      <c r="CR124" s="870"/>
      <c r="CS124" s="870"/>
      <c r="CT124" s="870"/>
      <c r="CU124" s="870"/>
      <c r="CV124" s="870"/>
      <c r="CW124" s="870"/>
      <c r="CX124" s="870"/>
      <c r="CY124" s="870"/>
      <c r="CZ124" s="870"/>
      <c r="DA124" s="870"/>
      <c r="DB124" s="870"/>
      <c r="DC124" s="870"/>
      <c r="DD124" s="870"/>
      <c r="DE124" s="870"/>
      <c r="DF124" s="871"/>
      <c r="DG124" s="797">
        <v>17325</v>
      </c>
      <c r="DH124" s="798"/>
      <c r="DI124" s="798"/>
      <c r="DJ124" s="798"/>
      <c r="DK124" s="799"/>
      <c r="DL124" s="800">
        <v>17051</v>
      </c>
      <c r="DM124" s="798"/>
      <c r="DN124" s="798"/>
      <c r="DO124" s="798"/>
      <c r="DP124" s="799"/>
      <c r="DQ124" s="800">
        <v>16546</v>
      </c>
      <c r="DR124" s="798"/>
      <c r="DS124" s="798"/>
      <c r="DT124" s="798"/>
      <c r="DU124" s="799"/>
      <c r="DV124" s="882">
        <v>0</v>
      </c>
      <c r="DW124" s="883"/>
      <c r="DX124" s="883"/>
      <c r="DY124" s="883"/>
      <c r="DZ124" s="884"/>
    </row>
    <row r="125" spans="1:130" s="228" customFormat="1" ht="26.25" customHeight="1" x14ac:dyDescent="0.15">
      <c r="A125" s="854"/>
      <c r="B125" s="855"/>
      <c r="C125" s="849" t="s">
        <v>471</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445</v>
      </c>
      <c r="AB125" s="814"/>
      <c r="AC125" s="814"/>
      <c r="AD125" s="814"/>
      <c r="AE125" s="815"/>
      <c r="AF125" s="816" t="s">
        <v>445</v>
      </c>
      <c r="AG125" s="814"/>
      <c r="AH125" s="814"/>
      <c r="AI125" s="814"/>
      <c r="AJ125" s="815"/>
      <c r="AK125" s="816" t="s">
        <v>445</v>
      </c>
      <c r="AL125" s="814"/>
      <c r="AM125" s="814"/>
      <c r="AN125" s="814"/>
      <c r="AO125" s="815"/>
      <c r="AP125" s="858" t="s">
        <v>467</v>
      </c>
      <c r="AQ125" s="859"/>
      <c r="AR125" s="859"/>
      <c r="AS125" s="859"/>
      <c r="AT125" s="860"/>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5" t="s">
        <v>486</v>
      </c>
      <c r="CL125" s="886"/>
      <c r="CM125" s="886"/>
      <c r="CN125" s="886"/>
      <c r="CO125" s="887"/>
      <c r="CP125" s="894" t="s">
        <v>487</v>
      </c>
      <c r="CQ125" s="842"/>
      <c r="CR125" s="842"/>
      <c r="CS125" s="842"/>
      <c r="CT125" s="842"/>
      <c r="CU125" s="842"/>
      <c r="CV125" s="842"/>
      <c r="CW125" s="842"/>
      <c r="CX125" s="842"/>
      <c r="CY125" s="842"/>
      <c r="CZ125" s="842"/>
      <c r="DA125" s="842"/>
      <c r="DB125" s="842"/>
      <c r="DC125" s="842"/>
      <c r="DD125" s="842"/>
      <c r="DE125" s="842"/>
      <c r="DF125" s="843"/>
      <c r="DG125" s="895" t="s">
        <v>467</v>
      </c>
      <c r="DH125" s="876"/>
      <c r="DI125" s="876"/>
      <c r="DJ125" s="876"/>
      <c r="DK125" s="876"/>
      <c r="DL125" s="876" t="s">
        <v>445</v>
      </c>
      <c r="DM125" s="876"/>
      <c r="DN125" s="876"/>
      <c r="DO125" s="876"/>
      <c r="DP125" s="876"/>
      <c r="DQ125" s="876" t="s">
        <v>129</v>
      </c>
      <c r="DR125" s="876"/>
      <c r="DS125" s="876"/>
      <c r="DT125" s="876"/>
      <c r="DU125" s="876"/>
      <c r="DV125" s="877" t="s">
        <v>445</v>
      </c>
      <c r="DW125" s="877"/>
      <c r="DX125" s="877"/>
      <c r="DY125" s="877"/>
      <c r="DZ125" s="878"/>
    </row>
    <row r="126" spans="1:130" s="228" customFormat="1" ht="26.25" customHeight="1" thickBot="1" x14ac:dyDescent="0.2">
      <c r="A126" s="854"/>
      <c r="B126" s="855"/>
      <c r="C126" s="849" t="s">
        <v>473</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v>13781</v>
      </c>
      <c r="AB126" s="814"/>
      <c r="AC126" s="814"/>
      <c r="AD126" s="814"/>
      <c r="AE126" s="815"/>
      <c r="AF126" s="816">
        <v>13781</v>
      </c>
      <c r="AG126" s="814"/>
      <c r="AH126" s="814"/>
      <c r="AI126" s="814"/>
      <c r="AJ126" s="815"/>
      <c r="AK126" s="816">
        <v>7453</v>
      </c>
      <c r="AL126" s="814"/>
      <c r="AM126" s="814"/>
      <c r="AN126" s="814"/>
      <c r="AO126" s="815"/>
      <c r="AP126" s="858">
        <v>0</v>
      </c>
      <c r="AQ126" s="859"/>
      <c r="AR126" s="859"/>
      <c r="AS126" s="859"/>
      <c r="AT126" s="86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88"/>
      <c r="CL126" s="889"/>
      <c r="CM126" s="889"/>
      <c r="CN126" s="889"/>
      <c r="CO126" s="890"/>
      <c r="CP126" s="849" t="s">
        <v>488</v>
      </c>
      <c r="CQ126" s="786"/>
      <c r="CR126" s="786"/>
      <c r="CS126" s="786"/>
      <c r="CT126" s="786"/>
      <c r="CU126" s="786"/>
      <c r="CV126" s="786"/>
      <c r="CW126" s="786"/>
      <c r="CX126" s="786"/>
      <c r="CY126" s="786"/>
      <c r="CZ126" s="786"/>
      <c r="DA126" s="786"/>
      <c r="DB126" s="786"/>
      <c r="DC126" s="786"/>
      <c r="DD126" s="786"/>
      <c r="DE126" s="786"/>
      <c r="DF126" s="787"/>
      <c r="DG126" s="850" t="s">
        <v>445</v>
      </c>
      <c r="DH126" s="851"/>
      <c r="DI126" s="851"/>
      <c r="DJ126" s="851"/>
      <c r="DK126" s="851"/>
      <c r="DL126" s="851" t="s">
        <v>445</v>
      </c>
      <c r="DM126" s="851"/>
      <c r="DN126" s="851"/>
      <c r="DO126" s="851"/>
      <c r="DP126" s="851"/>
      <c r="DQ126" s="851" t="s">
        <v>445</v>
      </c>
      <c r="DR126" s="851"/>
      <c r="DS126" s="851"/>
      <c r="DT126" s="851"/>
      <c r="DU126" s="851"/>
      <c r="DV126" s="828" t="s">
        <v>129</v>
      </c>
      <c r="DW126" s="828"/>
      <c r="DX126" s="828"/>
      <c r="DY126" s="828"/>
      <c r="DZ126" s="829"/>
    </row>
    <row r="127" spans="1:130" s="228" customFormat="1" ht="26.25" customHeight="1" x14ac:dyDescent="0.15">
      <c r="A127" s="856"/>
      <c r="B127" s="857"/>
      <c r="C127" s="872" t="s">
        <v>489</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v>2402</v>
      </c>
      <c r="AB127" s="814"/>
      <c r="AC127" s="814"/>
      <c r="AD127" s="814"/>
      <c r="AE127" s="815"/>
      <c r="AF127" s="816">
        <v>432</v>
      </c>
      <c r="AG127" s="814"/>
      <c r="AH127" s="814"/>
      <c r="AI127" s="814"/>
      <c r="AJ127" s="815"/>
      <c r="AK127" s="816" t="s">
        <v>129</v>
      </c>
      <c r="AL127" s="814"/>
      <c r="AM127" s="814"/>
      <c r="AN127" s="814"/>
      <c r="AO127" s="815"/>
      <c r="AP127" s="858" t="s">
        <v>445</v>
      </c>
      <c r="AQ127" s="859"/>
      <c r="AR127" s="859"/>
      <c r="AS127" s="859"/>
      <c r="AT127" s="860"/>
      <c r="AU127" s="230"/>
      <c r="AV127" s="230"/>
      <c r="AW127" s="230"/>
      <c r="AX127" s="875" t="s">
        <v>490</v>
      </c>
      <c r="AY127" s="846"/>
      <c r="AZ127" s="846"/>
      <c r="BA127" s="846"/>
      <c r="BB127" s="846"/>
      <c r="BC127" s="846"/>
      <c r="BD127" s="846"/>
      <c r="BE127" s="847"/>
      <c r="BF127" s="845" t="s">
        <v>491</v>
      </c>
      <c r="BG127" s="846"/>
      <c r="BH127" s="846"/>
      <c r="BI127" s="846"/>
      <c r="BJ127" s="846"/>
      <c r="BK127" s="846"/>
      <c r="BL127" s="847"/>
      <c r="BM127" s="845" t="s">
        <v>492</v>
      </c>
      <c r="BN127" s="846"/>
      <c r="BO127" s="846"/>
      <c r="BP127" s="846"/>
      <c r="BQ127" s="846"/>
      <c r="BR127" s="846"/>
      <c r="BS127" s="847"/>
      <c r="BT127" s="845" t="s">
        <v>493</v>
      </c>
      <c r="BU127" s="846"/>
      <c r="BV127" s="846"/>
      <c r="BW127" s="846"/>
      <c r="BX127" s="846"/>
      <c r="BY127" s="846"/>
      <c r="BZ127" s="848"/>
      <c r="CA127" s="230"/>
      <c r="CB127" s="230"/>
      <c r="CC127" s="230"/>
      <c r="CD127" s="253"/>
      <c r="CE127" s="253"/>
      <c r="CF127" s="253"/>
      <c r="CG127" s="230"/>
      <c r="CH127" s="230"/>
      <c r="CI127" s="230"/>
      <c r="CJ127" s="252"/>
      <c r="CK127" s="888"/>
      <c r="CL127" s="889"/>
      <c r="CM127" s="889"/>
      <c r="CN127" s="889"/>
      <c r="CO127" s="890"/>
      <c r="CP127" s="849" t="s">
        <v>494</v>
      </c>
      <c r="CQ127" s="786"/>
      <c r="CR127" s="786"/>
      <c r="CS127" s="786"/>
      <c r="CT127" s="786"/>
      <c r="CU127" s="786"/>
      <c r="CV127" s="786"/>
      <c r="CW127" s="786"/>
      <c r="CX127" s="786"/>
      <c r="CY127" s="786"/>
      <c r="CZ127" s="786"/>
      <c r="DA127" s="786"/>
      <c r="DB127" s="786"/>
      <c r="DC127" s="786"/>
      <c r="DD127" s="786"/>
      <c r="DE127" s="786"/>
      <c r="DF127" s="787"/>
      <c r="DG127" s="850" t="s">
        <v>445</v>
      </c>
      <c r="DH127" s="851"/>
      <c r="DI127" s="851"/>
      <c r="DJ127" s="851"/>
      <c r="DK127" s="851"/>
      <c r="DL127" s="851" t="s">
        <v>445</v>
      </c>
      <c r="DM127" s="851"/>
      <c r="DN127" s="851"/>
      <c r="DO127" s="851"/>
      <c r="DP127" s="851"/>
      <c r="DQ127" s="851" t="s">
        <v>467</v>
      </c>
      <c r="DR127" s="851"/>
      <c r="DS127" s="851"/>
      <c r="DT127" s="851"/>
      <c r="DU127" s="851"/>
      <c r="DV127" s="828" t="s">
        <v>445</v>
      </c>
      <c r="DW127" s="828"/>
      <c r="DX127" s="828"/>
      <c r="DY127" s="828"/>
      <c r="DZ127" s="829"/>
    </row>
    <row r="128" spans="1:130" s="228" customFormat="1" ht="26.25" customHeight="1" thickBot="1" x14ac:dyDescent="0.2">
      <c r="A128" s="830" t="s">
        <v>495</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496</v>
      </c>
      <c r="X128" s="832"/>
      <c r="Y128" s="832"/>
      <c r="Z128" s="833"/>
      <c r="AA128" s="834">
        <v>2818704</v>
      </c>
      <c r="AB128" s="835"/>
      <c r="AC128" s="835"/>
      <c r="AD128" s="835"/>
      <c r="AE128" s="836"/>
      <c r="AF128" s="837">
        <v>2785544</v>
      </c>
      <c r="AG128" s="835"/>
      <c r="AH128" s="835"/>
      <c r="AI128" s="835"/>
      <c r="AJ128" s="836"/>
      <c r="AK128" s="837">
        <v>2683170</v>
      </c>
      <c r="AL128" s="835"/>
      <c r="AM128" s="835"/>
      <c r="AN128" s="835"/>
      <c r="AO128" s="836"/>
      <c r="AP128" s="838"/>
      <c r="AQ128" s="839"/>
      <c r="AR128" s="839"/>
      <c r="AS128" s="839"/>
      <c r="AT128" s="840"/>
      <c r="AU128" s="230"/>
      <c r="AV128" s="230"/>
      <c r="AW128" s="230"/>
      <c r="AX128" s="841" t="s">
        <v>497</v>
      </c>
      <c r="AY128" s="842"/>
      <c r="AZ128" s="842"/>
      <c r="BA128" s="842"/>
      <c r="BB128" s="842"/>
      <c r="BC128" s="842"/>
      <c r="BD128" s="842"/>
      <c r="BE128" s="843"/>
      <c r="BF128" s="820" t="s">
        <v>445</v>
      </c>
      <c r="BG128" s="821"/>
      <c r="BH128" s="821"/>
      <c r="BI128" s="821"/>
      <c r="BJ128" s="821"/>
      <c r="BK128" s="821"/>
      <c r="BL128" s="844"/>
      <c r="BM128" s="820">
        <v>11.25</v>
      </c>
      <c r="BN128" s="821"/>
      <c r="BO128" s="821"/>
      <c r="BP128" s="821"/>
      <c r="BQ128" s="821"/>
      <c r="BR128" s="821"/>
      <c r="BS128" s="844"/>
      <c r="BT128" s="820">
        <v>20</v>
      </c>
      <c r="BU128" s="821"/>
      <c r="BV128" s="821"/>
      <c r="BW128" s="821"/>
      <c r="BX128" s="821"/>
      <c r="BY128" s="821"/>
      <c r="BZ128" s="822"/>
      <c r="CA128" s="253"/>
      <c r="CB128" s="253"/>
      <c r="CC128" s="253"/>
      <c r="CD128" s="253"/>
      <c r="CE128" s="253"/>
      <c r="CF128" s="253"/>
      <c r="CG128" s="230"/>
      <c r="CH128" s="230"/>
      <c r="CI128" s="230"/>
      <c r="CJ128" s="252"/>
      <c r="CK128" s="891"/>
      <c r="CL128" s="892"/>
      <c r="CM128" s="892"/>
      <c r="CN128" s="892"/>
      <c r="CO128" s="893"/>
      <c r="CP128" s="823" t="s">
        <v>498</v>
      </c>
      <c r="CQ128" s="764"/>
      <c r="CR128" s="764"/>
      <c r="CS128" s="764"/>
      <c r="CT128" s="764"/>
      <c r="CU128" s="764"/>
      <c r="CV128" s="764"/>
      <c r="CW128" s="764"/>
      <c r="CX128" s="764"/>
      <c r="CY128" s="764"/>
      <c r="CZ128" s="764"/>
      <c r="DA128" s="764"/>
      <c r="DB128" s="764"/>
      <c r="DC128" s="764"/>
      <c r="DD128" s="764"/>
      <c r="DE128" s="764"/>
      <c r="DF128" s="765"/>
      <c r="DG128" s="824">
        <v>170288</v>
      </c>
      <c r="DH128" s="825"/>
      <c r="DI128" s="825"/>
      <c r="DJ128" s="825"/>
      <c r="DK128" s="825"/>
      <c r="DL128" s="825">
        <v>152085</v>
      </c>
      <c r="DM128" s="825"/>
      <c r="DN128" s="825"/>
      <c r="DO128" s="825"/>
      <c r="DP128" s="825"/>
      <c r="DQ128" s="825">
        <v>148122</v>
      </c>
      <c r="DR128" s="825"/>
      <c r="DS128" s="825"/>
      <c r="DT128" s="825"/>
      <c r="DU128" s="825"/>
      <c r="DV128" s="826">
        <v>0.2</v>
      </c>
      <c r="DW128" s="826"/>
      <c r="DX128" s="826"/>
      <c r="DY128" s="826"/>
      <c r="DZ128" s="827"/>
    </row>
    <row r="129" spans="1:131" s="228" customFormat="1" ht="26.25" customHeight="1" x14ac:dyDescent="0.15">
      <c r="A129" s="808" t="s">
        <v>109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499</v>
      </c>
      <c r="X129" s="811"/>
      <c r="Y129" s="811"/>
      <c r="Z129" s="812"/>
      <c r="AA129" s="813">
        <v>70294508</v>
      </c>
      <c r="AB129" s="814"/>
      <c r="AC129" s="814"/>
      <c r="AD129" s="814"/>
      <c r="AE129" s="815"/>
      <c r="AF129" s="816">
        <v>73754152</v>
      </c>
      <c r="AG129" s="814"/>
      <c r="AH129" s="814"/>
      <c r="AI129" s="814"/>
      <c r="AJ129" s="815"/>
      <c r="AK129" s="816">
        <v>72378584</v>
      </c>
      <c r="AL129" s="814"/>
      <c r="AM129" s="814"/>
      <c r="AN129" s="814"/>
      <c r="AO129" s="815"/>
      <c r="AP129" s="817"/>
      <c r="AQ129" s="818"/>
      <c r="AR129" s="818"/>
      <c r="AS129" s="818"/>
      <c r="AT129" s="819"/>
      <c r="AU129" s="231"/>
      <c r="AV129" s="231"/>
      <c r="AW129" s="231"/>
      <c r="AX129" s="785" t="s">
        <v>500</v>
      </c>
      <c r="AY129" s="786"/>
      <c r="AZ129" s="786"/>
      <c r="BA129" s="786"/>
      <c r="BB129" s="786"/>
      <c r="BC129" s="786"/>
      <c r="BD129" s="786"/>
      <c r="BE129" s="787"/>
      <c r="BF129" s="804" t="s">
        <v>129</v>
      </c>
      <c r="BG129" s="805"/>
      <c r="BH129" s="805"/>
      <c r="BI129" s="805"/>
      <c r="BJ129" s="805"/>
      <c r="BK129" s="805"/>
      <c r="BL129" s="806"/>
      <c r="BM129" s="804">
        <v>16.25</v>
      </c>
      <c r="BN129" s="805"/>
      <c r="BO129" s="805"/>
      <c r="BP129" s="805"/>
      <c r="BQ129" s="805"/>
      <c r="BR129" s="805"/>
      <c r="BS129" s="806"/>
      <c r="BT129" s="804">
        <v>30</v>
      </c>
      <c r="BU129" s="805"/>
      <c r="BV129" s="805"/>
      <c r="BW129" s="805"/>
      <c r="BX129" s="805"/>
      <c r="BY129" s="805"/>
      <c r="BZ129" s="80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08" t="s">
        <v>501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502</v>
      </c>
      <c r="X130" s="811"/>
      <c r="Y130" s="811"/>
      <c r="Z130" s="812"/>
      <c r="AA130" s="813">
        <v>10337695</v>
      </c>
      <c r="AB130" s="814"/>
      <c r="AC130" s="814"/>
      <c r="AD130" s="814"/>
      <c r="AE130" s="815"/>
      <c r="AF130" s="816">
        <v>10755469</v>
      </c>
      <c r="AG130" s="814"/>
      <c r="AH130" s="814"/>
      <c r="AI130" s="814"/>
      <c r="AJ130" s="815"/>
      <c r="AK130" s="816">
        <v>10709675</v>
      </c>
      <c r="AL130" s="814"/>
      <c r="AM130" s="814"/>
      <c r="AN130" s="814"/>
      <c r="AO130" s="815"/>
      <c r="AP130" s="817"/>
      <c r="AQ130" s="818"/>
      <c r="AR130" s="818"/>
      <c r="AS130" s="818"/>
      <c r="AT130" s="819"/>
      <c r="AU130" s="231"/>
      <c r="AV130" s="231"/>
      <c r="AW130" s="231"/>
      <c r="AX130" s="785" t="s">
        <v>503</v>
      </c>
      <c r="AY130" s="786"/>
      <c r="AZ130" s="786"/>
      <c r="BA130" s="786"/>
      <c r="BB130" s="786"/>
      <c r="BC130" s="786"/>
      <c r="BD130" s="786"/>
      <c r="BE130" s="787"/>
      <c r="BF130" s="788">
        <v>3.5</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504</v>
      </c>
      <c r="X131" s="795"/>
      <c r="Y131" s="795"/>
      <c r="Z131" s="796"/>
      <c r="AA131" s="797">
        <v>59956813</v>
      </c>
      <c r="AB131" s="798"/>
      <c r="AC131" s="798"/>
      <c r="AD131" s="798"/>
      <c r="AE131" s="799"/>
      <c r="AF131" s="800">
        <v>62998683</v>
      </c>
      <c r="AG131" s="798"/>
      <c r="AH131" s="798"/>
      <c r="AI131" s="798"/>
      <c r="AJ131" s="799"/>
      <c r="AK131" s="800">
        <v>61668909</v>
      </c>
      <c r="AL131" s="798"/>
      <c r="AM131" s="798"/>
      <c r="AN131" s="798"/>
      <c r="AO131" s="799"/>
      <c r="AP131" s="801"/>
      <c r="AQ131" s="802"/>
      <c r="AR131" s="802"/>
      <c r="AS131" s="802"/>
      <c r="AT131" s="803"/>
      <c r="AU131" s="231"/>
      <c r="AV131" s="231"/>
      <c r="AW131" s="231"/>
      <c r="AX131" s="763" t="s">
        <v>505</v>
      </c>
      <c r="AY131" s="764"/>
      <c r="AZ131" s="764"/>
      <c r="BA131" s="764"/>
      <c r="BB131" s="764"/>
      <c r="BC131" s="764"/>
      <c r="BD131" s="764"/>
      <c r="BE131" s="765"/>
      <c r="BF131" s="766">
        <v>5.2</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72" t="s">
        <v>506</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507</v>
      </c>
      <c r="W132" s="776"/>
      <c r="X132" s="776"/>
      <c r="Y132" s="776"/>
      <c r="Z132" s="777"/>
      <c r="AA132" s="778">
        <v>3.7162832520000002</v>
      </c>
      <c r="AB132" s="779"/>
      <c r="AC132" s="779"/>
      <c r="AD132" s="779"/>
      <c r="AE132" s="780"/>
      <c r="AF132" s="781">
        <v>3.112977774</v>
      </c>
      <c r="AG132" s="779"/>
      <c r="AH132" s="779"/>
      <c r="AI132" s="779"/>
      <c r="AJ132" s="780"/>
      <c r="AK132" s="781">
        <v>3.7604881250000002</v>
      </c>
      <c r="AL132" s="779"/>
      <c r="AM132" s="779"/>
      <c r="AN132" s="779"/>
      <c r="AO132" s="780"/>
      <c r="AP132" s="782"/>
      <c r="AQ132" s="783"/>
      <c r="AR132" s="783"/>
      <c r="AS132" s="783"/>
      <c r="AT132" s="78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508</v>
      </c>
      <c r="W133" s="755"/>
      <c r="X133" s="755"/>
      <c r="Y133" s="755"/>
      <c r="Z133" s="756"/>
      <c r="AA133" s="757">
        <v>3.5</v>
      </c>
      <c r="AB133" s="758"/>
      <c r="AC133" s="758"/>
      <c r="AD133" s="758"/>
      <c r="AE133" s="759"/>
      <c r="AF133" s="757">
        <v>3.4</v>
      </c>
      <c r="AG133" s="758"/>
      <c r="AH133" s="758"/>
      <c r="AI133" s="758"/>
      <c r="AJ133" s="759"/>
      <c r="AK133" s="757">
        <v>3.5</v>
      </c>
      <c r="AL133" s="758"/>
      <c r="AM133" s="758"/>
      <c r="AN133" s="758"/>
      <c r="AO133" s="759"/>
      <c r="AP133" s="760"/>
      <c r="AQ133" s="761"/>
      <c r="AR133" s="761"/>
      <c r="AS133" s="761"/>
      <c r="AT133" s="76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Gbn1CWbpEbCGrE7/cAP06SfAUP+ppa9KLjfyPFQUCj9DxzFocM2ogap9JMJKVmFhBwzEp+ygwl2M+kScs7h0Dg==" saltValue="iiogaL+f/dWJuWx+Yep1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509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UEan7XcMELwyUF2uTYrVxRVkKe7hjXt9bBbdkIhfp2JiOVItyDSk41KXl9Y9DSOWcizdJlwyr3TImOfawtL2fw==" saltValue="VkcVHzsDeFeMpGv+eMWN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8LtPn85xVMNgNufE21fw3TGavpv+t9sIfMbO9HAqK/TFYLwLKkdBQxyJYrGN93XpcfAwHyLiwFT+8RRGW1IAQ==" saltValue="en9aDaPVjO8HaAxIGU3b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510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49" t="s">
        <v>512</v>
      </c>
      <c r="AP7" s="270"/>
      <c r="AQ7" s="271" t="s">
        <v>513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0"/>
      <c r="AP8" s="276" t="s">
        <v>514</v>
      </c>
      <c r="AQ8" s="277" t="s">
        <v>515</v>
      </c>
      <c r="AR8" s="278" t="s">
        <v>516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1" t="s">
        <v>517</v>
      </c>
      <c r="AL9" s="1162"/>
      <c r="AM9" s="1162"/>
      <c r="AN9" s="1163"/>
      <c r="AO9" s="279">
        <v>17668382</v>
      </c>
      <c r="AP9" s="279">
        <v>58430</v>
      </c>
      <c r="AQ9" s="280">
        <v>63571</v>
      </c>
      <c r="AR9" s="281">
        <v>-8.1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1" t="s">
        <v>518</v>
      </c>
      <c r="AL10" s="1162"/>
      <c r="AM10" s="1162"/>
      <c r="AN10" s="1163"/>
      <c r="AO10" s="282">
        <v>2326477</v>
      </c>
      <c r="AP10" s="282">
        <v>7694</v>
      </c>
      <c r="AQ10" s="283">
        <v>1690</v>
      </c>
      <c r="AR10" s="284">
        <v>355.3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1" t="s">
        <v>519</v>
      </c>
      <c r="AL11" s="1162"/>
      <c r="AM11" s="1162"/>
      <c r="AN11" s="1163"/>
      <c r="AO11" s="282" t="s">
        <v>520</v>
      </c>
      <c r="AP11" s="282" t="s">
        <v>520</v>
      </c>
      <c r="AQ11" s="283">
        <v>679</v>
      </c>
      <c r="AR11" s="284" t="s">
        <v>520</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1" t="s">
        <v>521</v>
      </c>
      <c r="AL12" s="1162"/>
      <c r="AM12" s="1162"/>
      <c r="AN12" s="1163"/>
      <c r="AO12" s="282">
        <v>1717</v>
      </c>
      <c r="AP12" s="282">
        <v>6</v>
      </c>
      <c r="AQ12" s="283">
        <v>23</v>
      </c>
      <c r="AR12" s="284">
        <v>-73.900000000000006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1" t="s">
        <v>522</v>
      </c>
      <c r="AL13" s="1162"/>
      <c r="AM13" s="1162"/>
      <c r="AN13" s="1163"/>
      <c r="AO13" s="282">
        <v>796027</v>
      </c>
      <c r="AP13" s="282">
        <v>2633</v>
      </c>
      <c r="AQ13" s="283">
        <v>1992</v>
      </c>
      <c r="AR13" s="284">
        <v>32.200000000000003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1" t="s">
        <v>523</v>
      </c>
      <c r="AL14" s="1162"/>
      <c r="AM14" s="1162"/>
      <c r="AN14" s="1163"/>
      <c r="AO14" s="282">
        <v>183063</v>
      </c>
      <c r="AP14" s="282">
        <v>605</v>
      </c>
      <c r="AQ14" s="283">
        <v>1254</v>
      </c>
      <c r="AR14" s="284">
        <v>-51.8</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4" t="s">
        <v>524</v>
      </c>
      <c r="AL15" s="1165"/>
      <c r="AM15" s="1165"/>
      <c r="AN15" s="1166"/>
      <c r="AO15" s="282">
        <v>-1454049</v>
      </c>
      <c r="AP15" s="282">
        <v>-4809</v>
      </c>
      <c r="AQ15" s="283">
        <v>-3845</v>
      </c>
      <c r="AR15" s="284">
        <v>25.1</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4" t="s">
        <v>189</v>
      </c>
      <c r="AL16" s="1165"/>
      <c r="AM16" s="1165"/>
      <c r="AN16" s="1166"/>
      <c r="AO16" s="282">
        <v>19521617</v>
      </c>
      <c r="AP16" s="282">
        <v>64559</v>
      </c>
      <c r="AQ16" s="283">
        <v>65365</v>
      </c>
      <c r="AR16" s="284">
        <v>-1.2</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526</v>
      </c>
      <c r="AP20" s="291" t="s">
        <v>527</v>
      </c>
      <c r="AQ20" s="292" t="s">
        <v>528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67" t="s">
        <v>529</v>
      </c>
      <c r="AL21" s="1168"/>
      <c r="AM21" s="1168"/>
      <c r="AN21" s="1169"/>
      <c r="AO21" s="295">
        <v>5.45</v>
      </c>
      <c r="AP21" s="296">
        <v>6.46</v>
      </c>
      <c r="AQ21" s="297">
        <v>-1.01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67" t="s">
        <v>530</v>
      </c>
      <c r="AL22" s="1168"/>
      <c r="AM22" s="1168"/>
      <c r="AN22" s="1169"/>
      <c r="AO22" s="300">
        <v>99.8</v>
      </c>
      <c r="AP22" s="301">
        <v>99.4</v>
      </c>
      <c r="AQ22" s="302">
        <v>0.4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60" t="s">
        <v>531</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5"/>
    </row>
    <row r="27" spans="1:46" x14ac:dyDescent="0.15">
      <c r="A27" s="307"/>
      <c r="AO27" s="260"/>
      <c r="AP27" s="260"/>
      <c r="AQ27" s="260"/>
      <c r="AR27" s="260"/>
      <c r="AS27" s="260"/>
      <c r="AT27" s="260"/>
    </row>
    <row r="28" spans="1:46" ht="17.25" x14ac:dyDescent="0.15">
      <c r="A28" s="261" t="s">
        <v>532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49" t="s">
        <v>512</v>
      </c>
      <c r="AP30" s="270"/>
      <c r="AQ30" s="271" t="s">
        <v>513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0"/>
      <c r="AP31" s="276" t="s">
        <v>514</v>
      </c>
      <c r="AQ31" s="277" t="s">
        <v>515</v>
      </c>
      <c r="AR31" s="278" t="s">
        <v>516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1" t="s">
        <v>534</v>
      </c>
      <c r="AL32" s="1152"/>
      <c r="AM32" s="1152"/>
      <c r="AN32" s="1153"/>
      <c r="AO32" s="310">
        <v>13484110</v>
      </c>
      <c r="AP32" s="310">
        <v>44593</v>
      </c>
      <c r="AQ32" s="311">
        <v>37452</v>
      </c>
      <c r="AR32" s="312">
        <v>19.100000000000001</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1" t="s">
        <v>535</v>
      </c>
      <c r="AL33" s="1152"/>
      <c r="AM33" s="1152"/>
      <c r="AN33" s="1153"/>
      <c r="AO33" s="310" t="s">
        <v>520</v>
      </c>
      <c r="AP33" s="310" t="s">
        <v>520</v>
      </c>
      <c r="AQ33" s="311" t="s">
        <v>520</v>
      </c>
      <c r="AR33" s="312" t="s">
        <v>520</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1" t="s">
        <v>536</v>
      </c>
      <c r="AL34" s="1152"/>
      <c r="AM34" s="1152"/>
      <c r="AN34" s="1153"/>
      <c r="AO34" s="310">
        <v>66667</v>
      </c>
      <c r="AP34" s="310">
        <v>220</v>
      </c>
      <c r="AQ34" s="311">
        <v>45</v>
      </c>
      <c r="AR34" s="312">
        <v>388.9</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1" t="s">
        <v>537</v>
      </c>
      <c r="AL35" s="1152"/>
      <c r="AM35" s="1152"/>
      <c r="AN35" s="1153"/>
      <c r="AO35" s="310">
        <v>1676521</v>
      </c>
      <c r="AP35" s="310">
        <v>5544</v>
      </c>
      <c r="AQ35" s="311">
        <v>8356</v>
      </c>
      <c r="AR35" s="312">
        <v>-33.700000000000003</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1" t="s">
        <v>538</v>
      </c>
      <c r="AL36" s="1152"/>
      <c r="AM36" s="1152"/>
      <c r="AN36" s="1153"/>
      <c r="AO36" s="310">
        <v>447358</v>
      </c>
      <c r="AP36" s="310">
        <v>1479</v>
      </c>
      <c r="AQ36" s="311">
        <v>443</v>
      </c>
      <c r="AR36" s="312">
        <v>233.9</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1" t="s">
        <v>539</v>
      </c>
      <c r="AL37" s="1152"/>
      <c r="AM37" s="1152"/>
      <c r="AN37" s="1153"/>
      <c r="AO37" s="310">
        <v>37241</v>
      </c>
      <c r="AP37" s="310">
        <v>123</v>
      </c>
      <c r="AQ37" s="311">
        <v>649</v>
      </c>
      <c r="AR37" s="312">
        <v>-81</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4" t="s">
        <v>540</v>
      </c>
      <c r="AL38" s="1155"/>
      <c r="AM38" s="1155"/>
      <c r="AN38" s="1156"/>
      <c r="AO38" s="313" t="s">
        <v>520</v>
      </c>
      <c r="AP38" s="313" t="s">
        <v>520</v>
      </c>
      <c r="AQ38" s="314">
        <v>1</v>
      </c>
      <c r="AR38" s="302" t="s">
        <v>520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4" t="s">
        <v>541</v>
      </c>
      <c r="AL39" s="1155"/>
      <c r="AM39" s="1155"/>
      <c r="AN39" s="1156"/>
      <c r="AO39" s="310">
        <v>-2683170</v>
      </c>
      <c r="AP39" s="310">
        <v>-8873</v>
      </c>
      <c r="AQ39" s="311">
        <v>-7867</v>
      </c>
      <c r="AR39" s="312">
        <v>12.8</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1" t="s">
        <v>542</v>
      </c>
      <c r="AL40" s="1152"/>
      <c r="AM40" s="1152"/>
      <c r="AN40" s="1153"/>
      <c r="AO40" s="310">
        <v>-10709675</v>
      </c>
      <c r="AP40" s="310">
        <v>-35418</v>
      </c>
      <c r="AQ40" s="311">
        <v>-28343</v>
      </c>
      <c r="AR40" s="312">
        <v>25</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57" t="s">
        <v>300</v>
      </c>
      <c r="AL41" s="1158"/>
      <c r="AM41" s="1158"/>
      <c r="AN41" s="1159"/>
      <c r="AO41" s="310">
        <v>2319052</v>
      </c>
      <c r="AP41" s="310">
        <v>7669</v>
      </c>
      <c r="AQ41" s="311">
        <v>10736</v>
      </c>
      <c r="AR41" s="312">
        <v>-28.6</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543</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544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545</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4" t="s">
        <v>512</v>
      </c>
      <c r="AN49" s="1146" t="s">
        <v>546</v>
      </c>
      <c r="AO49" s="1147"/>
      <c r="AP49" s="1147"/>
      <c r="AQ49" s="1147"/>
      <c r="AR49" s="1148"/>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45"/>
      <c r="AN50" s="326" t="s">
        <v>547</v>
      </c>
      <c r="AO50" s="327" t="s">
        <v>548</v>
      </c>
      <c r="AP50" s="328" t="s">
        <v>549</v>
      </c>
      <c r="AQ50" s="329" t="s">
        <v>550</v>
      </c>
      <c r="AR50" s="330" t="s">
        <v>551</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552</v>
      </c>
      <c r="AL51" s="323"/>
      <c r="AM51" s="331">
        <v>12158550</v>
      </c>
      <c r="AN51" s="332">
        <v>39719</v>
      </c>
      <c r="AO51" s="333">
        <v>-26.9</v>
      </c>
      <c r="AP51" s="334">
        <v>46457</v>
      </c>
      <c r="AQ51" s="335">
        <v>-3.4</v>
      </c>
      <c r="AR51" s="336">
        <v>-23.5</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553</v>
      </c>
      <c r="AM52" s="339">
        <v>6146388</v>
      </c>
      <c r="AN52" s="340">
        <v>20079</v>
      </c>
      <c r="AO52" s="341">
        <v>-13.8</v>
      </c>
      <c r="AP52" s="342">
        <v>24020</v>
      </c>
      <c r="AQ52" s="343">
        <v>-4.5999999999999996</v>
      </c>
      <c r="AR52" s="344">
        <v>-9.1999999999999993</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554</v>
      </c>
      <c r="AL53" s="323"/>
      <c r="AM53" s="331">
        <v>10888754</v>
      </c>
      <c r="AN53" s="332">
        <v>35664</v>
      </c>
      <c r="AO53" s="333">
        <v>-10.199999999999999</v>
      </c>
      <c r="AP53" s="334">
        <v>51849</v>
      </c>
      <c r="AQ53" s="335">
        <v>11.6</v>
      </c>
      <c r="AR53" s="336">
        <v>-21.8</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553</v>
      </c>
      <c r="AM54" s="339">
        <v>5035111</v>
      </c>
      <c r="AN54" s="340">
        <v>16492</v>
      </c>
      <c r="AO54" s="341">
        <v>-17.899999999999999</v>
      </c>
      <c r="AP54" s="342">
        <v>26326</v>
      </c>
      <c r="AQ54" s="343">
        <v>9.6</v>
      </c>
      <c r="AR54" s="344">
        <v>-27.5</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555</v>
      </c>
      <c r="AL55" s="323"/>
      <c r="AM55" s="331">
        <v>12775265</v>
      </c>
      <c r="AN55" s="332">
        <v>41932</v>
      </c>
      <c r="AO55" s="333">
        <v>17.600000000000001</v>
      </c>
      <c r="AP55" s="334">
        <v>52191</v>
      </c>
      <c r="AQ55" s="335">
        <v>0.7</v>
      </c>
      <c r="AR55" s="336">
        <v>16.899999999999999</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553</v>
      </c>
      <c r="AM56" s="339">
        <v>4993766</v>
      </c>
      <c r="AN56" s="340">
        <v>16391</v>
      </c>
      <c r="AO56" s="341">
        <v>-0.6</v>
      </c>
      <c r="AP56" s="342">
        <v>26807</v>
      </c>
      <c r="AQ56" s="343">
        <v>1.8</v>
      </c>
      <c r="AR56" s="344">
        <v>-2.4</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556</v>
      </c>
      <c r="AL57" s="323"/>
      <c r="AM57" s="331">
        <v>9956712</v>
      </c>
      <c r="AN57" s="332">
        <v>32855</v>
      </c>
      <c r="AO57" s="333">
        <v>-21.6</v>
      </c>
      <c r="AP57" s="334">
        <v>48105</v>
      </c>
      <c r="AQ57" s="335">
        <v>-7.8</v>
      </c>
      <c r="AR57" s="336">
        <v>-13.8</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553</v>
      </c>
      <c r="AM58" s="339">
        <v>4536008</v>
      </c>
      <c r="AN58" s="340">
        <v>14968</v>
      </c>
      <c r="AO58" s="341">
        <v>-8.6999999999999993</v>
      </c>
      <c r="AP58" s="342">
        <v>24072</v>
      </c>
      <c r="AQ58" s="343">
        <v>-10.199999999999999</v>
      </c>
      <c r="AR58" s="344">
        <v>1.5</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557</v>
      </c>
      <c r="AL59" s="323"/>
      <c r="AM59" s="331">
        <v>8287946</v>
      </c>
      <c r="AN59" s="332">
        <v>27409</v>
      </c>
      <c r="AO59" s="333">
        <v>-16.600000000000001</v>
      </c>
      <c r="AP59" s="334">
        <v>47446</v>
      </c>
      <c r="AQ59" s="335">
        <v>-1.4</v>
      </c>
      <c r="AR59" s="336">
        <v>-15.2</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553</v>
      </c>
      <c r="AM60" s="339">
        <v>4496799</v>
      </c>
      <c r="AN60" s="340">
        <v>14871</v>
      </c>
      <c r="AO60" s="341">
        <v>-0.6</v>
      </c>
      <c r="AP60" s="342">
        <v>24371</v>
      </c>
      <c r="AQ60" s="343">
        <v>1.2</v>
      </c>
      <c r="AR60" s="344">
        <v>-1.8</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558</v>
      </c>
      <c r="AL61" s="345"/>
      <c r="AM61" s="346">
        <v>10813445</v>
      </c>
      <c r="AN61" s="347">
        <v>35516</v>
      </c>
      <c r="AO61" s="348">
        <v>-11.5</v>
      </c>
      <c r="AP61" s="349">
        <v>49210</v>
      </c>
      <c r="AQ61" s="350">
        <v>-0.1</v>
      </c>
      <c r="AR61" s="336">
        <v>-11.4</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553</v>
      </c>
      <c r="AM62" s="339">
        <v>5041614</v>
      </c>
      <c r="AN62" s="340">
        <v>16560</v>
      </c>
      <c r="AO62" s="341">
        <v>-8.3000000000000007</v>
      </c>
      <c r="AP62" s="342">
        <v>25119</v>
      </c>
      <c r="AQ62" s="343">
        <v>-0.4</v>
      </c>
      <c r="AR62" s="344">
        <v>-7.9</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rlQvfgDOcWmu8LvWKsvCzCgV+19NQd3+6B5Tcp84uO92ajcj7X8ENwVCeG58hFxH7a9BC2/0UQ9Y2H7kWYe0A==" saltValue="u9q9TOiwLn6iChkxzRQN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560</v>
      </c>
    </row>
    <row r="120" spans="125:125" ht="13.5" hidden="1" customHeight="1" x14ac:dyDescent="0.15"/>
    <row r="121" spans="125:125" ht="13.5" hidden="1" customHeight="1" x14ac:dyDescent="0.15">
      <c r="DU121" s="257"/>
    </row>
  </sheetData>
  <sheetProtection algorithmName="SHA-512" hashValue="ttmap6p6gUtNbbcqQJwHXzGEUO72Ilgeh6fP9NH4y2jfAvJTtDOukzgayR2nq86ge0lVKBB/wv3yR2/fNx+zXA==" saltValue="2WJ7cdDuS93Js0DGDPFI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561</v>
      </c>
    </row>
  </sheetData>
  <sheetProtection algorithmName="SHA-512" hashValue="QPqVZGIZdtnVhyQBi8LUqxSeuv025z9ywMdeBTVGaz/Ffm4g8lwX9WkcBTtjzdjfC1aptvXp7DsrX9q5Z93Ymg==" saltValue="XMKltdpDKrDb41HJz59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0" t="s">
        <v>3</v>
      </c>
      <c r="D47" s="1170"/>
      <c r="E47" s="1171"/>
      <c r="F47" s="11">
        <v>11.11</v>
      </c>
      <c r="G47" s="12">
        <v>8.15</v>
      </c>
      <c r="H47" s="12">
        <v>9.33</v>
      </c>
      <c r="I47" s="12">
        <v>10.1</v>
      </c>
      <c r="J47" s="13">
        <v>10.31</v>
      </c>
    </row>
    <row r="48" spans="2:10" ht="57.75" customHeight="1" x14ac:dyDescent="0.15">
      <c r="B48" s="14"/>
      <c r="C48" s="1172" t="s">
        <v>4</v>
      </c>
      <c r="D48" s="1172"/>
      <c r="E48" s="1173"/>
      <c r="F48" s="15">
        <v>1.46</v>
      </c>
      <c r="G48" s="16">
        <v>1.23</v>
      </c>
      <c r="H48" s="16">
        <v>1.41</v>
      </c>
      <c r="I48" s="16">
        <v>1.35</v>
      </c>
      <c r="J48" s="17">
        <v>1.43</v>
      </c>
    </row>
    <row r="49" spans="2:10" ht="57.75" customHeight="1" thickBot="1" x14ac:dyDescent="0.2">
      <c r="B49" s="18"/>
      <c r="C49" s="1174" t="s">
        <v>5</v>
      </c>
      <c r="D49" s="1174"/>
      <c r="E49" s="1175"/>
      <c r="F49" s="19" t="s">
        <v>567</v>
      </c>
      <c r="G49" s="20" t="s">
        <v>568</v>
      </c>
      <c r="H49" s="20">
        <v>0.28999999999999998</v>
      </c>
      <c r="I49" s="20">
        <v>1.22</v>
      </c>
      <c r="J49" s="21">
        <v>0.06</v>
      </c>
    </row>
    <row r="50" spans="2:10" x14ac:dyDescent="0.15"/>
  </sheetData>
  <sheetProtection algorithmName="SHA-512" hashValue="TH7RSaKuSK7s+o1P22+nG1BC38DlAKBkCxVgKEXBMx2Z66zp+7jkA14xf9JEGouYtca5Iv/Qt0g/Tg8zjYlgvA==" saltValue="YPx6JwkFi0S3qxvQqUzr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2" t="s">
        <v>569</v>
      </c>
      <c r="D34" s="1182"/>
      <c r="E34" s="1183"/>
      <c r="F34" s="32">
        <v>6.32</v>
      </c>
      <c r="G34" s="33">
        <v>7.31</v>
      </c>
      <c r="H34" s="33">
        <v>8.58</v>
      </c>
      <c r="I34" s="33">
        <v>6.83</v>
      </c>
      <c r="J34" s="34">
        <v>7.38</v>
      </c>
      <c r="K34" s="22"/>
      <c r="L34" s="22"/>
      <c r="M34" s="22"/>
      <c r="N34" s="22"/>
      <c r="O34" s="22"/>
      <c r="P34" s="22"/>
    </row>
    <row r="35" spans="1:16" ht="39" customHeight="1" x14ac:dyDescent="0.15">
      <c r="A35" s="22"/>
      <c r="B35" s="35"/>
      <c r="C35" s="1176" t="s">
        <v>570</v>
      </c>
      <c r="D35" s="1177"/>
      <c r="E35" s="1178"/>
      <c r="F35" s="36">
        <v>4.38</v>
      </c>
      <c r="G35" s="37">
        <v>3.06</v>
      </c>
      <c r="H35" s="37">
        <v>7.27</v>
      </c>
      <c r="I35" s="37">
        <v>3.88</v>
      </c>
      <c r="J35" s="38">
        <v>6.61</v>
      </c>
      <c r="K35" s="22"/>
      <c r="L35" s="22"/>
      <c r="M35" s="22"/>
      <c r="N35" s="22"/>
      <c r="O35" s="22"/>
      <c r="P35" s="22"/>
    </row>
    <row r="36" spans="1:16" ht="39" customHeight="1" x14ac:dyDescent="0.15">
      <c r="A36" s="22"/>
      <c r="B36" s="35"/>
      <c r="C36" s="1176" t="s">
        <v>571</v>
      </c>
      <c r="D36" s="1177"/>
      <c r="E36" s="1178"/>
      <c r="F36" s="36">
        <v>1.1399999999999999</v>
      </c>
      <c r="G36" s="37">
        <v>1.86</v>
      </c>
      <c r="H36" s="37">
        <v>1.98</v>
      </c>
      <c r="I36" s="37">
        <v>1.88</v>
      </c>
      <c r="J36" s="38">
        <v>1.76</v>
      </c>
      <c r="K36" s="22"/>
      <c r="L36" s="22"/>
      <c r="M36" s="22"/>
      <c r="N36" s="22"/>
      <c r="O36" s="22"/>
      <c r="P36" s="22"/>
    </row>
    <row r="37" spans="1:16" ht="39" customHeight="1" x14ac:dyDescent="0.15">
      <c r="A37" s="22"/>
      <c r="B37" s="35"/>
      <c r="C37" s="1176" t="s">
        <v>572</v>
      </c>
      <c r="D37" s="1177"/>
      <c r="E37" s="1178"/>
      <c r="F37" s="36">
        <v>1.19</v>
      </c>
      <c r="G37" s="37">
        <v>0.96</v>
      </c>
      <c r="H37" s="37">
        <v>1.1200000000000001</v>
      </c>
      <c r="I37" s="37">
        <v>1.05</v>
      </c>
      <c r="J37" s="38">
        <v>1.2</v>
      </c>
      <c r="K37" s="22"/>
      <c r="L37" s="22"/>
      <c r="M37" s="22"/>
      <c r="N37" s="22"/>
      <c r="O37" s="22"/>
      <c r="P37" s="22"/>
    </row>
    <row r="38" spans="1:16" ht="39" customHeight="1" x14ac:dyDescent="0.15">
      <c r="A38" s="22"/>
      <c r="B38" s="35"/>
      <c r="C38" s="1176" t="s">
        <v>573</v>
      </c>
      <c r="D38" s="1177"/>
      <c r="E38" s="1178"/>
      <c r="F38" s="36">
        <v>0.83</v>
      </c>
      <c r="G38" s="37">
        <v>0.86</v>
      </c>
      <c r="H38" s="37">
        <v>0.85</v>
      </c>
      <c r="I38" s="37">
        <v>0.88</v>
      </c>
      <c r="J38" s="38">
        <v>0.97</v>
      </c>
      <c r="K38" s="22"/>
      <c r="L38" s="22"/>
      <c r="M38" s="22"/>
      <c r="N38" s="22"/>
      <c r="O38" s="22"/>
      <c r="P38" s="22"/>
    </row>
    <row r="39" spans="1:16" ht="39" customHeight="1" x14ac:dyDescent="0.15">
      <c r="A39" s="22"/>
      <c r="B39" s="35"/>
      <c r="C39" s="1176" t="s">
        <v>574</v>
      </c>
      <c r="D39" s="1177"/>
      <c r="E39" s="1178"/>
      <c r="F39" s="36">
        <v>0.56000000000000005</v>
      </c>
      <c r="G39" s="37">
        <v>0.76</v>
      </c>
      <c r="H39" s="37">
        <v>0.72</v>
      </c>
      <c r="I39" s="37">
        <v>0.41</v>
      </c>
      <c r="J39" s="38">
        <v>0.51</v>
      </c>
      <c r="K39" s="22"/>
      <c r="L39" s="22"/>
      <c r="M39" s="22"/>
      <c r="N39" s="22"/>
      <c r="O39" s="22"/>
      <c r="P39" s="22"/>
    </row>
    <row r="40" spans="1:16" ht="39" customHeight="1" x14ac:dyDescent="0.15">
      <c r="A40" s="22"/>
      <c r="B40" s="35"/>
      <c r="C40" s="1176" t="s">
        <v>575</v>
      </c>
      <c r="D40" s="1177"/>
      <c r="E40" s="1178"/>
      <c r="F40" s="36">
        <v>0.21</v>
      </c>
      <c r="G40" s="37">
        <v>0.21</v>
      </c>
      <c r="H40" s="37">
        <v>0.23</v>
      </c>
      <c r="I40" s="37">
        <v>0.24</v>
      </c>
      <c r="J40" s="38">
        <v>0.22</v>
      </c>
      <c r="K40" s="22"/>
      <c r="L40" s="22"/>
      <c r="M40" s="22"/>
      <c r="N40" s="22"/>
      <c r="O40" s="22"/>
      <c r="P40" s="22"/>
    </row>
    <row r="41" spans="1:16" ht="39" customHeight="1" x14ac:dyDescent="0.15">
      <c r="A41" s="22"/>
      <c r="B41" s="35"/>
      <c r="C41" s="1176" t="s">
        <v>576</v>
      </c>
      <c r="D41" s="1177"/>
      <c r="E41" s="1178"/>
      <c r="F41" s="36">
        <v>0.19</v>
      </c>
      <c r="G41" s="37">
        <v>0.14000000000000001</v>
      </c>
      <c r="H41" s="37">
        <v>0.13</v>
      </c>
      <c r="I41" s="37">
        <v>0.13</v>
      </c>
      <c r="J41" s="38">
        <v>0.15</v>
      </c>
      <c r="K41" s="22"/>
      <c r="L41" s="22"/>
      <c r="M41" s="22"/>
      <c r="N41" s="22"/>
      <c r="O41" s="22"/>
      <c r="P41" s="22"/>
    </row>
    <row r="42" spans="1:16" ht="39" customHeight="1" x14ac:dyDescent="0.15">
      <c r="A42" s="22"/>
      <c r="B42" s="39"/>
      <c r="C42" s="1176" t="s">
        <v>577</v>
      </c>
      <c r="D42" s="1177"/>
      <c r="E42" s="1178"/>
      <c r="F42" s="36" t="s">
        <v>520</v>
      </c>
      <c r="G42" s="37" t="s">
        <v>520</v>
      </c>
      <c r="H42" s="37" t="s">
        <v>520</v>
      </c>
      <c r="I42" s="37" t="s">
        <v>520</v>
      </c>
      <c r="J42" s="38" t="s">
        <v>520</v>
      </c>
      <c r="K42" s="22"/>
      <c r="L42" s="22"/>
      <c r="M42" s="22"/>
      <c r="N42" s="22"/>
      <c r="O42" s="22"/>
      <c r="P42" s="22"/>
    </row>
    <row r="43" spans="1:16" ht="39" customHeight="1" thickBot="1" x14ac:dyDescent="0.2">
      <c r="A43" s="22"/>
      <c r="B43" s="40"/>
      <c r="C43" s="1179" t="s">
        <v>578</v>
      </c>
      <c r="D43" s="1180"/>
      <c r="E43" s="1181"/>
      <c r="F43" s="41">
        <v>0.1</v>
      </c>
      <c r="G43" s="42">
        <v>0.11</v>
      </c>
      <c r="H43" s="42">
        <v>0.12</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S1ryBny19Azo7h4HNCjGcTUwxp15SjiGqlKficGx240jnXXR+rhYpFvUw4wydFrgqoZ+AJWqeb+nh5Ay30MqQ==" saltValue="SbvIxiHVA+rEfKb7bKSH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7" t="s">
        <v>11</v>
      </c>
      <c r="C45" s="1208"/>
      <c r="D45" s="58"/>
      <c r="E45" s="1213" t="s">
        <v>12</v>
      </c>
      <c r="F45" s="1213"/>
      <c r="G45" s="1213"/>
      <c r="H45" s="1213"/>
      <c r="I45" s="1213"/>
      <c r="J45" s="1214"/>
      <c r="K45" s="59">
        <v>12846</v>
      </c>
      <c r="L45" s="60">
        <v>13161</v>
      </c>
      <c r="M45" s="60">
        <v>13244</v>
      </c>
      <c r="N45" s="60">
        <v>13386</v>
      </c>
      <c r="O45" s="61">
        <v>13484</v>
      </c>
      <c r="P45" s="48"/>
      <c r="Q45" s="48"/>
      <c r="R45" s="48"/>
      <c r="S45" s="48"/>
      <c r="T45" s="48"/>
      <c r="U45" s="48"/>
    </row>
    <row r="46" spans="1:21" ht="30.75" customHeight="1" x14ac:dyDescent="0.15">
      <c r="A46" s="48"/>
      <c r="B46" s="1209"/>
      <c r="C46" s="1210"/>
      <c r="D46" s="62"/>
      <c r="E46" s="1186" t="s">
        <v>13</v>
      </c>
      <c r="F46" s="1186"/>
      <c r="G46" s="1186"/>
      <c r="H46" s="1186"/>
      <c r="I46" s="1186"/>
      <c r="J46" s="1187"/>
      <c r="K46" s="63" t="s">
        <v>520</v>
      </c>
      <c r="L46" s="64" t="s">
        <v>520</v>
      </c>
      <c r="M46" s="64" t="s">
        <v>520</v>
      </c>
      <c r="N46" s="64" t="s">
        <v>520</v>
      </c>
      <c r="O46" s="65" t="s">
        <v>520</v>
      </c>
      <c r="P46" s="48"/>
      <c r="Q46" s="48"/>
      <c r="R46" s="48"/>
      <c r="S46" s="48"/>
      <c r="T46" s="48"/>
      <c r="U46" s="48"/>
    </row>
    <row r="47" spans="1:21" ht="30.75" customHeight="1" x14ac:dyDescent="0.15">
      <c r="A47" s="48"/>
      <c r="B47" s="1209"/>
      <c r="C47" s="1210"/>
      <c r="D47" s="62"/>
      <c r="E47" s="1186" t="s">
        <v>14</v>
      </c>
      <c r="F47" s="1186"/>
      <c r="G47" s="1186"/>
      <c r="H47" s="1186"/>
      <c r="I47" s="1186"/>
      <c r="J47" s="1187"/>
      <c r="K47" s="63">
        <v>67</v>
      </c>
      <c r="L47" s="64">
        <v>67</v>
      </c>
      <c r="M47" s="64">
        <v>67</v>
      </c>
      <c r="N47" s="64">
        <v>67</v>
      </c>
      <c r="O47" s="65">
        <v>67</v>
      </c>
      <c r="P47" s="48"/>
      <c r="Q47" s="48"/>
      <c r="R47" s="48"/>
      <c r="S47" s="48"/>
      <c r="T47" s="48"/>
      <c r="U47" s="48"/>
    </row>
    <row r="48" spans="1:21" ht="30.75" customHeight="1" x14ac:dyDescent="0.15">
      <c r="A48" s="48"/>
      <c r="B48" s="1209"/>
      <c r="C48" s="1210"/>
      <c r="D48" s="62"/>
      <c r="E48" s="1186" t="s">
        <v>15</v>
      </c>
      <c r="F48" s="1186"/>
      <c r="G48" s="1186"/>
      <c r="H48" s="1186"/>
      <c r="I48" s="1186"/>
      <c r="J48" s="1187"/>
      <c r="K48" s="63">
        <v>1676</v>
      </c>
      <c r="L48" s="64">
        <v>1680</v>
      </c>
      <c r="M48" s="64">
        <v>1651</v>
      </c>
      <c r="N48" s="64">
        <v>1618</v>
      </c>
      <c r="O48" s="65">
        <v>1677</v>
      </c>
      <c r="P48" s="48"/>
      <c r="Q48" s="48"/>
      <c r="R48" s="48"/>
      <c r="S48" s="48"/>
      <c r="T48" s="48"/>
      <c r="U48" s="48"/>
    </row>
    <row r="49" spans="1:21" ht="30.75" customHeight="1" x14ac:dyDescent="0.15">
      <c r="A49" s="48"/>
      <c r="B49" s="1209"/>
      <c r="C49" s="1210"/>
      <c r="D49" s="62"/>
      <c r="E49" s="1186" t="s">
        <v>16</v>
      </c>
      <c r="F49" s="1186"/>
      <c r="G49" s="1186"/>
      <c r="H49" s="1186"/>
      <c r="I49" s="1186"/>
      <c r="J49" s="1187"/>
      <c r="K49" s="63">
        <v>400</v>
      </c>
      <c r="L49" s="64">
        <v>413</v>
      </c>
      <c r="M49" s="64">
        <v>377</v>
      </c>
      <c r="N49" s="64">
        <v>388</v>
      </c>
      <c r="O49" s="65">
        <v>447</v>
      </c>
      <c r="P49" s="48"/>
      <c r="Q49" s="48"/>
      <c r="R49" s="48"/>
      <c r="S49" s="48"/>
      <c r="T49" s="48"/>
      <c r="U49" s="48"/>
    </row>
    <row r="50" spans="1:21" ht="30.75" customHeight="1" x14ac:dyDescent="0.15">
      <c r="A50" s="48"/>
      <c r="B50" s="1209"/>
      <c r="C50" s="1210"/>
      <c r="D50" s="62"/>
      <c r="E50" s="1186" t="s">
        <v>17</v>
      </c>
      <c r="F50" s="1186"/>
      <c r="G50" s="1186"/>
      <c r="H50" s="1186"/>
      <c r="I50" s="1186"/>
      <c r="J50" s="1187"/>
      <c r="K50" s="63">
        <v>57</v>
      </c>
      <c r="L50" s="64">
        <v>42</v>
      </c>
      <c r="M50" s="64">
        <v>46</v>
      </c>
      <c r="N50" s="64">
        <v>44</v>
      </c>
      <c r="O50" s="65">
        <v>37</v>
      </c>
      <c r="P50" s="48"/>
      <c r="Q50" s="48"/>
      <c r="R50" s="48"/>
      <c r="S50" s="48"/>
      <c r="T50" s="48"/>
      <c r="U50" s="48"/>
    </row>
    <row r="51" spans="1:21" ht="30.75" customHeight="1" x14ac:dyDescent="0.15">
      <c r="A51" s="48"/>
      <c r="B51" s="1211"/>
      <c r="C51" s="1212"/>
      <c r="D51" s="66"/>
      <c r="E51" s="1186" t="s">
        <v>18</v>
      </c>
      <c r="F51" s="1186"/>
      <c r="G51" s="1186"/>
      <c r="H51" s="1186"/>
      <c r="I51" s="1186"/>
      <c r="J51" s="1187"/>
      <c r="K51" s="63" t="s">
        <v>520</v>
      </c>
      <c r="L51" s="64" t="s">
        <v>520</v>
      </c>
      <c r="M51" s="64" t="s">
        <v>520</v>
      </c>
      <c r="N51" s="64" t="s">
        <v>520</v>
      </c>
      <c r="O51" s="65" t="s">
        <v>520</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13120</v>
      </c>
      <c r="L52" s="64">
        <v>13206</v>
      </c>
      <c r="M52" s="64">
        <v>13157</v>
      </c>
      <c r="N52" s="64">
        <v>13542</v>
      </c>
      <c r="O52" s="65">
        <v>13393</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1926</v>
      </c>
      <c r="L53" s="69">
        <v>2157</v>
      </c>
      <c r="M53" s="69">
        <v>2228</v>
      </c>
      <c r="N53" s="69">
        <v>1961</v>
      </c>
      <c r="O53" s="70">
        <v>2319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92" t="s">
        <v>26</v>
      </c>
      <c r="C58" s="1193"/>
      <c r="D58" s="1198" t="s">
        <v>27</v>
      </c>
      <c r="E58" s="1199"/>
      <c r="F58" s="1199"/>
      <c r="G58" s="1199"/>
      <c r="H58" s="1199"/>
      <c r="I58" s="1199"/>
      <c r="J58" s="1200"/>
      <c r="K58" s="83" t="s">
        <v>615</v>
      </c>
      <c r="L58" s="84" t="s">
        <v>615</v>
      </c>
      <c r="M58" s="84" t="s">
        <v>615</v>
      </c>
      <c r="N58" s="84" t="s">
        <v>615</v>
      </c>
      <c r="O58" s="85" t="s">
        <v>615</v>
      </c>
    </row>
    <row r="59" spans="1:21" ht="31.5" customHeight="1" x14ac:dyDescent="0.15">
      <c r="B59" s="1194"/>
      <c r="C59" s="1195"/>
      <c r="D59" s="1201" t="s">
        <v>28</v>
      </c>
      <c r="E59" s="1202"/>
      <c r="F59" s="1202"/>
      <c r="G59" s="1202"/>
      <c r="H59" s="1202"/>
      <c r="I59" s="1202"/>
      <c r="J59" s="1203"/>
      <c r="K59" s="86">
        <v>1844</v>
      </c>
      <c r="L59" s="87">
        <v>1851</v>
      </c>
      <c r="M59" s="87">
        <v>1661</v>
      </c>
      <c r="N59" s="87">
        <v>3291</v>
      </c>
      <c r="O59" s="88">
        <v>3296</v>
      </c>
    </row>
    <row r="60" spans="1:21" ht="31.5" customHeight="1" thickBot="1" x14ac:dyDescent="0.2">
      <c r="B60" s="1196"/>
      <c r="C60" s="1197"/>
      <c r="D60" s="1204" t="s">
        <v>29</v>
      </c>
      <c r="E60" s="1205"/>
      <c r="F60" s="1205"/>
      <c r="G60" s="1205"/>
      <c r="H60" s="1205"/>
      <c r="I60" s="1205"/>
      <c r="J60" s="1206"/>
      <c r="K60" s="89">
        <v>633</v>
      </c>
      <c r="L60" s="90">
        <v>700</v>
      </c>
      <c r="M60" s="90">
        <v>767</v>
      </c>
      <c r="N60" s="90">
        <v>833</v>
      </c>
      <c r="O60" s="91">
        <v>900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6KNeTpi9TnYdW5ZsTdoVZJaQQpN1/PVRLD87+gMSNrFvHKW8CRUgtUn7cOQHYr7/ozPDP7/06tm5MRgjPhe7g==" saltValue="nqcwo9/ZELAOn23d6ojU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7" t="s">
        <v>32</v>
      </c>
      <c r="C41" s="1228"/>
      <c r="D41" s="105"/>
      <c r="E41" s="1229" t="s">
        <v>33</v>
      </c>
      <c r="F41" s="1229"/>
      <c r="G41" s="1229"/>
      <c r="H41" s="1230"/>
      <c r="I41" s="353">
        <v>144842</v>
      </c>
      <c r="J41" s="354">
        <v>142471</v>
      </c>
      <c r="K41" s="354">
        <v>141907</v>
      </c>
      <c r="L41" s="354">
        <v>137909</v>
      </c>
      <c r="M41" s="355">
        <v>131824</v>
      </c>
    </row>
    <row r="42" spans="2:13" ht="27.75" customHeight="1" x14ac:dyDescent="0.15">
      <c r="B42" s="1217"/>
      <c r="C42" s="1218"/>
      <c r="D42" s="106"/>
      <c r="E42" s="1221" t="s">
        <v>34</v>
      </c>
      <c r="F42" s="1221"/>
      <c r="G42" s="1221"/>
      <c r="H42" s="1222"/>
      <c r="I42" s="356">
        <v>1097</v>
      </c>
      <c r="J42" s="357">
        <v>1258</v>
      </c>
      <c r="K42" s="357">
        <v>1744</v>
      </c>
      <c r="L42" s="357">
        <v>1512</v>
      </c>
      <c r="M42" s="358">
        <v>1512</v>
      </c>
    </row>
    <row r="43" spans="2:13" ht="27.75" customHeight="1" x14ac:dyDescent="0.15">
      <c r="B43" s="1217"/>
      <c r="C43" s="1218"/>
      <c r="D43" s="106"/>
      <c r="E43" s="1221" t="s">
        <v>35</v>
      </c>
      <c r="F43" s="1221"/>
      <c r="G43" s="1221"/>
      <c r="H43" s="1222"/>
      <c r="I43" s="356">
        <v>23819</v>
      </c>
      <c r="J43" s="357">
        <v>24579</v>
      </c>
      <c r="K43" s="357">
        <v>25261</v>
      </c>
      <c r="L43" s="357">
        <v>25240</v>
      </c>
      <c r="M43" s="358">
        <v>25078</v>
      </c>
    </row>
    <row r="44" spans="2:13" ht="27.75" customHeight="1" x14ac:dyDescent="0.15">
      <c r="B44" s="1217"/>
      <c r="C44" s="1218"/>
      <c r="D44" s="106"/>
      <c r="E44" s="1221" t="s">
        <v>36</v>
      </c>
      <c r="F44" s="1221"/>
      <c r="G44" s="1221"/>
      <c r="H44" s="1222"/>
      <c r="I44" s="356">
        <v>1924</v>
      </c>
      <c r="J44" s="357">
        <v>1878</v>
      </c>
      <c r="K44" s="357">
        <v>2207</v>
      </c>
      <c r="L44" s="357">
        <v>1950</v>
      </c>
      <c r="M44" s="358">
        <v>1732</v>
      </c>
    </row>
    <row r="45" spans="2:13" ht="27.75" customHeight="1" x14ac:dyDescent="0.15">
      <c r="B45" s="1217"/>
      <c r="C45" s="1218"/>
      <c r="D45" s="106"/>
      <c r="E45" s="1221" t="s">
        <v>37</v>
      </c>
      <c r="F45" s="1221"/>
      <c r="G45" s="1221"/>
      <c r="H45" s="1222"/>
      <c r="I45" s="356">
        <v>14488</v>
      </c>
      <c r="J45" s="357">
        <v>14382</v>
      </c>
      <c r="K45" s="357">
        <v>14523</v>
      </c>
      <c r="L45" s="357">
        <v>14379</v>
      </c>
      <c r="M45" s="358">
        <v>14092</v>
      </c>
    </row>
    <row r="46" spans="2:13" ht="27.75" customHeight="1" x14ac:dyDescent="0.15">
      <c r="B46" s="1217"/>
      <c r="C46" s="1218"/>
      <c r="D46" s="107"/>
      <c r="E46" s="1221" t="s">
        <v>38</v>
      </c>
      <c r="F46" s="1221"/>
      <c r="G46" s="1221"/>
      <c r="H46" s="1222"/>
      <c r="I46" s="356">
        <v>217</v>
      </c>
      <c r="J46" s="357">
        <v>189</v>
      </c>
      <c r="K46" s="357">
        <v>170</v>
      </c>
      <c r="L46" s="357">
        <v>152</v>
      </c>
      <c r="M46" s="358">
        <v>148</v>
      </c>
    </row>
    <row r="47" spans="2:13" ht="27.75" customHeight="1" x14ac:dyDescent="0.15">
      <c r="B47" s="1217"/>
      <c r="C47" s="1218"/>
      <c r="D47" s="108"/>
      <c r="E47" s="1231" t="s">
        <v>39</v>
      </c>
      <c r="F47" s="1232"/>
      <c r="G47" s="1232"/>
      <c r="H47" s="1233"/>
      <c r="I47" s="356" t="s">
        <v>520</v>
      </c>
      <c r="J47" s="357" t="s">
        <v>520</v>
      </c>
      <c r="K47" s="357" t="s">
        <v>520</v>
      </c>
      <c r="L47" s="357" t="s">
        <v>520</v>
      </c>
      <c r="M47" s="358" t="s">
        <v>520</v>
      </c>
    </row>
    <row r="48" spans="2:13" ht="27.75" customHeight="1" x14ac:dyDescent="0.15">
      <c r="B48" s="1217"/>
      <c r="C48" s="1218"/>
      <c r="D48" s="106"/>
      <c r="E48" s="1221" t="s">
        <v>40</v>
      </c>
      <c r="F48" s="1221"/>
      <c r="G48" s="1221"/>
      <c r="H48" s="1222"/>
      <c r="I48" s="356" t="s">
        <v>520</v>
      </c>
      <c r="J48" s="357" t="s">
        <v>520</v>
      </c>
      <c r="K48" s="357" t="s">
        <v>520</v>
      </c>
      <c r="L48" s="357" t="s">
        <v>520</v>
      </c>
      <c r="M48" s="358" t="s">
        <v>520</v>
      </c>
    </row>
    <row r="49" spans="2:13" ht="27.75" customHeight="1" x14ac:dyDescent="0.15">
      <c r="B49" s="1219"/>
      <c r="C49" s="1220"/>
      <c r="D49" s="106"/>
      <c r="E49" s="1221" t="s">
        <v>41</v>
      </c>
      <c r="F49" s="1221"/>
      <c r="G49" s="1221"/>
      <c r="H49" s="1222"/>
      <c r="I49" s="356" t="s">
        <v>520</v>
      </c>
      <c r="J49" s="357" t="s">
        <v>520</v>
      </c>
      <c r="K49" s="357" t="s">
        <v>520</v>
      </c>
      <c r="L49" s="357" t="s">
        <v>520</v>
      </c>
      <c r="M49" s="358" t="s">
        <v>520</v>
      </c>
    </row>
    <row r="50" spans="2:13" ht="27.75" customHeight="1" x14ac:dyDescent="0.15">
      <c r="B50" s="1215" t="s">
        <v>42</v>
      </c>
      <c r="C50" s="1216"/>
      <c r="D50" s="109"/>
      <c r="E50" s="1221" t="s">
        <v>43</v>
      </c>
      <c r="F50" s="1221"/>
      <c r="G50" s="1221"/>
      <c r="H50" s="1222"/>
      <c r="I50" s="356">
        <v>19623</v>
      </c>
      <c r="J50" s="357">
        <v>16345</v>
      </c>
      <c r="K50" s="357">
        <v>18820</v>
      </c>
      <c r="L50" s="357">
        <v>21856</v>
      </c>
      <c r="M50" s="358">
        <v>23051</v>
      </c>
    </row>
    <row r="51" spans="2:13" ht="27.75" customHeight="1" x14ac:dyDescent="0.15">
      <c r="B51" s="1217"/>
      <c r="C51" s="1218"/>
      <c r="D51" s="106"/>
      <c r="E51" s="1221" t="s">
        <v>44</v>
      </c>
      <c r="F51" s="1221"/>
      <c r="G51" s="1221"/>
      <c r="H51" s="1222"/>
      <c r="I51" s="356">
        <v>25559</v>
      </c>
      <c r="J51" s="357">
        <v>26152</v>
      </c>
      <c r="K51" s="357">
        <v>27753</v>
      </c>
      <c r="L51" s="357">
        <v>27541</v>
      </c>
      <c r="M51" s="358">
        <v>28974</v>
      </c>
    </row>
    <row r="52" spans="2:13" ht="27.75" customHeight="1" x14ac:dyDescent="0.15">
      <c r="B52" s="1219"/>
      <c r="C52" s="1220"/>
      <c r="D52" s="106"/>
      <c r="E52" s="1221" t="s">
        <v>45</v>
      </c>
      <c r="F52" s="1221"/>
      <c r="G52" s="1221"/>
      <c r="H52" s="1222"/>
      <c r="I52" s="356">
        <v>124915</v>
      </c>
      <c r="J52" s="357">
        <v>123122</v>
      </c>
      <c r="K52" s="357">
        <v>124981</v>
      </c>
      <c r="L52" s="357">
        <v>122721</v>
      </c>
      <c r="M52" s="358">
        <v>119138</v>
      </c>
    </row>
    <row r="53" spans="2:13" ht="27.75" customHeight="1" thickBot="1" x14ac:dyDescent="0.2">
      <c r="B53" s="1223" t="s">
        <v>46</v>
      </c>
      <c r="C53" s="1224"/>
      <c r="D53" s="110"/>
      <c r="E53" s="1225" t="s">
        <v>47</v>
      </c>
      <c r="F53" s="1225"/>
      <c r="G53" s="1225"/>
      <c r="H53" s="1226"/>
      <c r="I53" s="359">
        <v>16291</v>
      </c>
      <c r="J53" s="360">
        <v>19138</v>
      </c>
      <c r="K53" s="360">
        <v>14259</v>
      </c>
      <c r="L53" s="360">
        <v>9026</v>
      </c>
      <c r="M53" s="361">
        <v>3223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xJxWECnjb1afBo7WkJdexVpuuCIH1SeCEjOZDAqk45M39IYB2ZwnUtOMw0oNu2pQlS07bETs/2/EiIZiL4DVw==" saltValue="W352Veuqyg/lG2XwnoUF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2" t="s">
        <v>50</v>
      </c>
      <c r="D55" s="1242"/>
      <c r="E55" s="1243"/>
      <c r="F55" s="122">
        <v>6556</v>
      </c>
      <c r="G55" s="122">
        <v>7451</v>
      </c>
      <c r="H55" s="123">
        <v>7460</v>
      </c>
    </row>
    <row r="56" spans="2:8" ht="52.5" customHeight="1" x14ac:dyDescent="0.15">
      <c r="B56" s="124"/>
      <c r="C56" s="1244" t="s">
        <v>51</v>
      </c>
      <c r="D56" s="1244"/>
      <c r="E56" s="1245"/>
      <c r="F56" s="125">
        <v>1661</v>
      </c>
      <c r="G56" s="125">
        <v>3291</v>
      </c>
      <c r="H56" s="126">
        <v>3296</v>
      </c>
    </row>
    <row r="57" spans="2:8" ht="53.25" customHeight="1" x14ac:dyDescent="0.15">
      <c r="B57" s="124"/>
      <c r="C57" s="1246" t="s">
        <v>52</v>
      </c>
      <c r="D57" s="1246"/>
      <c r="E57" s="1247"/>
      <c r="F57" s="127">
        <v>8378</v>
      </c>
      <c r="G57" s="127">
        <v>8842</v>
      </c>
      <c r="H57" s="128">
        <v>9993</v>
      </c>
    </row>
    <row r="58" spans="2:8" ht="45.75" customHeight="1" x14ac:dyDescent="0.15">
      <c r="B58" s="129"/>
      <c r="C58" s="1234" t="s">
        <v>610</v>
      </c>
      <c r="D58" s="1235"/>
      <c r="E58" s="1236"/>
      <c r="F58" s="130">
        <v>1807</v>
      </c>
      <c r="G58" s="130">
        <v>3056</v>
      </c>
      <c r="H58" s="131">
        <v>4196</v>
      </c>
    </row>
    <row r="59" spans="2:8" ht="45.75" customHeight="1" x14ac:dyDescent="0.15">
      <c r="B59" s="129"/>
      <c r="C59" s="1234" t="s">
        <v>611</v>
      </c>
      <c r="D59" s="1235"/>
      <c r="E59" s="1236"/>
      <c r="F59" s="130">
        <v>2358</v>
      </c>
      <c r="G59" s="130">
        <v>2359</v>
      </c>
      <c r="H59" s="131">
        <v>2359</v>
      </c>
    </row>
    <row r="60" spans="2:8" ht="45.75" customHeight="1" x14ac:dyDescent="0.15">
      <c r="B60" s="129"/>
      <c r="C60" s="1234" t="s">
        <v>612</v>
      </c>
      <c r="D60" s="1235"/>
      <c r="E60" s="1236"/>
      <c r="F60" s="130">
        <v>600</v>
      </c>
      <c r="G60" s="130">
        <v>837</v>
      </c>
      <c r="H60" s="131">
        <v>887</v>
      </c>
    </row>
    <row r="61" spans="2:8" ht="45.75" customHeight="1" x14ac:dyDescent="0.15">
      <c r="B61" s="129"/>
      <c r="C61" s="1234" t="s">
        <v>613</v>
      </c>
      <c r="D61" s="1235"/>
      <c r="E61" s="1236"/>
      <c r="F61" s="130">
        <v>628</v>
      </c>
      <c r="G61" s="130">
        <v>667</v>
      </c>
      <c r="H61" s="131">
        <v>667</v>
      </c>
    </row>
    <row r="62" spans="2:8" ht="45.75" customHeight="1" thickBot="1" x14ac:dyDescent="0.2">
      <c r="B62" s="132"/>
      <c r="C62" s="1237" t="s">
        <v>614</v>
      </c>
      <c r="D62" s="1238"/>
      <c r="E62" s="1239"/>
      <c r="F62" s="130">
        <v>374</v>
      </c>
      <c r="G62" s="130">
        <v>363</v>
      </c>
      <c r="H62" s="131">
        <v>362</v>
      </c>
    </row>
    <row r="63" spans="2:8" ht="52.5" customHeight="1" thickBot="1" x14ac:dyDescent="0.2">
      <c r="B63" s="133"/>
      <c r="C63" s="1240" t="s">
        <v>53</v>
      </c>
      <c r="D63" s="1240"/>
      <c r="E63" s="1241"/>
      <c r="F63" s="134">
        <v>16596</v>
      </c>
      <c r="G63" s="134">
        <v>19585</v>
      </c>
      <c r="H63" s="135">
        <v>20749</v>
      </c>
    </row>
    <row r="64" spans="2:8" x14ac:dyDescent="0.15"/>
  </sheetData>
  <sheetProtection algorithmName="SHA-512" hashValue="u+W8E/oRPv1Ur22DtjizbBlNAr0ALul/y9PYHrnlqxYqdSOZ2zGkW7T7byMQX+Gn0x/I2aDYfeOyXzg2hVcdyQ==" saltValue="MS9eUIgbI6qP1iK9gBE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showGridLines="0" zoomScale="70" zoomScaleNormal="70"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7"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7"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7"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7"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7"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7"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7"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7"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7"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7"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7"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7"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7"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7"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7"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625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626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8" t="s">
        <v>627</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x14ac:dyDescent="0.15">
      <c r="B44" s="370"/>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x14ac:dyDescent="0.15">
      <c r="B45" s="370"/>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x14ac:dyDescent="0.15">
      <c r="B46" s="370"/>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x14ac:dyDescent="0.15">
      <c r="B47" s="370"/>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628</v>
      </c>
    </row>
    <row r="50" spans="1:109" x14ac:dyDescent="0.15">
      <c r="B50" s="370"/>
      <c r="G50" s="1257"/>
      <c r="H50" s="1257"/>
      <c r="I50" s="1257"/>
      <c r="J50" s="1257"/>
      <c r="K50" s="380"/>
      <c r="L50" s="380"/>
      <c r="M50" s="381"/>
      <c r="N50" s="381"/>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562</v>
      </c>
      <c r="BQ50" s="1261"/>
      <c r="BR50" s="1261"/>
      <c r="BS50" s="1261"/>
      <c r="BT50" s="1261"/>
      <c r="BU50" s="1261"/>
      <c r="BV50" s="1261"/>
      <c r="BW50" s="1261"/>
      <c r="BX50" s="1261" t="s">
        <v>563</v>
      </c>
      <c r="BY50" s="1261"/>
      <c r="BZ50" s="1261"/>
      <c r="CA50" s="1261"/>
      <c r="CB50" s="1261"/>
      <c r="CC50" s="1261"/>
      <c r="CD50" s="1261"/>
      <c r="CE50" s="1261"/>
      <c r="CF50" s="1261" t="s">
        <v>564</v>
      </c>
      <c r="CG50" s="1261"/>
      <c r="CH50" s="1261"/>
      <c r="CI50" s="1261"/>
      <c r="CJ50" s="1261"/>
      <c r="CK50" s="1261"/>
      <c r="CL50" s="1261"/>
      <c r="CM50" s="1261"/>
      <c r="CN50" s="1261" t="s">
        <v>565</v>
      </c>
      <c r="CO50" s="1261"/>
      <c r="CP50" s="1261"/>
      <c r="CQ50" s="1261"/>
      <c r="CR50" s="1261"/>
      <c r="CS50" s="1261"/>
      <c r="CT50" s="1261"/>
      <c r="CU50" s="1261"/>
      <c r="CV50" s="1261" t="s">
        <v>566</v>
      </c>
      <c r="CW50" s="1261"/>
      <c r="CX50" s="1261"/>
      <c r="CY50" s="1261"/>
      <c r="CZ50" s="1261"/>
      <c r="DA50" s="1261"/>
      <c r="DB50" s="1261"/>
      <c r="DC50" s="1261"/>
    </row>
    <row r="51" spans="1:109" ht="13.5" customHeight="1" x14ac:dyDescent="0.15">
      <c r="B51" s="370"/>
      <c r="G51" s="1267"/>
      <c r="H51" s="1267"/>
      <c r="I51" s="1265"/>
      <c r="J51" s="1265"/>
      <c r="K51" s="1263"/>
      <c r="L51" s="1263"/>
      <c r="M51" s="1263"/>
      <c r="N51" s="1263"/>
      <c r="AM51" s="379"/>
      <c r="AN51" s="1264" t="s">
        <v>629</v>
      </c>
      <c r="AO51" s="1264"/>
      <c r="AP51" s="1264"/>
      <c r="AQ51" s="1264"/>
      <c r="AR51" s="1264"/>
      <c r="AS51" s="1264"/>
      <c r="AT51" s="1264"/>
      <c r="AU51" s="1264"/>
      <c r="AV51" s="1264"/>
      <c r="AW51" s="1264"/>
      <c r="AX51" s="1264"/>
      <c r="AY51" s="1264"/>
      <c r="AZ51" s="1264"/>
      <c r="BA51" s="1264"/>
      <c r="BB51" s="1264" t="s">
        <v>630</v>
      </c>
      <c r="BC51" s="1264"/>
      <c r="BD51" s="1264"/>
      <c r="BE51" s="1264"/>
      <c r="BF51" s="1264"/>
      <c r="BG51" s="1264"/>
      <c r="BH51" s="1264"/>
      <c r="BI51" s="1264"/>
      <c r="BJ51" s="1264"/>
      <c r="BK51" s="1264"/>
      <c r="BL51" s="1264"/>
      <c r="BM51" s="1264"/>
      <c r="BN51" s="1264"/>
      <c r="BO51" s="1264"/>
      <c r="BP51" s="1262">
        <v>27.9</v>
      </c>
      <c r="BQ51" s="1262"/>
      <c r="BR51" s="1262"/>
      <c r="BS51" s="1262"/>
      <c r="BT51" s="1262"/>
      <c r="BU51" s="1262"/>
      <c r="BV51" s="1262"/>
      <c r="BW51" s="1262"/>
      <c r="BX51" s="1262">
        <v>32.5</v>
      </c>
      <c r="BY51" s="1262"/>
      <c r="BZ51" s="1262"/>
      <c r="CA51" s="1262"/>
      <c r="CB51" s="1262"/>
      <c r="CC51" s="1262"/>
      <c r="CD51" s="1262"/>
      <c r="CE51" s="1262"/>
      <c r="CF51" s="1262">
        <v>23.7</v>
      </c>
      <c r="CG51" s="1262"/>
      <c r="CH51" s="1262"/>
      <c r="CI51" s="1262"/>
      <c r="CJ51" s="1262"/>
      <c r="CK51" s="1262"/>
      <c r="CL51" s="1262"/>
      <c r="CM51" s="1262"/>
      <c r="CN51" s="1262">
        <v>14.3</v>
      </c>
      <c r="CO51" s="1262"/>
      <c r="CP51" s="1262"/>
      <c r="CQ51" s="1262"/>
      <c r="CR51" s="1262"/>
      <c r="CS51" s="1262"/>
      <c r="CT51" s="1262"/>
      <c r="CU51" s="1262"/>
      <c r="CV51" s="1262">
        <v>5.2</v>
      </c>
      <c r="CW51" s="1262"/>
      <c r="CX51" s="1262"/>
      <c r="CY51" s="1262"/>
      <c r="CZ51" s="1262"/>
      <c r="DA51" s="1262"/>
      <c r="DB51" s="1262"/>
      <c r="DC51" s="1262"/>
    </row>
    <row r="52" spans="1:109" x14ac:dyDescent="0.15">
      <c r="B52" s="370"/>
      <c r="G52" s="1267"/>
      <c r="H52" s="1267"/>
      <c r="I52" s="1265"/>
      <c r="J52" s="1265"/>
      <c r="K52" s="1263"/>
      <c r="L52" s="1263"/>
      <c r="M52" s="1263"/>
      <c r="N52" s="1263"/>
      <c r="AM52" s="379"/>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x14ac:dyDescent="0.15">
      <c r="A53" s="378"/>
      <c r="B53" s="370"/>
      <c r="G53" s="1267"/>
      <c r="H53" s="1267"/>
      <c r="I53" s="1257"/>
      <c r="J53" s="1257"/>
      <c r="K53" s="1263"/>
      <c r="L53" s="1263"/>
      <c r="M53" s="1263"/>
      <c r="N53" s="1263"/>
      <c r="AM53" s="379"/>
      <c r="AN53" s="1264"/>
      <c r="AO53" s="1264"/>
      <c r="AP53" s="1264"/>
      <c r="AQ53" s="1264"/>
      <c r="AR53" s="1264"/>
      <c r="AS53" s="1264"/>
      <c r="AT53" s="1264"/>
      <c r="AU53" s="1264"/>
      <c r="AV53" s="1264"/>
      <c r="AW53" s="1264"/>
      <c r="AX53" s="1264"/>
      <c r="AY53" s="1264"/>
      <c r="AZ53" s="1264"/>
      <c r="BA53" s="1264"/>
      <c r="BB53" s="1264" t="s">
        <v>631</v>
      </c>
      <c r="BC53" s="1264"/>
      <c r="BD53" s="1264"/>
      <c r="BE53" s="1264"/>
      <c r="BF53" s="1264"/>
      <c r="BG53" s="1264"/>
      <c r="BH53" s="1264"/>
      <c r="BI53" s="1264"/>
      <c r="BJ53" s="1264"/>
      <c r="BK53" s="1264"/>
      <c r="BL53" s="1264"/>
      <c r="BM53" s="1264"/>
      <c r="BN53" s="1264"/>
      <c r="BO53" s="1264"/>
      <c r="BP53" s="1262">
        <v>53.1</v>
      </c>
      <c r="BQ53" s="1262"/>
      <c r="BR53" s="1262"/>
      <c r="BS53" s="1262"/>
      <c r="BT53" s="1262"/>
      <c r="BU53" s="1262"/>
      <c r="BV53" s="1262"/>
      <c r="BW53" s="1262"/>
      <c r="BX53" s="1262">
        <v>53.1</v>
      </c>
      <c r="BY53" s="1262"/>
      <c r="BZ53" s="1262"/>
      <c r="CA53" s="1262"/>
      <c r="CB53" s="1262"/>
      <c r="CC53" s="1262"/>
      <c r="CD53" s="1262"/>
      <c r="CE53" s="1262"/>
      <c r="CF53" s="1262">
        <v>53.9</v>
      </c>
      <c r="CG53" s="1262"/>
      <c r="CH53" s="1262"/>
      <c r="CI53" s="1262"/>
      <c r="CJ53" s="1262"/>
      <c r="CK53" s="1262"/>
      <c r="CL53" s="1262"/>
      <c r="CM53" s="1262"/>
      <c r="CN53" s="1262">
        <v>55.5</v>
      </c>
      <c r="CO53" s="1262"/>
      <c r="CP53" s="1262"/>
      <c r="CQ53" s="1262"/>
      <c r="CR53" s="1262"/>
      <c r="CS53" s="1262"/>
      <c r="CT53" s="1262"/>
      <c r="CU53" s="1262"/>
      <c r="CV53" s="1262">
        <v>58.3</v>
      </c>
      <c r="CW53" s="1262"/>
      <c r="CX53" s="1262"/>
      <c r="CY53" s="1262"/>
      <c r="CZ53" s="1262"/>
      <c r="DA53" s="1262"/>
      <c r="DB53" s="1262"/>
      <c r="DC53" s="1262"/>
    </row>
    <row r="54" spans="1:109" x14ac:dyDescent="0.15">
      <c r="A54" s="378"/>
      <c r="B54" s="370"/>
      <c r="G54" s="1267"/>
      <c r="H54" s="1267"/>
      <c r="I54" s="1257"/>
      <c r="J54" s="1257"/>
      <c r="K54" s="1263"/>
      <c r="L54" s="1263"/>
      <c r="M54" s="1263"/>
      <c r="N54" s="1263"/>
      <c r="AM54" s="379"/>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x14ac:dyDescent="0.15">
      <c r="A55" s="378"/>
      <c r="B55" s="370"/>
      <c r="G55" s="1257"/>
      <c r="H55" s="1257"/>
      <c r="I55" s="1257"/>
      <c r="J55" s="1257"/>
      <c r="K55" s="1263"/>
      <c r="L55" s="1263"/>
      <c r="M55" s="1263"/>
      <c r="N55" s="1263"/>
      <c r="AN55" s="1261" t="s">
        <v>632</v>
      </c>
      <c r="AO55" s="1261"/>
      <c r="AP55" s="1261"/>
      <c r="AQ55" s="1261"/>
      <c r="AR55" s="1261"/>
      <c r="AS55" s="1261"/>
      <c r="AT55" s="1261"/>
      <c r="AU55" s="1261"/>
      <c r="AV55" s="1261"/>
      <c r="AW55" s="1261"/>
      <c r="AX55" s="1261"/>
      <c r="AY55" s="1261"/>
      <c r="AZ55" s="1261"/>
      <c r="BA55" s="1261"/>
      <c r="BB55" s="1264" t="s">
        <v>630</v>
      </c>
      <c r="BC55" s="1264"/>
      <c r="BD55" s="1264"/>
      <c r="BE55" s="1264"/>
      <c r="BF55" s="1264"/>
      <c r="BG55" s="1264"/>
      <c r="BH55" s="1264"/>
      <c r="BI55" s="1264"/>
      <c r="BJ55" s="1264"/>
      <c r="BK55" s="1264"/>
      <c r="BL55" s="1264"/>
      <c r="BM55" s="1264"/>
      <c r="BN55" s="1264"/>
      <c r="BO55" s="1264"/>
      <c r="BP55" s="1262">
        <v>34</v>
      </c>
      <c r="BQ55" s="1262"/>
      <c r="BR55" s="1262"/>
      <c r="BS55" s="1262"/>
      <c r="BT55" s="1262"/>
      <c r="BU55" s="1262"/>
      <c r="BV55" s="1262"/>
      <c r="BW55" s="1262"/>
      <c r="BX55" s="1262">
        <v>33.9</v>
      </c>
      <c r="BY55" s="1262"/>
      <c r="BZ55" s="1262"/>
      <c r="CA55" s="1262"/>
      <c r="CB55" s="1262"/>
      <c r="CC55" s="1262"/>
      <c r="CD55" s="1262"/>
      <c r="CE55" s="1262"/>
      <c r="CF55" s="1262">
        <v>31.5</v>
      </c>
      <c r="CG55" s="1262"/>
      <c r="CH55" s="1262"/>
      <c r="CI55" s="1262"/>
      <c r="CJ55" s="1262"/>
      <c r="CK55" s="1262"/>
      <c r="CL55" s="1262"/>
      <c r="CM55" s="1262"/>
      <c r="CN55" s="1262">
        <v>23.4</v>
      </c>
      <c r="CO55" s="1262"/>
      <c r="CP55" s="1262"/>
      <c r="CQ55" s="1262"/>
      <c r="CR55" s="1262"/>
      <c r="CS55" s="1262"/>
      <c r="CT55" s="1262"/>
      <c r="CU55" s="1262"/>
      <c r="CV55" s="1262">
        <v>18.2</v>
      </c>
      <c r="CW55" s="1262"/>
      <c r="CX55" s="1262"/>
      <c r="CY55" s="1262"/>
      <c r="CZ55" s="1262"/>
      <c r="DA55" s="1262"/>
      <c r="DB55" s="1262"/>
      <c r="DC55" s="1262"/>
    </row>
    <row r="56" spans="1:109" x14ac:dyDescent="0.15">
      <c r="A56" s="378"/>
      <c r="B56" s="370"/>
      <c r="G56" s="1257"/>
      <c r="H56" s="1257"/>
      <c r="I56" s="1257"/>
      <c r="J56" s="1257"/>
      <c r="K56" s="1263"/>
      <c r="L56" s="1263"/>
      <c r="M56" s="1263"/>
      <c r="N56" s="1263"/>
      <c r="AN56" s="1261"/>
      <c r="AO56" s="1261"/>
      <c r="AP56" s="1261"/>
      <c r="AQ56" s="1261"/>
      <c r="AR56" s="1261"/>
      <c r="AS56" s="1261"/>
      <c r="AT56" s="1261"/>
      <c r="AU56" s="1261"/>
      <c r="AV56" s="1261"/>
      <c r="AW56" s="1261"/>
      <c r="AX56" s="1261"/>
      <c r="AY56" s="1261"/>
      <c r="AZ56" s="1261"/>
      <c r="BA56" s="1261"/>
      <c r="BB56" s="1264"/>
      <c r="BC56" s="1264"/>
      <c r="BD56" s="1264"/>
      <c r="BE56" s="1264"/>
      <c r="BF56" s="1264"/>
      <c r="BG56" s="1264"/>
      <c r="BH56" s="1264"/>
      <c r="BI56" s="1264"/>
      <c r="BJ56" s="1264"/>
      <c r="BK56" s="1264"/>
      <c r="BL56" s="1264"/>
      <c r="BM56" s="1264"/>
      <c r="BN56" s="1264"/>
      <c r="BO56" s="1264"/>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8" customFormat="1" x14ac:dyDescent="0.15">
      <c r="B57" s="382"/>
      <c r="G57" s="1257"/>
      <c r="H57" s="1257"/>
      <c r="I57" s="1266"/>
      <c r="J57" s="1266"/>
      <c r="K57" s="1263"/>
      <c r="L57" s="1263"/>
      <c r="M57" s="1263"/>
      <c r="N57" s="1263"/>
      <c r="AM57" s="364"/>
      <c r="AN57" s="1261"/>
      <c r="AO57" s="1261"/>
      <c r="AP57" s="1261"/>
      <c r="AQ57" s="1261"/>
      <c r="AR57" s="1261"/>
      <c r="AS57" s="1261"/>
      <c r="AT57" s="1261"/>
      <c r="AU57" s="1261"/>
      <c r="AV57" s="1261"/>
      <c r="AW57" s="1261"/>
      <c r="AX57" s="1261"/>
      <c r="AY57" s="1261"/>
      <c r="AZ57" s="1261"/>
      <c r="BA57" s="1261"/>
      <c r="BB57" s="1264" t="s">
        <v>631</v>
      </c>
      <c r="BC57" s="1264"/>
      <c r="BD57" s="1264"/>
      <c r="BE57" s="1264"/>
      <c r="BF57" s="1264"/>
      <c r="BG57" s="1264"/>
      <c r="BH57" s="1264"/>
      <c r="BI57" s="1264"/>
      <c r="BJ57" s="1264"/>
      <c r="BK57" s="1264"/>
      <c r="BL57" s="1264"/>
      <c r="BM57" s="1264"/>
      <c r="BN57" s="1264"/>
      <c r="BO57" s="1264"/>
      <c r="BP57" s="1262">
        <v>61.1</v>
      </c>
      <c r="BQ57" s="1262"/>
      <c r="BR57" s="1262"/>
      <c r="BS57" s="1262"/>
      <c r="BT57" s="1262"/>
      <c r="BU57" s="1262"/>
      <c r="BV57" s="1262"/>
      <c r="BW57" s="1262"/>
      <c r="BX57" s="1262">
        <v>61.9</v>
      </c>
      <c r="BY57" s="1262"/>
      <c r="BZ57" s="1262"/>
      <c r="CA57" s="1262"/>
      <c r="CB57" s="1262"/>
      <c r="CC57" s="1262"/>
      <c r="CD57" s="1262"/>
      <c r="CE57" s="1262"/>
      <c r="CF57" s="1262">
        <v>62.7</v>
      </c>
      <c r="CG57" s="1262"/>
      <c r="CH57" s="1262"/>
      <c r="CI57" s="1262"/>
      <c r="CJ57" s="1262"/>
      <c r="CK57" s="1262"/>
      <c r="CL57" s="1262"/>
      <c r="CM57" s="1262"/>
      <c r="CN57" s="1262">
        <v>63.9</v>
      </c>
      <c r="CO57" s="1262"/>
      <c r="CP57" s="1262"/>
      <c r="CQ57" s="1262"/>
      <c r="CR57" s="1262"/>
      <c r="CS57" s="1262"/>
      <c r="CT57" s="1262"/>
      <c r="CU57" s="1262"/>
      <c r="CV57" s="1262">
        <v>64.8</v>
      </c>
      <c r="CW57" s="1262"/>
      <c r="CX57" s="1262"/>
      <c r="CY57" s="1262"/>
      <c r="CZ57" s="1262"/>
      <c r="DA57" s="1262"/>
      <c r="DB57" s="1262"/>
      <c r="DC57" s="1262"/>
      <c r="DD57" s="383"/>
      <c r="DE57" s="382"/>
    </row>
    <row r="58" spans="1:109" s="378" customFormat="1" x14ac:dyDescent="0.15">
      <c r="A58" s="364"/>
      <c r="B58" s="382"/>
      <c r="G58" s="1257"/>
      <c r="H58" s="1257"/>
      <c r="I58" s="1266"/>
      <c r="J58" s="1266"/>
      <c r="K58" s="1263"/>
      <c r="L58" s="1263"/>
      <c r="M58" s="1263"/>
      <c r="N58" s="1263"/>
      <c r="AM58" s="364"/>
      <c r="AN58" s="1261"/>
      <c r="AO58" s="1261"/>
      <c r="AP58" s="1261"/>
      <c r="AQ58" s="1261"/>
      <c r="AR58" s="1261"/>
      <c r="AS58" s="1261"/>
      <c r="AT58" s="1261"/>
      <c r="AU58" s="1261"/>
      <c r="AV58" s="1261"/>
      <c r="AW58" s="1261"/>
      <c r="AX58" s="1261"/>
      <c r="AY58" s="1261"/>
      <c r="AZ58" s="1261"/>
      <c r="BA58" s="1261"/>
      <c r="BB58" s="1264"/>
      <c r="BC58" s="1264"/>
      <c r="BD58" s="1264"/>
      <c r="BE58" s="1264"/>
      <c r="BF58" s="1264"/>
      <c r="BG58" s="1264"/>
      <c r="BH58" s="1264"/>
      <c r="BI58" s="1264"/>
      <c r="BJ58" s="1264"/>
      <c r="BK58" s="1264"/>
      <c r="BL58" s="1264"/>
      <c r="BM58" s="1264"/>
      <c r="BN58" s="1264"/>
      <c r="BO58" s="1264"/>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633</v>
      </c>
    </row>
    <row r="64" spans="1:109" x14ac:dyDescent="0.15">
      <c r="B64" s="370"/>
      <c r="G64" s="377"/>
      <c r="I64" s="390"/>
      <c r="J64" s="390"/>
      <c r="K64" s="390"/>
      <c r="L64" s="390"/>
      <c r="M64" s="390"/>
      <c r="N64" s="391"/>
      <c r="AM64" s="377"/>
      <c r="AN64" s="377" t="s">
        <v>626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8" t="s">
        <v>634</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370"/>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370"/>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370"/>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370"/>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628</v>
      </c>
    </row>
    <row r="72" spans="2:107" x14ac:dyDescent="0.15">
      <c r="B72" s="370"/>
      <c r="G72" s="1257"/>
      <c r="H72" s="1257"/>
      <c r="I72" s="1257"/>
      <c r="J72" s="1257"/>
      <c r="K72" s="380"/>
      <c r="L72" s="380"/>
      <c r="M72" s="381"/>
      <c r="N72" s="381"/>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562</v>
      </c>
      <c r="BQ72" s="1261"/>
      <c r="BR72" s="1261"/>
      <c r="BS72" s="1261"/>
      <c r="BT72" s="1261"/>
      <c r="BU72" s="1261"/>
      <c r="BV72" s="1261"/>
      <c r="BW72" s="1261"/>
      <c r="BX72" s="1261" t="s">
        <v>563</v>
      </c>
      <c r="BY72" s="1261"/>
      <c r="BZ72" s="1261"/>
      <c r="CA72" s="1261"/>
      <c r="CB72" s="1261"/>
      <c r="CC72" s="1261"/>
      <c r="CD72" s="1261"/>
      <c r="CE72" s="1261"/>
      <c r="CF72" s="1261" t="s">
        <v>564</v>
      </c>
      <c r="CG72" s="1261"/>
      <c r="CH72" s="1261"/>
      <c r="CI72" s="1261"/>
      <c r="CJ72" s="1261"/>
      <c r="CK72" s="1261"/>
      <c r="CL72" s="1261"/>
      <c r="CM72" s="1261"/>
      <c r="CN72" s="1261" t="s">
        <v>565</v>
      </c>
      <c r="CO72" s="1261"/>
      <c r="CP72" s="1261"/>
      <c r="CQ72" s="1261"/>
      <c r="CR72" s="1261"/>
      <c r="CS72" s="1261"/>
      <c r="CT72" s="1261"/>
      <c r="CU72" s="1261"/>
      <c r="CV72" s="1261" t="s">
        <v>566</v>
      </c>
      <c r="CW72" s="1261"/>
      <c r="CX72" s="1261"/>
      <c r="CY72" s="1261"/>
      <c r="CZ72" s="1261"/>
      <c r="DA72" s="1261"/>
      <c r="DB72" s="1261"/>
      <c r="DC72" s="1261"/>
    </row>
    <row r="73" spans="2:107" x14ac:dyDescent="0.15">
      <c r="B73" s="370"/>
      <c r="G73" s="1267"/>
      <c r="H73" s="1267"/>
      <c r="I73" s="1267"/>
      <c r="J73" s="1267"/>
      <c r="K73" s="1268"/>
      <c r="L73" s="1268"/>
      <c r="M73" s="1268"/>
      <c r="N73" s="1268"/>
      <c r="AM73" s="379"/>
      <c r="AN73" s="1264" t="s">
        <v>629</v>
      </c>
      <c r="AO73" s="1264"/>
      <c r="AP73" s="1264"/>
      <c r="AQ73" s="1264"/>
      <c r="AR73" s="1264"/>
      <c r="AS73" s="1264"/>
      <c r="AT73" s="1264"/>
      <c r="AU73" s="1264"/>
      <c r="AV73" s="1264"/>
      <c r="AW73" s="1264"/>
      <c r="AX73" s="1264"/>
      <c r="AY73" s="1264"/>
      <c r="AZ73" s="1264"/>
      <c r="BA73" s="1264"/>
      <c r="BB73" s="1264" t="s">
        <v>630</v>
      </c>
      <c r="BC73" s="1264"/>
      <c r="BD73" s="1264"/>
      <c r="BE73" s="1264"/>
      <c r="BF73" s="1264"/>
      <c r="BG73" s="1264"/>
      <c r="BH73" s="1264"/>
      <c r="BI73" s="1264"/>
      <c r="BJ73" s="1264"/>
      <c r="BK73" s="1264"/>
      <c r="BL73" s="1264"/>
      <c r="BM73" s="1264"/>
      <c r="BN73" s="1264"/>
      <c r="BO73" s="1264"/>
      <c r="BP73" s="1262">
        <v>27.9</v>
      </c>
      <c r="BQ73" s="1262"/>
      <c r="BR73" s="1262"/>
      <c r="BS73" s="1262"/>
      <c r="BT73" s="1262"/>
      <c r="BU73" s="1262"/>
      <c r="BV73" s="1262"/>
      <c r="BW73" s="1262"/>
      <c r="BX73" s="1262">
        <v>32.5</v>
      </c>
      <c r="BY73" s="1262"/>
      <c r="BZ73" s="1262"/>
      <c r="CA73" s="1262"/>
      <c r="CB73" s="1262"/>
      <c r="CC73" s="1262"/>
      <c r="CD73" s="1262"/>
      <c r="CE73" s="1262"/>
      <c r="CF73" s="1262">
        <v>23.7</v>
      </c>
      <c r="CG73" s="1262"/>
      <c r="CH73" s="1262"/>
      <c r="CI73" s="1262"/>
      <c r="CJ73" s="1262"/>
      <c r="CK73" s="1262"/>
      <c r="CL73" s="1262"/>
      <c r="CM73" s="1262"/>
      <c r="CN73" s="1262">
        <v>14.3</v>
      </c>
      <c r="CO73" s="1262"/>
      <c r="CP73" s="1262"/>
      <c r="CQ73" s="1262"/>
      <c r="CR73" s="1262"/>
      <c r="CS73" s="1262"/>
      <c r="CT73" s="1262"/>
      <c r="CU73" s="1262"/>
      <c r="CV73" s="1262">
        <v>5.2</v>
      </c>
      <c r="CW73" s="1262"/>
      <c r="CX73" s="1262"/>
      <c r="CY73" s="1262"/>
      <c r="CZ73" s="1262"/>
      <c r="DA73" s="1262"/>
      <c r="DB73" s="1262"/>
      <c r="DC73" s="1262"/>
    </row>
    <row r="74" spans="2:107" x14ac:dyDescent="0.15">
      <c r="B74" s="370"/>
      <c r="G74" s="1267"/>
      <c r="H74" s="1267"/>
      <c r="I74" s="1267"/>
      <c r="J74" s="1267"/>
      <c r="K74" s="1268"/>
      <c r="L74" s="1268"/>
      <c r="M74" s="1268"/>
      <c r="N74" s="1268"/>
      <c r="AM74" s="379"/>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x14ac:dyDescent="0.15">
      <c r="B75" s="370"/>
      <c r="G75" s="1267"/>
      <c r="H75" s="1267"/>
      <c r="I75" s="1257"/>
      <c r="J75" s="1257"/>
      <c r="K75" s="1263"/>
      <c r="L75" s="1263"/>
      <c r="M75" s="1263"/>
      <c r="N75" s="1263"/>
      <c r="AM75" s="379"/>
      <c r="AN75" s="1264"/>
      <c r="AO75" s="1264"/>
      <c r="AP75" s="1264"/>
      <c r="AQ75" s="1264"/>
      <c r="AR75" s="1264"/>
      <c r="AS75" s="1264"/>
      <c r="AT75" s="1264"/>
      <c r="AU75" s="1264"/>
      <c r="AV75" s="1264"/>
      <c r="AW75" s="1264"/>
      <c r="AX75" s="1264"/>
      <c r="AY75" s="1264"/>
      <c r="AZ75" s="1264"/>
      <c r="BA75" s="1264"/>
      <c r="BB75" s="1264" t="s">
        <v>635</v>
      </c>
      <c r="BC75" s="1264"/>
      <c r="BD75" s="1264"/>
      <c r="BE75" s="1264"/>
      <c r="BF75" s="1264"/>
      <c r="BG75" s="1264"/>
      <c r="BH75" s="1264"/>
      <c r="BI75" s="1264"/>
      <c r="BJ75" s="1264"/>
      <c r="BK75" s="1264"/>
      <c r="BL75" s="1264"/>
      <c r="BM75" s="1264"/>
      <c r="BN75" s="1264"/>
      <c r="BO75" s="1264"/>
      <c r="BP75" s="1262">
        <v>3.3</v>
      </c>
      <c r="BQ75" s="1262"/>
      <c r="BR75" s="1262"/>
      <c r="BS75" s="1262"/>
      <c r="BT75" s="1262"/>
      <c r="BU75" s="1262"/>
      <c r="BV75" s="1262"/>
      <c r="BW75" s="1262"/>
      <c r="BX75" s="1262">
        <v>3.4</v>
      </c>
      <c r="BY75" s="1262"/>
      <c r="BZ75" s="1262"/>
      <c r="CA75" s="1262"/>
      <c r="CB75" s="1262"/>
      <c r="CC75" s="1262"/>
      <c r="CD75" s="1262"/>
      <c r="CE75" s="1262"/>
      <c r="CF75" s="1262">
        <v>3.5</v>
      </c>
      <c r="CG75" s="1262"/>
      <c r="CH75" s="1262"/>
      <c r="CI75" s="1262"/>
      <c r="CJ75" s="1262"/>
      <c r="CK75" s="1262"/>
      <c r="CL75" s="1262"/>
      <c r="CM75" s="1262"/>
      <c r="CN75" s="1262">
        <v>3.4</v>
      </c>
      <c r="CO75" s="1262"/>
      <c r="CP75" s="1262"/>
      <c r="CQ75" s="1262"/>
      <c r="CR75" s="1262"/>
      <c r="CS75" s="1262"/>
      <c r="CT75" s="1262"/>
      <c r="CU75" s="1262"/>
      <c r="CV75" s="1262">
        <v>3.5</v>
      </c>
      <c r="CW75" s="1262"/>
      <c r="CX75" s="1262"/>
      <c r="CY75" s="1262"/>
      <c r="CZ75" s="1262"/>
      <c r="DA75" s="1262"/>
      <c r="DB75" s="1262"/>
      <c r="DC75" s="1262"/>
    </row>
    <row r="76" spans="2:107" x14ac:dyDescent="0.15">
      <c r="B76" s="370"/>
      <c r="G76" s="1267"/>
      <c r="H76" s="1267"/>
      <c r="I76" s="1257"/>
      <c r="J76" s="1257"/>
      <c r="K76" s="1263"/>
      <c r="L76" s="1263"/>
      <c r="M76" s="1263"/>
      <c r="N76" s="1263"/>
      <c r="AM76" s="379"/>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x14ac:dyDescent="0.15">
      <c r="B77" s="370"/>
      <c r="G77" s="1257"/>
      <c r="H77" s="1257"/>
      <c r="I77" s="1257"/>
      <c r="J77" s="1257"/>
      <c r="K77" s="1268"/>
      <c r="L77" s="1268"/>
      <c r="M77" s="1268"/>
      <c r="N77" s="1268"/>
      <c r="AN77" s="1261" t="s">
        <v>632</v>
      </c>
      <c r="AO77" s="1261"/>
      <c r="AP77" s="1261"/>
      <c r="AQ77" s="1261"/>
      <c r="AR77" s="1261"/>
      <c r="AS77" s="1261"/>
      <c r="AT77" s="1261"/>
      <c r="AU77" s="1261"/>
      <c r="AV77" s="1261"/>
      <c r="AW77" s="1261"/>
      <c r="AX77" s="1261"/>
      <c r="AY77" s="1261"/>
      <c r="AZ77" s="1261"/>
      <c r="BA77" s="1261"/>
      <c r="BB77" s="1264" t="s">
        <v>630</v>
      </c>
      <c r="BC77" s="1264"/>
      <c r="BD77" s="1264"/>
      <c r="BE77" s="1264"/>
      <c r="BF77" s="1264"/>
      <c r="BG77" s="1264"/>
      <c r="BH77" s="1264"/>
      <c r="BI77" s="1264"/>
      <c r="BJ77" s="1264"/>
      <c r="BK77" s="1264"/>
      <c r="BL77" s="1264"/>
      <c r="BM77" s="1264"/>
      <c r="BN77" s="1264"/>
      <c r="BO77" s="1264"/>
      <c r="BP77" s="1262">
        <v>34</v>
      </c>
      <c r="BQ77" s="1262"/>
      <c r="BR77" s="1262"/>
      <c r="BS77" s="1262"/>
      <c r="BT77" s="1262"/>
      <c r="BU77" s="1262"/>
      <c r="BV77" s="1262"/>
      <c r="BW77" s="1262"/>
      <c r="BX77" s="1262">
        <v>33.9</v>
      </c>
      <c r="BY77" s="1262"/>
      <c r="BZ77" s="1262"/>
      <c r="CA77" s="1262"/>
      <c r="CB77" s="1262"/>
      <c r="CC77" s="1262"/>
      <c r="CD77" s="1262"/>
      <c r="CE77" s="1262"/>
      <c r="CF77" s="1262">
        <v>31.5</v>
      </c>
      <c r="CG77" s="1262"/>
      <c r="CH77" s="1262"/>
      <c r="CI77" s="1262"/>
      <c r="CJ77" s="1262"/>
      <c r="CK77" s="1262"/>
      <c r="CL77" s="1262"/>
      <c r="CM77" s="1262"/>
      <c r="CN77" s="1262">
        <v>23.4</v>
      </c>
      <c r="CO77" s="1262"/>
      <c r="CP77" s="1262"/>
      <c r="CQ77" s="1262"/>
      <c r="CR77" s="1262"/>
      <c r="CS77" s="1262"/>
      <c r="CT77" s="1262"/>
      <c r="CU77" s="1262"/>
      <c r="CV77" s="1262">
        <v>18.2</v>
      </c>
      <c r="CW77" s="1262"/>
      <c r="CX77" s="1262"/>
      <c r="CY77" s="1262"/>
      <c r="CZ77" s="1262"/>
      <c r="DA77" s="1262"/>
      <c r="DB77" s="1262"/>
      <c r="DC77" s="1262"/>
    </row>
    <row r="78" spans="2:107" x14ac:dyDescent="0.15">
      <c r="B78" s="370"/>
      <c r="G78" s="1257"/>
      <c r="H78" s="1257"/>
      <c r="I78" s="1257"/>
      <c r="J78" s="1257"/>
      <c r="K78" s="1268"/>
      <c r="L78" s="1268"/>
      <c r="M78" s="1268"/>
      <c r="N78" s="1268"/>
      <c r="AN78" s="1261"/>
      <c r="AO78" s="1261"/>
      <c r="AP78" s="1261"/>
      <c r="AQ78" s="1261"/>
      <c r="AR78" s="1261"/>
      <c r="AS78" s="1261"/>
      <c r="AT78" s="1261"/>
      <c r="AU78" s="1261"/>
      <c r="AV78" s="1261"/>
      <c r="AW78" s="1261"/>
      <c r="AX78" s="1261"/>
      <c r="AY78" s="1261"/>
      <c r="AZ78" s="1261"/>
      <c r="BA78" s="1261"/>
      <c r="BB78" s="1264"/>
      <c r="BC78" s="1264"/>
      <c r="BD78" s="1264"/>
      <c r="BE78" s="1264"/>
      <c r="BF78" s="1264"/>
      <c r="BG78" s="1264"/>
      <c r="BH78" s="1264"/>
      <c r="BI78" s="1264"/>
      <c r="BJ78" s="1264"/>
      <c r="BK78" s="1264"/>
      <c r="BL78" s="1264"/>
      <c r="BM78" s="1264"/>
      <c r="BN78" s="1264"/>
      <c r="BO78" s="1264"/>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x14ac:dyDescent="0.15">
      <c r="B79" s="370"/>
      <c r="G79" s="1257"/>
      <c r="H79" s="1257"/>
      <c r="I79" s="1266"/>
      <c r="J79" s="1266"/>
      <c r="K79" s="1269"/>
      <c r="L79" s="1269"/>
      <c r="M79" s="1269"/>
      <c r="N79" s="1269"/>
      <c r="AN79" s="1261"/>
      <c r="AO79" s="1261"/>
      <c r="AP79" s="1261"/>
      <c r="AQ79" s="1261"/>
      <c r="AR79" s="1261"/>
      <c r="AS79" s="1261"/>
      <c r="AT79" s="1261"/>
      <c r="AU79" s="1261"/>
      <c r="AV79" s="1261"/>
      <c r="AW79" s="1261"/>
      <c r="AX79" s="1261"/>
      <c r="AY79" s="1261"/>
      <c r="AZ79" s="1261"/>
      <c r="BA79" s="1261"/>
      <c r="BB79" s="1264" t="s">
        <v>635</v>
      </c>
      <c r="BC79" s="1264"/>
      <c r="BD79" s="1264"/>
      <c r="BE79" s="1264"/>
      <c r="BF79" s="1264"/>
      <c r="BG79" s="1264"/>
      <c r="BH79" s="1264"/>
      <c r="BI79" s="1264"/>
      <c r="BJ79" s="1264"/>
      <c r="BK79" s="1264"/>
      <c r="BL79" s="1264"/>
      <c r="BM79" s="1264"/>
      <c r="BN79" s="1264"/>
      <c r="BO79" s="1264"/>
      <c r="BP79" s="1262">
        <v>5.9</v>
      </c>
      <c r="BQ79" s="1262"/>
      <c r="BR79" s="1262"/>
      <c r="BS79" s="1262"/>
      <c r="BT79" s="1262"/>
      <c r="BU79" s="1262"/>
      <c r="BV79" s="1262"/>
      <c r="BW79" s="1262"/>
      <c r="BX79" s="1262">
        <v>5.7</v>
      </c>
      <c r="BY79" s="1262"/>
      <c r="BZ79" s="1262"/>
      <c r="CA79" s="1262"/>
      <c r="CB79" s="1262"/>
      <c r="CC79" s="1262"/>
      <c r="CD79" s="1262"/>
      <c r="CE79" s="1262"/>
      <c r="CF79" s="1262">
        <v>5.4</v>
      </c>
      <c r="CG79" s="1262"/>
      <c r="CH79" s="1262"/>
      <c r="CI79" s="1262"/>
      <c r="CJ79" s="1262"/>
      <c r="CK79" s="1262"/>
      <c r="CL79" s="1262"/>
      <c r="CM79" s="1262"/>
      <c r="CN79" s="1262">
        <v>5.2</v>
      </c>
      <c r="CO79" s="1262"/>
      <c r="CP79" s="1262"/>
      <c r="CQ79" s="1262"/>
      <c r="CR79" s="1262"/>
      <c r="CS79" s="1262"/>
      <c r="CT79" s="1262"/>
      <c r="CU79" s="1262"/>
      <c r="CV79" s="1262">
        <v>5.2</v>
      </c>
      <c r="CW79" s="1262"/>
      <c r="CX79" s="1262"/>
      <c r="CY79" s="1262"/>
      <c r="CZ79" s="1262"/>
      <c r="DA79" s="1262"/>
      <c r="DB79" s="1262"/>
      <c r="DC79" s="1262"/>
    </row>
    <row r="80" spans="2:107" x14ac:dyDescent="0.15">
      <c r="B80" s="370"/>
      <c r="G80" s="1257"/>
      <c r="H80" s="1257"/>
      <c r="I80" s="1266"/>
      <c r="J80" s="1266"/>
      <c r="K80" s="1269"/>
      <c r="L80" s="1269"/>
      <c r="M80" s="1269"/>
      <c r="N80" s="1269"/>
      <c r="AN80" s="1261"/>
      <c r="AO80" s="1261"/>
      <c r="AP80" s="1261"/>
      <c r="AQ80" s="1261"/>
      <c r="AR80" s="1261"/>
      <c r="AS80" s="1261"/>
      <c r="AT80" s="1261"/>
      <c r="AU80" s="1261"/>
      <c r="AV80" s="1261"/>
      <c r="AW80" s="1261"/>
      <c r="AX80" s="1261"/>
      <c r="AY80" s="1261"/>
      <c r="AZ80" s="1261"/>
      <c r="BA80" s="1261"/>
      <c r="BB80" s="1264"/>
      <c r="BC80" s="1264"/>
      <c r="BD80" s="1264"/>
      <c r="BE80" s="1264"/>
      <c r="BF80" s="1264"/>
      <c r="BG80" s="1264"/>
      <c r="BH80" s="1264"/>
      <c r="BI80" s="1264"/>
      <c r="BJ80" s="1264"/>
      <c r="BK80" s="1264"/>
      <c r="BL80" s="1264"/>
      <c r="BM80" s="1264"/>
      <c r="BN80" s="1264"/>
      <c r="BO80" s="1264"/>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zoomScale="70" zoomScaleNormal="70"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559</v>
      </c>
      <c r="G2" s="149"/>
      <c r="H2" s="150"/>
    </row>
    <row r="3" spans="1:8" x14ac:dyDescent="0.15">
      <c r="A3" s="146" t="s">
        <v>552</v>
      </c>
      <c r="B3" s="151"/>
      <c r="C3" s="152"/>
      <c r="D3" s="153">
        <v>39719</v>
      </c>
      <c r="E3" s="154"/>
      <c r="F3" s="155">
        <v>46457</v>
      </c>
      <c r="G3" s="156"/>
      <c r="H3" s="157"/>
    </row>
    <row r="4" spans="1:8" x14ac:dyDescent="0.15">
      <c r="A4" s="158"/>
      <c r="B4" s="159"/>
      <c r="C4" s="160"/>
      <c r="D4" s="161">
        <v>20079</v>
      </c>
      <c r="E4" s="162"/>
      <c r="F4" s="163">
        <v>24020</v>
      </c>
      <c r="G4" s="164"/>
      <c r="H4" s="165"/>
    </row>
    <row r="5" spans="1:8" x14ac:dyDescent="0.15">
      <c r="A5" s="146" t="s">
        <v>554</v>
      </c>
      <c r="B5" s="151"/>
      <c r="C5" s="152"/>
      <c r="D5" s="153">
        <v>35664</v>
      </c>
      <c r="E5" s="154"/>
      <c r="F5" s="155">
        <v>51849</v>
      </c>
      <c r="G5" s="156"/>
      <c r="H5" s="157"/>
    </row>
    <row r="6" spans="1:8" x14ac:dyDescent="0.15">
      <c r="A6" s="158"/>
      <c r="B6" s="159"/>
      <c r="C6" s="160"/>
      <c r="D6" s="161">
        <v>16492</v>
      </c>
      <c r="E6" s="162"/>
      <c r="F6" s="163">
        <v>26326</v>
      </c>
      <c r="G6" s="164"/>
      <c r="H6" s="165"/>
    </row>
    <row r="7" spans="1:8" x14ac:dyDescent="0.15">
      <c r="A7" s="146" t="s">
        <v>555</v>
      </c>
      <c r="B7" s="151"/>
      <c r="C7" s="152"/>
      <c r="D7" s="153">
        <v>41932</v>
      </c>
      <c r="E7" s="154"/>
      <c r="F7" s="155">
        <v>52191</v>
      </c>
      <c r="G7" s="156"/>
      <c r="H7" s="157"/>
    </row>
    <row r="8" spans="1:8" x14ac:dyDescent="0.15">
      <c r="A8" s="158"/>
      <c r="B8" s="159"/>
      <c r="C8" s="160"/>
      <c r="D8" s="161">
        <v>16391</v>
      </c>
      <c r="E8" s="162"/>
      <c r="F8" s="163">
        <v>26807</v>
      </c>
      <c r="G8" s="164"/>
      <c r="H8" s="165"/>
    </row>
    <row r="9" spans="1:8" x14ac:dyDescent="0.15">
      <c r="A9" s="146" t="s">
        <v>556</v>
      </c>
      <c r="B9" s="151"/>
      <c r="C9" s="152"/>
      <c r="D9" s="153">
        <v>32855</v>
      </c>
      <c r="E9" s="154"/>
      <c r="F9" s="155">
        <v>48105</v>
      </c>
      <c r="G9" s="156"/>
      <c r="H9" s="157"/>
    </row>
    <row r="10" spans="1:8" x14ac:dyDescent="0.15">
      <c r="A10" s="158"/>
      <c r="B10" s="159"/>
      <c r="C10" s="160"/>
      <c r="D10" s="161">
        <v>14968</v>
      </c>
      <c r="E10" s="162"/>
      <c r="F10" s="163">
        <v>24072</v>
      </c>
      <c r="G10" s="164"/>
      <c r="H10" s="165"/>
    </row>
    <row r="11" spans="1:8" x14ac:dyDescent="0.15">
      <c r="A11" s="146" t="s">
        <v>557</v>
      </c>
      <c r="B11" s="151"/>
      <c r="C11" s="152"/>
      <c r="D11" s="153">
        <v>27409</v>
      </c>
      <c r="E11" s="154"/>
      <c r="F11" s="155">
        <v>47446</v>
      </c>
      <c r="G11" s="156"/>
      <c r="H11" s="157"/>
    </row>
    <row r="12" spans="1:8" x14ac:dyDescent="0.15">
      <c r="A12" s="158"/>
      <c r="B12" s="159"/>
      <c r="C12" s="166"/>
      <c r="D12" s="161">
        <v>14871</v>
      </c>
      <c r="E12" s="162"/>
      <c r="F12" s="163">
        <v>24371</v>
      </c>
      <c r="G12" s="164"/>
      <c r="H12" s="165"/>
    </row>
    <row r="13" spans="1:8" x14ac:dyDescent="0.15">
      <c r="A13" s="146"/>
      <c r="B13" s="151"/>
      <c r="C13" s="167"/>
      <c r="D13" s="168">
        <v>35516</v>
      </c>
      <c r="E13" s="169"/>
      <c r="F13" s="170">
        <v>49210</v>
      </c>
      <c r="G13" s="171"/>
      <c r="H13" s="157"/>
    </row>
    <row r="14" spans="1:8" x14ac:dyDescent="0.15">
      <c r="A14" s="158"/>
      <c r="B14" s="159"/>
      <c r="C14" s="160"/>
      <c r="D14" s="161">
        <v>16560</v>
      </c>
      <c r="E14" s="162"/>
      <c r="F14" s="163">
        <v>25119</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1.46</v>
      </c>
      <c r="C19" s="172">
        <f>ROUND(VALUE(SUBSTITUTE(実質収支比率等に係る経年分析!G$48,"▲","-")),2)</f>
        <v>1.23</v>
      </c>
      <c r="D19" s="172">
        <f>ROUND(VALUE(SUBSTITUTE(実質収支比率等に係る経年分析!H$48,"▲","-")),2)</f>
        <v>1.41</v>
      </c>
      <c r="E19" s="172">
        <f>ROUND(VALUE(SUBSTITUTE(実質収支比率等に係る経年分析!I$48,"▲","-")),2)</f>
        <v>1.35</v>
      </c>
      <c r="F19" s="172">
        <f>ROUND(VALUE(SUBSTITUTE(実質収支比率等に係る経年分析!J$48,"▲","-")),2)</f>
        <v>1.43</v>
      </c>
    </row>
    <row r="20" spans="1:11" x14ac:dyDescent="0.15">
      <c r="A20" s="172" t="s">
        <v>57</v>
      </c>
      <c r="B20" s="172">
        <f>ROUND(VALUE(SUBSTITUTE(実質収支比率等に係る経年分析!F$47,"▲","-")),2)</f>
        <v>11.11</v>
      </c>
      <c r="C20" s="172">
        <f>ROUND(VALUE(SUBSTITUTE(実質収支比率等に係る経年分析!G$47,"▲","-")),2)</f>
        <v>8.15</v>
      </c>
      <c r="D20" s="172">
        <f>ROUND(VALUE(SUBSTITUTE(実質収支比率等に係る経年分析!H$47,"▲","-")),2)</f>
        <v>9.33</v>
      </c>
      <c r="E20" s="172">
        <f>ROUND(VALUE(SUBSTITUTE(実質収支比率等に係る経年分析!I$47,"▲","-")),2)</f>
        <v>10.1</v>
      </c>
      <c r="F20" s="172">
        <f>ROUND(VALUE(SUBSTITUTE(実質収支比率等に係る経年分析!J$47,"▲","-")),2)</f>
        <v>10.31</v>
      </c>
    </row>
    <row r="21" spans="1:11" x14ac:dyDescent="0.15">
      <c r="A21" s="172" t="s">
        <v>58</v>
      </c>
      <c r="B21" s="172">
        <f>IF(ISNUMBER(VALUE(SUBSTITUTE(実質収支比率等に係る経年分析!F$49,"▲","-"))),ROUND(VALUE(SUBSTITUTE(実質収支比率等に係る経年分析!F$49,"▲","-")),2),NA())</f>
        <v>-0.02</v>
      </c>
      <c r="C21" s="172">
        <f>IF(ISNUMBER(VALUE(SUBSTITUTE(実質収支比率等に係る経年分析!G$49,"▲","-"))),ROUND(VALUE(SUBSTITUTE(実質収支比率等に係る経年分析!G$49,"▲","-")),2),NA())</f>
        <v>-3.08</v>
      </c>
      <c r="D21" s="172">
        <f>IF(ISNUMBER(VALUE(SUBSTITUTE(実質収支比率等に係る経年分析!H$49,"▲","-"))),ROUND(VALUE(SUBSTITUTE(実質収支比率等に係る経年分析!H$49,"▲","-")),2),NA())</f>
        <v>0.28999999999999998</v>
      </c>
      <c r="E21" s="172">
        <f>IF(ISNUMBER(VALUE(SUBSTITUTE(実質収支比率等に係る経年分析!I$49,"▲","-"))),ROUND(VALUE(SUBSTITUTE(実質収支比率等に係る経年分析!I$49,"▲","-")),2),NA())</f>
        <v>1.22</v>
      </c>
      <c r="F21" s="172">
        <f>IF(ISNUMBER(VALUE(SUBSTITUTE(実質収支比率等に係る経年分析!J$49,"▲","-"))),ROUND(VALUE(SUBSTITUTE(実質収支比率等に係る経年分析!J$49,"▲","-")),2),NA())</f>
        <v>0.06</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0.11</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0.12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0.1</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0.06</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後期高齢者医療事業特別会計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0.19</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0.14000000000000001</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0.13</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0.13</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0.15</v>
      </c>
    </row>
    <row r="30" spans="1:11" x14ac:dyDescent="0.15">
      <c r="A30" s="173" t="str">
        <f>IF(連結実質赤字比率に係る赤字・黒字の構成分析!C$40="",NA(),連結実質赤字比率に係る赤字・黒字の構成分析!C$40)</f>
        <v>母子父子寡婦福祉資金貸付事業特別会計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0.21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0.21</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0.23</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0.24</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0.22</v>
      </c>
    </row>
    <row r="31" spans="1:11" x14ac:dyDescent="0.15">
      <c r="A31" s="173" t="str">
        <f>IF(連結実質赤字比率に係る赤字・黒字の構成分析!C$39="",NA(),連結実質赤字比率に係る赤字・黒字の構成分析!C$39)</f>
        <v>介護保険事業特別会計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0.56000000000000005</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0.76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0.72</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0.41</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0.51</v>
      </c>
    </row>
    <row r="32" spans="1:11" x14ac:dyDescent="0.15">
      <c r="A32" s="173" t="str">
        <f>IF(連結実質赤字比率に係る赤字・黒字の構成分析!C$38="",NA(),連結実質赤字比率に係る赤字・黒字の構成分析!C$38)</f>
        <v>競輪事業特別会計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0.83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0.86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0.85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0.88</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0.97</v>
      </c>
    </row>
    <row r="33" spans="1:16" x14ac:dyDescent="0.15">
      <c r="A33" s="173" t="str">
        <f>IF(連結実質赤字比率に係る赤字・黒字の構成分析!C$37="",NA(),連結実質赤字比率に係る赤字・黒字の構成分析!C$37)</f>
        <v>一般会計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1.19</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0.96</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1.1200000000000001</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1.05</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1.2</v>
      </c>
    </row>
    <row r="34" spans="1:16" x14ac:dyDescent="0.15">
      <c r="A34" s="173" t="str">
        <f>IF(連結実質赤字比率に係る赤字・黒字の構成分析!C$36="",NA(),連結実質赤字比率に係る赤字・黒字の構成分析!C$36)</f>
        <v>国民健康保険事業特別会計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1.1399999999999999</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1.86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1.98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1.88</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1.76</v>
      </c>
    </row>
    <row r="35" spans="1:16" x14ac:dyDescent="0.15">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4.38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3.06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7.27</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3.88</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6.61</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6.32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7.31</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8.58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6.83</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7.38</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13120</v>
      </c>
      <c r="E42" s="174"/>
      <c r="F42" s="174"/>
      <c r="G42" s="174">
        <f>'実質公債費比率（分子）の構造'!L$52</f>
        <v>13206</v>
      </c>
      <c r="H42" s="174"/>
      <c r="I42" s="174"/>
      <c r="J42" s="174">
        <f>'実質公債費比率（分子）の構造'!M$52</f>
        <v>13157</v>
      </c>
      <c r="K42" s="174"/>
      <c r="L42" s="174"/>
      <c r="M42" s="174">
        <f>'実質公債費比率（分子）の構造'!N$52</f>
        <v>13542</v>
      </c>
      <c r="N42" s="174"/>
      <c r="O42" s="174"/>
      <c r="P42" s="174">
        <f>'実質公債費比率（分子）の構造'!O$52</f>
        <v>13393</v>
      </c>
    </row>
    <row r="43" spans="1:16" x14ac:dyDescent="0.15">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67</v>
      </c>
      <c r="B44" s="174">
        <f>'実質公債費比率（分子）の構造'!K$50</f>
        <v>57</v>
      </c>
      <c r="C44" s="174"/>
      <c r="D44" s="174"/>
      <c r="E44" s="174">
        <f>'実質公債費比率（分子）の構造'!L$50</f>
        <v>42</v>
      </c>
      <c r="F44" s="174"/>
      <c r="G44" s="174"/>
      <c r="H44" s="174">
        <f>'実質公債費比率（分子）の構造'!M$50</f>
        <v>46</v>
      </c>
      <c r="I44" s="174"/>
      <c r="J44" s="174"/>
      <c r="K44" s="174">
        <f>'実質公債費比率（分子）の構造'!N$50</f>
        <v>44</v>
      </c>
      <c r="L44" s="174"/>
      <c r="M44" s="174"/>
      <c r="N44" s="174">
        <f>'実質公債費比率（分子）の構造'!O$50</f>
        <v>37</v>
      </c>
      <c r="O44" s="174"/>
      <c r="P44" s="174"/>
    </row>
    <row r="45" spans="1:16" x14ac:dyDescent="0.15">
      <c r="A45" s="174" t="s">
        <v>68</v>
      </c>
      <c r="B45" s="174">
        <f>'実質公債費比率（分子）の構造'!K$49</f>
        <v>400</v>
      </c>
      <c r="C45" s="174"/>
      <c r="D45" s="174"/>
      <c r="E45" s="174">
        <f>'実質公債費比率（分子）の構造'!L$49</f>
        <v>413</v>
      </c>
      <c r="F45" s="174"/>
      <c r="G45" s="174"/>
      <c r="H45" s="174">
        <f>'実質公債費比率（分子）の構造'!M$49</f>
        <v>377</v>
      </c>
      <c r="I45" s="174"/>
      <c r="J45" s="174"/>
      <c r="K45" s="174">
        <f>'実質公債費比率（分子）の構造'!N$49</f>
        <v>388</v>
      </c>
      <c r="L45" s="174"/>
      <c r="M45" s="174"/>
      <c r="N45" s="174">
        <f>'実質公債費比率（分子）の構造'!O$49</f>
        <v>447</v>
      </c>
      <c r="O45" s="174"/>
      <c r="P45" s="174"/>
    </row>
    <row r="46" spans="1:16" x14ac:dyDescent="0.15">
      <c r="A46" s="174" t="s">
        <v>69</v>
      </c>
      <c r="B46" s="174">
        <f>'実質公債費比率（分子）の構造'!K$48</f>
        <v>1676</v>
      </c>
      <c r="C46" s="174"/>
      <c r="D46" s="174"/>
      <c r="E46" s="174">
        <f>'実質公債費比率（分子）の構造'!L$48</f>
        <v>1680</v>
      </c>
      <c r="F46" s="174"/>
      <c r="G46" s="174"/>
      <c r="H46" s="174">
        <f>'実質公債費比率（分子）の構造'!M$48</f>
        <v>1651</v>
      </c>
      <c r="I46" s="174"/>
      <c r="J46" s="174"/>
      <c r="K46" s="174">
        <f>'実質公債費比率（分子）の構造'!N$48</f>
        <v>1618</v>
      </c>
      <c r="L46" s="174"/>
      <c r="M46" s="174"/>
      <c r="N46" s="174">
        <f>'実質公債費比率（分子）の構造'!O$48</f>
        <v>1677</v>
      </c>
      <c r="O46" s="174"/>
      <c r="P46" s="174"/>
    </row>
    <row r="47" spans="1:16" x14ac:dyDescent="0.15">
      <c r="A47" s="174" t="s">
        <v>70</v>
      </c>
      <c r="B47" s="174">
        <f>'実質公債費比率（分子）の構造'!K$47</f>
        <v>67</v>
      </c>
      <c r="C47" s="174"/>
      <c r="D47" s="174"/>
      <c r="E47" s="174">
        <f>'実質公債費比率（分子）の構造'!L$47</f>
        <v>67</v>
      </c>
      <c r="F47" s="174"/>
      <c r="G47" s="174"/>
      <c r="H47" s="174">
        <f>'実質公債費比率（分子）の構造'!M$47</f>
        <v>67</v>
      </c>
      <c r="I47" s="174"/>
      <c r="J47" s="174"/>
      <c r="K47" s="174">
        <f>'実質公債費比率（分子）の構造'!N$47</f>
        <v>67</v>
      </c>
      <c r="L47" s="174"/>
      <c r="M47" s="174"/>
      <c r="N47" s="174">
        <f>'実質公債費比率（分子）の構造'!O$47</f>
        <v>67</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12846</v>
      </c>
      <c r="C49" s="174"/>
      <c r="D49" s="174"/>
      <c r="E49" s="174">
        <f>'実質公債費比率（分子）の構造'!L$45</f>
        <v>13161</v>
      </c>
      <c r="F49" s="174"/>
      <c r="G49" s="174"/>
      <c r="H49" s="174">
        <f>'実質公債費比率（分子）の構造'!M$45</f>
        <v>13244</v>
      </c>
      <c r="I49" s="174"/>
      <c r="J49" s="174"/>
      <c r="K49" s="174">
        <f>'実質公債費比率（分子）の構造'!N$45</f>
        <v>13386</v>
      </c>
      <c r="L49" s="174"/>
      <c r="M49" s="174"/>
      <c r="N49" s="174">
        <f>'実質公債費比率（分子）の構造'!O$45</f>
        <v>13484</v>
      </c>
      <c r="O49" s="174"/>
      <c r="P49" s="174"/>
    </row>
    <row r="50" spans="1:16" x14ac:dyDescent="0.15">
      <c r="A50" s="174" t="s">
        <v>73</v>
      </c>
      <c r="B50" s="174" t="e">
        <f>NA()</f>
        <v>#N/A</v>
      </c>
      <c r="C50" s="174">
        <f>IF(ISNUMBER('実質公債費比率（分子）の構造'!K$53),'実質公債費比率（分子）の構造'!K$53,NA())</f>
        <v>1926</v>
      </c>
      <c r="D50" s="174" t="e">
        <f>NA()</f>
        <v>#N/A</v>
      </c>
      <c r="E50" s="174" t="e">
        <f>NA()</f>
        <v>#N/A</v>
      </c>
      <c r="F50" s="174">
        <f>IF(ISNUMBER('実質公債費比率（分子）の構造'!L$53),'実質公債費比率（分子）の構造'!L$53,NA())</f>
        <v>2157</v>
      </c>
      <c r="G50" s="174" t="e">
        <f>NA()</f>
        <v>#N/A</v>
      </c>
      <c r="H50" s="174" t="e">
        <f>NA()</f>
        <v>#N/A</v>
      </c>
      <c r="I50" s="174">
        <f>IF(ISNUMBER('実質公債費比率（分子）の構造'!M$53),'実質公債費比率（分子）の構造'!M$53,NA())</f>
        <v>2228</v>
      </c>
      <c r="J50" s="174" t="e">
        <f>NA()</f>
        <v>#N/A</v>
      </c>
      <c r="K50" s="174" t="e">
        <f>NA()</f>
        <v>#N/A</v>
      </c>
      <c r="L50" s="174">
        <f>IF(ISNUMBER('実質公債費比率（分子）の構造'!N$53),'実質公債費比率（分子）の構造'!N$53,NA())</f>
        <v>1961</v>
      </c>
      <c r="M50" s="174" t="e">
        <f>NA()</f>
        <v>#N/A</v>
      </c>
      <c r="N50" s="174" t="e">
        <f>NA()</f>
        <v>#N/A</v>
      </c>
      <c r="O50" s="174">
        <f>IF(ISNUMBER('実質公債費比率（分子）の構造'!O$53),'実質公債費比率（分子）の構造'!O$53,NA())</f>
        <v>2319</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124915</v>
      </c>
      <c r="E56" s="173"/>
      <c r="F56" s="173"/>
      <c r="G56" s="173">
        <f>'将来負担比率（分子）の構造'!J$52</f>
        <v>123122</v>
      </c>
      <c r="H56" s="173"/>
      <c r="I56" s="173"/>
      <c r="J56" s="173">
        <f>'将来負担比率（分子）の構造'!K$52</f>
        <v>124981</v>
      </c>
      <c r="K56" s="173"/>
      <c r="L56" s="173"/>
      <c r="M56" s="173">
        <f>'将来負担比率（分子）の構造'!L$52</f>
        <v>122721</v>
      </c>
      <c r="N56" s="173"/>
      <c r="O56" s="173"/>
      <c r="P56" s="173">
        <f>'将来負担比率（分子）の構造'!M$52</f>
        <v>119138</v>
      </c>
    </row>
    <row r="57" spans="1:16" x14ac:dyDescent="0.15">
      <c r="A57" s="173" t="s">
        <v>44</v>
      </c>
      <c r="B57" s="173"/>
      <c r="C57" s="173"/>
      <c r="D57" s="173">
        <f>'将来負担比率（分子）の構造'!I$51</f>
        <v>25559</v>
      </c>
      <c r="E57" s="173"/>
      <c r="F57" s="173"/>
      <c r="G57" s="173">
        <f>'将来負担比率（分子）の構造'!J$51</f>
        <v>26152</v>
      </c>
      <c r="H57" s="173"/>
      <c r="I57" s="173"/>
      <c r="J57" s="173">
        <f>'将来負担比率（分子）の構造'!K$51</f>
        <v>27753</v>
      </c>
      <c r="K57" s="173"/>
      <c r="L57" s="173"/>
      <c r="M57" s="173">
        <f>'将来負担比率（分子）の構造'!L$51</f>
        <v>27541</v>
      </c>
      <c r="N57" s="173"/>
      <c r="O57" s="173"/>
      <c r="P57" s="173">
        <f>'将来負担比率（分子）の構造'!M$51</f>
        <v>28974</v>
      </c>
    </row>
    <row r="58" spans="1:16" x14ac:dyDescent="0.15">
      <c r="A58" s="173" t="s">
        <v>43</v>
      </c>
      <c r="B58" s="173"/>
      <c r="C58" s="173"/>
      <c r="D58" s="173">
        <f>'将来負担比率（分子）の構造'!I$50</f>
        <v>19623</v>
      </c>
      <c r="E58" s="173"/>
      <c r="F58" s="173"/>
      <c r="G58" s="173">
        <f>'将来負担比率（分子）の構造'!J$50</f>
        <v>16345</v>
      </c>
      <c r="H58" s="173"/>
      <c r="I58" s="173"/>
      <c r="J58" s="173">
        <f>'将来負担比率（分子）の構造'!K$50</f>
        <v>18820</v>
      </c>
      <c r="K58" s="173"/>
      <c r="L58" s="173"/>
      <c r="M58" s="173">
        <f>'将来負担比率（分子）の構造'!L$50</f>
        <v>21856</v>
      </c>
      <c r="N58" s="173"/>
      <c r="O58" s="173"/>
      <c r="P58" s="173">
        <f>'将来負担比率（分子）の構造'!M$50</f>
        <v>23051</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f>'将来負担比率（分子）の構造'!I$46</f>
        <v>217</v>
      </c>
      <c r="C61" s="173"/>
      <c r="D61" s="173"/>
      <c r="E61" s="173">
        <f>'将来負担比率（分子）の構造'!J$46</f>
        <v>189</v>
      </c>
      <c r="F61" s="173"/>
      <c r="G61" s="173"/>
      <c r="H61" s="173">
        <f>'将来負担比率（分子）の構造'!K$46</f>
        <v>170</v>
      </c>
      <c r="I61" s="173"/>
      <c r="J61" s="173"/>
      <c r="K61" s="173">
        <f>'将来負担比率（分子）の構造'!L$46</f>
        <v>152</v>
      </c>
      <c r="L61" s="173"/>
      <c r="M61" s="173"/>
      <c r="N61" s="173">
        <f>'将来負担比率（分子）の構造'!M$46</f>
        <v>148</v>
      </c>
      <c r="O61" s="173"/>
      <c r="P61" s="173"/>
    </row>
    <row r="62" spans="1:16" x14ac:dyDescent="0.15">
      <c r="A62" s="173" t="s">
        <v>37</v>
      </c>
      <c r="B62" s="173">
        <f>'将来負担比率（分子）の構造'!I$45</f>
        <v>14488</v>
      </c>
      <c r="C62" s="173"/>
      <c r="D62" s="173"/>
      <c r="E62" s="173">
        <f>'将来負担比率（分子）の構造'!J$45</f>
        <v>14382</v>
      </c>
      <c r="F62" s="173"/>
      <c r="G62" s="173"/>
      <c r="H62" s="173">
        <f>'将来負担比率（分子）の構造'!K$45</f>
        <v>14523</v>
      </c>
      <c r="I62" s="173"/>
      <c r="J62" s="173"/>
      <c r="K62" s="173">
        <f>'将来負担比率（分子）の構造'!L$45</f>
        <v>14379</v>
      </c>
      <c r="L62" s="173"/>
      <c r="M62" s="173"/>
      <c r="N62" s="173">
        <f>'将来負担比率（分子）の構造'!M$45</f>
        <v>14092</v>
      </c>
      <c r="O62" s="173"/>
      <c r="P62" s="173"/>
    </row>
    <row r="63" spans="1:16" x14ac:dyDescent="0.15">
      <c r="A63" s="173" t="s">
        <v>36</v>
      </c>
      <c r="B63" s="173">
        <f>'将来負担比率（分子）の構造'!I$44</f>
        <v>1924</v>
      </c>
      <c r="C63" s="173"/>
      <c r="D63" s="173"/>
      <c r="E63" s="173">
        <f>'将来負担比率（分子）の構造'!J$44</f>
        <v>1878</v>
      </c>
      <c r="F63" s="173"/>
      <c r="G63" s="173"/>
      <c r="H63" s="173">
        <f>'将来負担比率（分子）の構造'!K$44</f>
        <v>2207</v>
      </c>
      <c r="I63" s="173"/>
      <c r="J63" s="173"/>
      <c r="K63" s="173">
        <f>'将来負担比率（分子）の構造'!L$44</f>
        <v>1950</v>
      </c>
      <c r="L63" s="173"/>
      <c r="M63" s="173"/>
      <c r="N63" s="173">
        <f>'将来負担比率（分子）の構造'!M$44</f>
        <v>1732</v>
      </c>
      <c r="O63" s="173"/>
      <c r="P63" s="173"/>
    </row>
    <row r="64" spans="1:16" x14ac:dyDescent="0.15">
      <c r="A64" s="173" t="s">
        <v>35</v>
      </c>
      <c r="B64" s="173">
        <f>'将来負担比率（分子）の構造'!I$43</f>
        <v>23819</v>
      </c>
      <c r="C64" s="173"/>
      <c r="D64" s="173"/>
      <c r="E64" s="173">
        <f>'将来負担比率（分子）の構造'!J$43</f>
        <v>24579</v>
      </c>
      <c r="F64" s="173"/>
      <c r="G64" s="173"/>
      <c r="H64" s="173">
        <f>'将来負担比率（分子）の構造'!K$43</f>
        <v>25261</v>
      </c>
      <c r="I64" s="173"/>
      <c r="J64" s="173"/>
      <c r="K64" s="173">
        <f>'将来負担比率（分子）の構造'!L$43</f>
        <v>25240</v>
      </c>
      <c r="L64" s="173"/>
      <c r="M64" s="173"/>
      <c r="N64" s="173">
        <f>'将来負担比率（分子）の構造'!M$43</f>
        <v>25078</v>
      </c>
      <c r="O64" s="173"/>
      <c r="P64" s="173"/>
    </row>
    <row r="65" spans="1:16" x14ac:dyDescent="0.15">
      <c r="A65" s="173" t="s">
        <v>34</v>
      </c>
      <c r="B65" s="173">
        <f>'将来負担比率（分子）の構造'!I$42</f>
        <v>1097</v>
      </c>
      <c r="C65" s="173"/>
      <c r="D65" s="173"/>
      <c r="E65" s="173">
        <f>'将来負担比率（分子）の構造'!J$42</f>
        <v>1258</v>
      </c>
      <c r="F65" s="173"/>
      <c r="G65" s="173"/>
      <c r="H65" s="173">
        <f>'将来負担比率（分子）の構造'!K$42</f>
        <v>1744</v>
      </c>
      <c r="I65" s="173"/>
      <c r="J65" s="173"/>
      <c r="K65" s="173">
        <f>'将来負担比率（分子）の構造'!L$42</f>
        <v>1512</v>
      </c>
      <c r="L65" s="173"/>
      <c r="M65" s="173"/>
      <c r="N65" s="173">
        <f>'将来負担比率（分子）の構造'!M$42</f>
        <v>1512</v>
      </c>
      <c r="O65" s="173"/>
      <c r="P65" s="173"/>
    </row>
    <row r="66" spans="1:16" x14ac:dyDescent="0.15">
      <c r="A66" s="173" t="s">
        <v>33</v>
      </c>
      <c r="B66" s="173">
        <f>'将来負担比率（分子）の構造'!I$41</f>
        <v>144842</v>
      </c>
      <c r="C66" s="173"/>
      <c r="D66" s="173"/>
      <c r="E66" s="173">
        <f>'将来負担比率（分子）の構造'!J$41</f>
        <v>142471</v>
      </c>
      <c r="F66" s="173"/>
      <c r="G66" s="173"/>
      <c r="H66" s="173">
        <f>'将来負担比率（分子）の構造'!K$41</f>
        <v>141907</v>
      </c>
      <c r="I66" s="173"/>
      <c r="J66" s="173"/>
      <c r="K66" s="173">
        <f>'将来負担比率（分子）の構造'!L$41</f>
        <v>137909</v>
      </c>
      <c r="L66" s="173"/>
      <c r="M66" s="173"/>
      <c r="N66" s="173">
        <f>'将来負担比率（分子）の構造'!M$41</f>
        <v>131824</v>
      </c>
      <c r="O66" s="173"/>
      <c r="P66" s="173"/>
    </row>
    <row r="67" spans="1:16" x14ac:dyDescent="0.15">
      <c r="A67" s="173" t="s">
        <v>77</v>
      </c>
      <c r="B67" s="173" t="e">
        <f>NA()</f>
        <v>#N/A</v>
      </c>
      <c r="C67" s="173">
        <f>IF(ISNUMBER('将来負担比率（分子）の構造'!I$53), IF('将来負担比率（分子）の構造'!I$53 &lt; 0, 0, '将来負担比率（分子）の構造'!I$53), NA())</f>
        <v>16291</v>
      </c>
      <c r="D67" s="173" t="e">
        <f>NA()</f>
        <v>#N/A</v>
      </c>
      <c r="E67" s="173" t="e">
        <f>NA()</f>
        <v>#N/A</v>
      </c>
      <c r="F67" s="173">
        <f>IF(ISNUMBER('将来負担比率（分子）の構造'!J$53), IF('将来負担比率（分子）の構造'!J$53 &lt; 0, 0, '将来負担比率（分子）の構造'!J$53), NA())</f>
        <v>19138</v>
      </c>
      <c r="G67" s="173" t="e">
        <f>NA()</f>
        <v>#N/A</v>
      </c>
      <c r="H67" s="173" t="e">
        <f>NA()</f>
        <v>#N/A</v>
      </c>
      <c r="I67" s="173">
        <f>IF(ISNUMBER('将来負担比率（分子）の構造'!K$53), IF('将来負担比率（分子）の構造'!K$53 &lt; 0, 0, '将来負担比率（分子）の構造'!K$53), NA())</f>
        <v>14259</v>
      </c>
      <c r="J67" s="173" t="e">
        <f>NA()</f>
        <v>#N/A</v>
      </c>
      <c r="K67" s="173" t="e">
        <f>NA()</f>
        <v>#N/A</v>
      </c>
      <c r="L67" s="173">
        <f>IF(ISNUMBER('将来負担比率（分子）の構造'!L$53), IF('将来負担比率（分子）の構造'!L$53 &lt; 0, 0, '将来負担比率（分子）の構造'!L$53), NA())</f>
        <v>9026</v>
      </c>
      <c r="M67" s="173" t="e">
        <f>NA()</f>
        <v>#N/A</v>
      </c>
      <c r="N67" s="173" t="e">
        <f>NA()</f>
        <v>#N/A</v>
      </c>
      <c r="O67" s="173">
        <f>IF(ISNUMBER('将来負担比率（分子）の構造'!M$53), IF('将来負担比率（分子）の構造'!M$53 &lt; 0, 0, '将来負担比率（分子）の構造'!M$53), NA())</f>
        <v>3223</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6556</v>
      </c>
      <c r="C72" s="177">
        <f>基金残高に係る経年分析!G55</f>
        <v>7451</v>
      </c>
      <c r="D72" s="177">
        <f>基金残高に係る経年分析!H55</f>
        <v>7460</v>
      </c>
    </row>
    <row r="73" spans="1:16" x14ac:dyDescent="0.15">
      <c r="A73" s="176" t="s">
        <v>80</v>
      </c>
      <c r="B73" s="177">
        <f>基金残高に係る経年分析!F56</f>
        <v>1661</v>
      </c>
      <c r="C73" s="177">
        <f>基金残高に係る経年分析!G56</f>
        <v>3291</v>
      </c>
      <c r="D73" s="177">
        <f>基金残高に係る経年分析!H56</f>
        <v>3296</v>
      </c>
    </row>
    <row r="74" spans="1:16" x14ac:dyDescent="0.15">
      <c r="A74" s="176" t="s">
        <v>81</v>
      </c>
      <c r="B74" s="177">
        <f>基金残高に係る経年分析!F57</f>
        <v>8378</v>
      </c>
      <c r="C74" s="177">
        <f>基金残高に係る経年分析!G57</f>
        <v>8842</v>
      </c>
      <c r="D74" s="177">
        <f>基金残高に係る経年分析!H57</f>
        <v>9993</v>
      </c>
    </row>
  </sheetData>
  <sheetProtection algorithmName="SHA-512" hashValue="hhn4MONPZ9cYXdUyPizaMEFKBUPl1B8sVqV1OxonRI5VaQBE2CQGVq21Hvo4/+4XtIg5gRRwvc7DXPCFbyVgbw==" saltValue="jvvPfpJLqg08oPy/MVFl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2024-03-27T01:13:26Z</cp:lastPrinted>
  <dcterms:created xsi:type="dcterms:W3CDTF">2024-02-05T03:17:40Z</dcterms:created>
  <dcterms:modified xsi:type="dcterms:W3CDTF">2024-09-30T07:12:31Z</dcterms:modified>
  <cp:category/>
</cp:coreProperties>
</file>