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15330" windowHeight="3705" tabRatio="882" activeTab="0"/>
  </bookViews>
  <sheets>
    <sheet name="事業報告書" sheetId="1" r:id="rId1"/>
    <sheet name="様式１" sheetId="2" r:id="rId2"/>
    <sheet name="様式2 " sheetId="3" r:id="rId3"/>
    <sheet name="記入例1" sheetId="4" r:id="rId4"/>
    <sheet name="記入例2" sheetId="5" r:id="rId5"/>
    <sheet name="記入例3 ー様式1、2" sheetId="6" r:id="rId6"/>
    <sheet name="記入例4" sheetId="7" r:id="rId7"/>
    <sheet name="集計用（入力不要）" sheetId="8" r:id="rId8"/>
  </sheets>
  <definedNames>
    <definedName name="_xlnm.Print_Area" localSheetId="3">'記入例1'!$A$1:$AH$23</definedName>
    <definedName name="_xlnm.Print_Area" localSheetId="4">'記入例2'!$A$1:$AH$23</definedName>
    <definedName name="_xlnm.Print_Area" localSheetId="5">'記入例3 ー様式1、2'!$A$1:$AB$50</definedName>
    <definedName name="_xlnm.Print_Area" localSheetId="0">'事業報告書'!$A$1:$AF$18</definedName>
    <definedName name="_xlnm.Print_Area" localSheetId="7">'集計用（入力不要）'!$A$1:$I$2</definedName>
    <definedName name="_xlnm.Print_Area" localSheetId="1">'様式１'!$A$1:$I$25</definedName>
    <definedName name="_xlnm.Print_Area" localSheetId="2">'様式2 '!$A$1:$S$55</definedName>
  </definedNames>
  <calcPr fullCalcOnLoad="1"/>
</workbook>
</file>

<file path=xl/sharedStrings.xml><?xml version="1.0" encoding="utf-8"?>
<sst xmlns="http://schemas.openxmlformats.org/spreadsheetml/2006/main" count="304" uniqueCount="154">
  <si>
    <t>法人コード</t>
  </si>
  <si>
    <t>合計</t>
  </si>
  <si>
    <t>円</t>
  </si>
  <si>
    <t>３</t>
  </si>
  <si>
    <t>４</t>
  </si>
  <si>
    <t>㋑</t>
  </si>
  <si>
    <t>１</t>
  </si>
  <si>
    <t>２</t>
  </si>
  <si>
    <t>人</t>
  </si>
  <si>
    <t>対象教員名</t>
  </si>
  <si>
    <t>発令日</t>
  </si>
  <si>
    <t>免許種類</t>
  </si>
  <si>
    <t>勤務形態</t>
  </si>
  <si>
    <t>うち定期昇給額</t>
  </si>
  <si>
    <t>うち処遇改善額</t>
  </si>
  <si>
    <t>様式１　総括表</t>
  </si>
  <si>
    <t>幼稚園名</t>
  </si>
  <si>
    <t>対象教員数（様式２-㋐と一致）</t>
  </si>
  <si>
    <t>様式２　処遇改善状況一覧表</t>
  </si>
  <si>
    <t>幼稚園名</t>
  </si>
  <si>
    <t>〔以下、自動計算〕</t>
  </si>
  <si>
    <t>㋒</t>
  </si>
  <si>
    <t>×</t>
  </si>
  <si>
    <t>㋔</t>
  </si>
  <si>
    <t>通し番号</t>
  </si>
  <si>
    <t>㋕合計額</t>
  </si>
  <si>
    <t>補助対象経費（様式２-㋔または㋕いずれか小さい方の金額と一致）</t>
  </si>
  <si>
    <t>本俸</t>
  </si>
  <si>
    <t>賞与</t>
  </si>
  <si>
    <t>一時金</t>
  </si>
  <si>
    <t>対象教員数</t>
  </si>
  <si>
    <t>対象経費</t>
  </si>
  <si>
    <t>幼稚園名</t>
  </si>
  <si>
    <t>(1)</t>
  </si>
  <si>
    <t>(2)</t>
  </si>
  <si>
    <t>(3)</t>
  </si>
  <si>
    <t>事業計画のとおり実施した。</t>
  </si>
  <si>
    <t>事業計画から増額変更して実施した。</t>
  </si>
  <si>
    <t>　</t>
  </si>
  <si>
    <t>※ 記入上の注意</t>
  </si>
  <si>
    <t>(4)</t>
  </si>
  <si>
    <t>実施しなかった。</t>
  </si>
  <si>
    <t>(3)、(4)に該当する場合は補助金返還の対象となります。</t>
  </si>
  <si>
    <t>(3)に該当する場合は「変更事業計画書」及び「処遇改善が分かる資料」を添付してください。</t>
  </si>
  <si>
    <t>(1)～(4)のいずれか該当する項目に〇を付けてください。</t>
  </si>
  <si>
    <t>法人コード</t>
  </si>
  <si>
    <t>事業計画の変更点（概要を記入すること）</t>
  </si>
  <si>
    <t>５</t>
  </si>
  <si>
    <t>処遇改善が分かる資料（添付資料）</t>
  </si>
  <si>
    <t>※処遇改善部分をマーカー等で明示してください。</t>
  </si>
  <si>
    <t>対象教員の給与台帳又は明細（写）</t>
  </si>
  <si>
    <t>幼稚園コード</t>
  </si>
  <si>
    <t>給与
種類</t>
  </si>
  <si>
    <t>H30 内訳エラーチェック</t>
  </si>
  <si>
    <r>
      <t>■当該幼稚園における補助対象経費　</t>
    </r>
    <r>
      <rPr>
        <b/>
        <u val="double"/>
        <sz val="11"/>
        <rFont val="ＭＳ Ｐゴシック"/>
        <family val="3"/>
      </rPr>
      <t>（㋔または㋕いずれか小さい額）</t>
    </r>
  </si>
  <si>
    <t>①対象教員の処遇改善に要した経費</t>
  </si>
  <si>
    <t>）　　　＝　　　　</t>
  </si>
  <si>
    <t>②補助対象経費上限額（教員1人当たり月額6,000円）</t>
  </si>
  <si>
    <t>※6,000円×12月</t>
  </si>
  <si>
    <t>№</t>
  </si>
  <si>
    <t>㋔</t>
  </si>
  <si>
    <t>㋕</t>
  </si>
  <si>
    <t>補助金精算額</t>
  </si>
  <si>
    <t>けんちょう幼稚園</t>
  </si>
  <si>
    <t>(1)</t>
  </si>
  <si>
    <t>(2)</t>
  </si>
  <si>
    <t>(3)</t>
  </si>
  <si>
    <t>(4)</t>
  </si>
  <si>
    <t>　</t>
  </si>
  <si>
    <t>(1)</t>
  </si>
  <si>
    <t>(2)</t>
  </si>
  <si>
    <t>(3)</t>
  </si>
  <si>
    <t>(4)</t>
  </si>
  <si>
    <t>　</t>
  </si>
  <si>
    <t>(1)</t>
  </si>
  <si>
    <t>(2)</t>
  </si>
  <si>
    <t>(3)</t>
  </si>
  <si>
    <t>(4)</t>
  </si>
  <si>
    <t>　</t>
  </si>
  <si>
    <t>○</t>
  </si>
  <si>
    <t>○</t>
  </si>
  <si>
    <t>＜記入例１＞　事業計画のとおり実施した場合</t>
  </si>
  <si>
    <t>＜記入例４＞　実施しなかった場合</t>
  </si>
  <si>
    <t>けんちょう幼稚園</t>
  </si>
  <si>
    <t>３</t>
  </si>
  <si>
    <t>４</t>
  </si>
  <si>
    <t>５</t>
  </si>
  <si>
    <t>９</t>
  </si>
  <si>
    <t>１</t>
  </si>
  <si>
    <t>２</t>
  </si>
  <si>
    <t>№</t>
  </si>
  <si>
    <t>Ａ</t>
  </si>
  <si>
    <t>常勤</t>
  </si>
  <si>
    <t>幼１種</t>
  </si>
  <si>
    <t>Ｂ</t>
  </si>
  <si>
    <t>幼２種</t>
  </si>
  <si>
    <t>Ｃ</t>
  </si>
  <si>
    <t>幼３種</t>
  </si>
  <si>
    <t>Ｄ</t>
  </si>
  <si>
    <t>幼４種</t>
  </si>
  <si>
    <t>Ｅ</t>
  </si>
  <si>
    <t>非常勤（１日６H/週５日以上）</t>
  </si>
  <si>
    <t>幼５種</t>
  </si>
  <si>
    <t>H28-30　エラーチェック</t>
  </si>
  <si>
    <t>㋐</t>
  </si>
  <si>
    <t>㋑</t>
  </si>
  <si>
    <t>㋒</t>
  </si>
  <si>
    <t>－　　（</t>
  </si>
  <si>
    <t>×</t>
  </si>
  <si>
    <t>＝</t>
  </si>
  <si>
    <t>㋕</t>
  </si>
  <si>
    <r>
      <t>＜記入例２＞　事業計画から</t>
    </r>
    <r>
      <rPr>
        <u val="single"/>
        <sz val="12"/>
        <rFont val="HGP創英角ﾎﾟｯﾌﾟ体"/>
        <family val="3"/>
      </rPr>
      <t>増額</t>
    </r>
    <r>
      <rPr>
        <sz val="12"/>
        <rFont val="HGP創英角ﾎﾟｯﾌﾟ体"/>
        <family val="3"/>
      </rPr>
      <t>変更して実施した場合</t>
    </r>
  </si>
  <si>
    <t>　※理事会の議事録について提出していない場合は、本報告と併せて提出願います。</t>
  </si>
  <si>
    <t>例１）　経営状況を考慮して、一時金の支給額を月額2万円から1万円に減額した。
例２）　途中退職者が出たため、対象教員数が１名減ったため、補助額が減額となった。
　　　　　　　　　　　　　　　　　　　　　　　　　　　　　　　　　　　　　　　　　　　　　　　　　など</t>
  </si>
  <si>
    <t>事業計画から減額変更して実施した。変更内容は、「様式１」「様式２」のとおり。</t>
  </si>
  <si>
    <t>事業計画から減額変更して実施した。変更内容は、「様式１」「様式２」のとおり。</t>
  </si>
  <si>
    <t>様式２</t>
  </si>
  <si>
    <t>㋔合計額</t>
  </si>
  <si>
    <t>㋕合計額</t>
  </si>
  <si>
    <t>事業報告書</t>
  </si>
  <si>
    <t>基準年度
給与支給額〔年額〕</t>
  </si>
  <si>
    <r>
      <t>※</t>
    </r>
    <r>
      <rPr>
        <sz val="6"/>
        <rFont val="ＭＳ Ｐゴシック"/>
        <family val="3"/>
      </rPr>
      <t>福岡県ベースアップ基準</t>
    </r>
  </si>
  <si>
    <t>補助金精算額</t>
  </si>
  <si>
    <t>　※ 理事会議事録が未提出の場合は、本報告と併せて提出願います。</t>
  </si>
  <si>
    <t>(3)に該当する場合は、「変更事業計画書」及び「処遇改善が分かる資料」を添付してください。</t>
  </si>
  <si>
    <t>(3)、(4)に該当する場合は、補助金返還の対象となります。</t>
  </si>
  <si>
    <t>処遇改善加算Ａに係る事業報告書</t>
  </si>
  <si>
    <r>
      <t>処遇改善加算Ａに係る</t>
    </r>
    <r>
      <rPr>
        <b/>
        <sz val="12"/>
        <rFont val="ＭＳ Ｐゴシック"/>
        <family val="3"/>
      </rPr>
      <t>変更事業計画書</t>
    </r>
  </si>
  <si>
    <t>事　業　計　画　書　</t>
  </si>
  <si>
    <t>うち定期昇給分</t>
  </si>
  <si>
    <t>基準年度-Ｒ2　エラーチェック</t>
  </si>
  <si>
    <t>㋐</t>
  </si>
  <si>
    <t>Ｒ2 内訳エラーチェック</t>
  </si>
  <si>
    <r>
      <t>■当該幼稚園における補助対象経費　</t>
    </r>
    <r>
      <rPr>
        <b/>
        <u val="double"/>
        <sz val="11"/>
        <rFont val="ＭＳ Ｐゴシック"/>
        <family val="3"/>
      </rPr>
      <t>（㋔又は㋕いずれか小さい額）</t>
    </r>
  </si>
  <si>
    <r>
      <t>－　</t>
    </r>
    <r>
      <rPr>
        <sz val="9"/>
        <rFont val="ＭＳ Ｐゴシック"/>
        <family val="3"/>
      </rPr>
      <t>　（</t>
    </r>
  </si>
  <si>
    <t>×</t>
  </si>
  <si>
    <t>）　　　　=</t>
  </si>
  <si>
    <t>㋒</t>
  </si>
  <si>
    <t>㋑</t>
  </si>
  <si>
    <r>
      <rPr>
        <sz val="6"/>
        <rFont val="ＭＳ Ｐゴシック"/>
        <family val="3"/>
      </rPr>
      <t>※福岡県ベースアップ基準</t>
    </r>
  </si>
  <si>
    <t>＝</t>
  </si>
  <si>
    <t>㋕</t>
  </si>
  <si>
    <r>
      <t>処遇改善加算Ａに係る変更事業計画書</t>
    </r>
    <r>
      <rPr>
        <b/>
        <sz val="12"/>
        <color indexed="10"/>
        <rFont val="ＭＳ Ｐゴシック"/>
        <family val="3"/>
      </rPr>
      <t>　</t>
    </r>
  </si>
  <si>
    <t>９９９</t>
  </si>
  <si>
    <t>〇　事業の実施状況</t>
  </si>
  <si>
    <t>s</t>
  </si>
  <si>
    <t>令和５年度福岡県私立学校経常費補助金（一般補助・幼稚園経費(特別加算)）</t>
  </si>
  <si>
    <t>令和５年度福岡県私立学校経常費補助金（一般補助・幼稚園経費（特別加算））</t>
  </si>
  <si>
    <t>令和５年度　福岡県私立学校経常費補助金（一般補助・幼稚園経費）処遇改善加算Aに係る</t>
  </si>
  <si>
    <t>令和５年度福岡県私立学校経常費補助金（一般補助・幼稚園経費（特別加算））</t>
  </si>
  <si>
    <t xml:space="preserve"> R５給与支給額（見込）〔年額〕</t>
  </si>
  <si>
    <t>R6.1～3までの教育支援体制額</t>
  </si>
  <si>
    <t>R5.4～12までの教育支援体制額</t>
  </si>
  <si>
    <t xml:space="preserve"> R5給与支給額（実績）〔年額〕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</si>
</sst>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(0\)"/>
    <numFmt numFmtId="177" formatCode="\ \(0\)\-\(0\)"/>
    <numFmt numFmtId="178" formatCode="\ 0"/>
    <numFmt numFmtId="179" formatCode="00"/>
    <numFmt numFmtId="180" formatCode="mmm\-yyyy"/>
    <numFmt numFmtId="181" formatCode="0_ "/>
    <numFmt numFmtId="182" formatCode="0;0;"/>
    <numFmt numFmtId="183" formatCode="&quot;時間&quot;"/>
    <numFmt numFmtId="184" formatCode="&quot;日&quot;"/>
    <numFmt numFmtId="185" formatCode="&quot;人&quot;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;;;"/>
    <numFmt numFmtId="191" formatCode="#,##0&quot;園&quot;"/>
    <numFmt numFmtId="192" formatCode="#,##0;&quot;△ &quot;#,##0"/>
    <numFmt numFmtId="193" formatCode="#,##0_);\(#,##0\)"/>
    <numFmt numFmtId="194" formatCode="0_);[Red]\(0\)"/>
    <numFmt numFmtId="195" formatCode="#,##0&quot;円&quot;"/>
    <numFmt numFmtId="196" formatCode="#,##0&quot;円&quot;;&quot;△ &quot;#,##0&quot;円&quot;"/>
    <numFmt numFmtId="197" formatCode="#,##0_ "/>
    <numFmt numFmtId="198" formatCode="#,##0&quot;名&quot;"/>
    <numFmt numFmtId="199" formatCode="#,##0_);\(#,##0\)&quot;円&quot;"/>
    <numFmt numFmtId="200" formatCode="General&quot;円&quot;"/>
    <numFmt numFmtId="201" formatCode="General&quot; 円&quot;"/>
    <numFmt numFmtId="202" formatCode="0\ &quot;人&quot;"/>
    <numFmt numFmtId="203" formatCode="#,##0\ &quot;円&quot;"/>
    <numFmt numFmtId="204" formatCode="&quot;No.&quot;\ 0"/>
    <numFmt numFmtId="205" formatCode="#,##0;[Red]\-#,##0\ &quot;円&quot;"/>
    <numFmt numFmtId="206" formatCode="#;\0;0"/>
  </numFmts>
  <fonts count="105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6"/>
      <name val="ＭＳ 明朝"/>
      <family val="1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b/>
      <u val="double"/>
      <sz val="11"/>
      <name val="ＭＳ Ｐゴシック"/>
      <family val="3"/>
    </font>
    <font>
      <b/>
      <sz val="12"/>
      <name val="ＭＳ Ｐゴシック"/>
      <family val="3"/>
    </font>
    <font>
      <sz val="18"/>
      <name val="HGP創英角ﾎﾟｯﾌﾟ体"/>
      <family val="3"/>
    </font>
    <font>
      <sz val="12"/>
      <name val="ＭＳ 明朝"/>
      <family val="1"/>
    </font>
    <font>
      <sz val="12"/>
      <name val="HGP創英角ﾎﾟｯﾌﾟ体"/>
      <family val="3"/>
    </font>
    <font>
      <u val="single"/>
      <sz val="12"/>
      <name val="HGP創英角ﾎﾟｯﾌﾟ体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.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sz val="12"/>
      <color indexed="10"/>
      <name val="HGP創英角ﾎﾟｯﾌﾟ体"/>
      <family val="3"/>
    </font>
    <font>
      <sz val="11"/>
      <color indexed="10"/>
      <name val="HGP創英角ﾎﾟｯﾌﾟ体"/>
      <family val="3"/>
    </font>
    <font>
      <b/>
      <sz val="8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b/>
      <sz val="12"/>
      <color indexed="10"/>
      <name val="HGP創英角ﾎﾟｯﾌﾟ体"/>
      <family val="3"/>
    </font>
    <font>
      <b/>
      <sz val="10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8"/>
      <name val="ＤＦ特太ゴシック体"/>
      <family val="3"/>
    </font>
    <font>
      <sz val="16"/>
      <color indexed="8"/>
      <name val="HGP創英角ﾎﾟｯﾌﾟ体"/>
      <family val="3"/>
    </font>
    <font>
      <sz val="20"/>
      <color indexed="8"/>
      <name val="HGP創英角ﾎﾟｯﾌﾟ体"/>
      <family val="3"/>
    </font>
    <font>
      <sz val="11"/>
      <color indexed="8"/>
      <name val="HGP創英角ﾎﾟｯﾌﾟ体"/>
      <family val="3"/>
    </font>
    <font>
      <sz val="54"/>
      <color indexed="10"/>
      <name val="HGP創英角ﾎﾟｯﾌﾟ体"/>
      <family val="3"/>
    </font>
    <font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HGP創英角ﾎﾟｯﾌﾟ体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1"/>
      <name val="Cambria"/>
      <family val="3"/>
    </font>
    <font>
      <sz val="9.6"/>
      <name val="Cambria"/>
      <family val="3"/>
    </font>
    <font>
      <sz val="9"/>
      <name val="Cambria"/>
      <family val="3"/>
    </font>
    <font>
      <sz val="12"/>
      <name val="Calibri"/>
      <family val="3"/>
    </font>
    <font>
      <u val="single"/>
      <sz val="12"/>
      <name val="Calibri"/>
      <family val="3"/>
    </font>
    <font>
      <b/>
      <sz val="14"/>
      <name val="Calibri"/>
      <family val="3"/>
    </font>
    <font>
      <sz val="8"/>
      <name val="Cambria"/>
      <family val="3"/>
    </font>
    <font>
      <b/>
      <sz val="10"/>
      <name val="Cambria"/>
      <family val="3"/>
    </font>
    <font>
      <b/>
      <sz val="8"/>
      <name val="Cambria"/>
      <family val="3"/>
    </font>
    <font>
      <b/>
      <sz val="11"/>
      <name val="Cambria"/>
      <family val="3"/>
    </font>
    <font>
      <sz val="6"/>
      <name val="Cambria"/>
      <family val="3"/>
    </font>
    <font>
      <sz val="10"/>
      <name val="Cambria"/>
      <family val="3"/>
    </font>
    <font>
      <b/>
      <sz val="12"/>
      <name val="Calibri"/>
      <family val="3"/>
    </font>
    <font>
      <sz val="12"/>
      <color rgb="FFFF0000"/>
      <name val="HGP創英角ﾎﾟｯﾌﾟ体"/>
      <family val="3"/>
    </font>
    <font>
      <sz val="11"/>
      <color rgb="FFFF0000"/>
      <name val="HGP創英角ﾎﾟｯﾌﾟ体"/>
      <family val="3"/>
    </font>
    <font>
      <b/>
      <sz val="8"/>
      <color rgb="FFFF0000"/>
      <name val="Cambria"/>
      <family val="3"/>
    </font>
    <font>
      <b/>
      <sz val="9"/>
      <color rgb="FFFF0000"/>
      <name val="Cambria"/>
      <family val="3"/>
    </font>
    <font>
      <sz val="12"/>
      <name val="Cambria"/>
      <family val="3"/>
    </font>
    <font>
      <sz val="9"/>
      <color rgb="FFFF0000"/>
      <name val="Cambria"/>
      <family val="3"/>
    </font>
    <font>
      <b/>
      <sz val="12"/>
      <name val="Cambria"/>
      <family val="3"/>
    </font>
    <font>
      <b/>
      <sz val="12"/>
      <color rgb="FFFF0000"/>
      <name val="Cambria"/>
      <family val="3"/>
    </font>
    <font>
      <b/>
      <sz val="9"/>
      <name val="Cambria"/>
      <family val="3"/>
    </font>
    <font>
      <b/>
      <sz val="12"/>
      <color rgb="FFFF0000"/>
      <name val="HGP創英角ﾎﾟｯﾌﾟ体"/>
      <family val="3"/>
    </font>
    <font>
      <b/>
      <sz val="12"/>
      <color rgb="FFFF0000"/>
      <name val="Calibri"/>
      <family val="3"/>
    </font>
    <font>
      <b/>
      <sz val="10"/>
      <color rgb="FFFF000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uble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 diagonalUp="1">
      <left style="medium"/>
      <right style="thin"/>
      <top style="hair"/>
      <bottom style="thin"/>
      <diagonal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medium"/>
      <top style="hair"/>
      <bottom style="thin"/>
      <diagonal style="thin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medium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medium"/>
      <top>
        <color indexed="63"/>
      </top>
      <bottom style="double"/>
      <diagonal style="thin"/>
    </border>
    <border>
      <left style="thin"/>
      <right style="thin"/>
      <top style="double"/>
      <bottom>
        <color indexed="63"/>
      </bottom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 diagonalUp="1">
      <left style="thin"/>
      <right>
        <color indexed="63"/>
      </right>
      <top style="dotted"/>
      <bottom style="double"/>
      <diagonal style="thin"/>
    </border>
    <border diagonalUp="1">
      <left>
        <color indexed="63"/>
      </left>
      <right style="thin"/>
      <top style="dotted"/>
      <bottom style="double"/>
      <diagonal style="thin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 diagonalUp="1">
      <left style="thin"/>
      <right>
        <color indexed="63"/>
      </right>
      <top style="dotted"/>
      <bottom style="thin"/>
      <diagonal style="thin"/>
    </border>
    <border diagonalUp="1">
      <left>
        <color indexed="63"/>
      </left>
      <right style="thin"/>
      <top style="dotted"/>
      <bottom style="thin"/>
      <diagonal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6" fillId="31" borderId="4" applyNumberFormat="0" applyAlignment="0" applyProtection="0"/>
    <xf numFmtId="0" fontId="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78" fillId="0" borderId="0" xfId="0" applyFont="1" applyAlignment="1">
      <alignment vertical="center"/>
    </xf>
    <xf numFmtId="49" fontId="78" fillId="0" borderId="0" xfId="0" applyNumberFormat="1" applyFont="1" applyAlignment="1">
      <alignment horizontal="left" vertical="center"/>
    </xf>
    <xf numFmtId="49" fontId="79" fillId="0" borderId="0" xfId="0" applyNumberFormat="1" applyFont="1" applyAlignment="1">
      <alignment horizontal="left"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 shrinkToFit="1"/>
    </xf>
    <xf numFmtId="0" fontId="78" fillId="0" borderId="11" xfId="0" applyFont="1" applyBorder="1" applyAlignment="1">
      <alignment vertical="center" shrinkToFit="1"/>
    </xf>
    <xf numFmtId="0" fontId="82" fillId="0" borderId="0" xfId="0" applyFont="1" applyAlignment="1">
      <alignment horizontal="center" vertical="center" shrinkToFit="1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49" fontId="83" fillId="0" borderId="0" xfId="0" applyNumberFormat="1" applyFont="1" applyAlignment="1">
      <alignment vertical="center"/>
    </xf>
    <xf numFmtId="0" fontId="83" fillId="0" borderId="12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15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16" xfId="0" applyFont="1" applyBorder="1" applyAlignment="1">
      <alignment vertical="center"/>
    </xf>
    <xf numFmtId="0" fontId="83" fillId="0" borderId="17" xfId="0" applyFont="1" applyBorder="1" applyAlignment="1">
      <alignment vertical="center"/>
    </xf>
    <xf numFmtId="0" fontId="84" fillId="0" borderId="18" xfId="0" applyFont="1" applyBorder="1" applyAlignment="1">
      <alignment vertical="center"/>
    </xf>
    <xf numFmtId="0" fontId="83" fillId="0" borderId="18" xfId="0" applyFont="1" applyBorder="1" applyAlignment="1">
      <alignment vertical="center"/>
    </xf>
    <xf numFmtId="0" fontId="83" fillId="0" borderId="19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78" fillId="0" borderId="0" xfId="0" applyFont="1" applyBorder="1" applyAlignment="1">
      <alignment vertical="center" shrinkToFit="1"/>
    </xf>
    <xf numFmtId="0" fontId="78" fillId="0" borderId="0" xfId="0" applyFont="1" applyBorder="1" applyAlignment="1">
      <alignment horizontal="center" vertical="center" shrinkToFit="1"/>
    </xf>
    <xf numFmtId="203" fontId="78" fillId="0" borderId="0" xfId="0" applyNumberFormat="1" applyFont="1" applyFill="1" applyBorder="1" applyAlignment="1">
      <alignment horizontal="center" vertical="center" shrinkToFit="1"/>
    </xf>
    <xf numFmtId="0" fontId="80" fillId="0" borderId="0" xfId="0" applyFont="1" applyAlignment="1">
      <alignment horizontal="center" vertical="center" shrinkToFit="1"/>
    </xf>
    <xf numFmtId="49" fontId="80" fillId="0" borderId="0" xfId="0" applyNumberFormat="1" applyFont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21" xfId="0" applyFont="1" applyBorder="1" applyAlignment="1">
      <alignment horizontal="center" vertical="center" shrinkToFit="1"/>
    </xf>
    <xf numFmtId="0" fontId="86" fillId="0" borderId="22" xfId="0" applyFont="1" applyFill="1" applyBorder="1" applyAlignment="1">
      <alignment horizontal="center" vertical="center" shrinkToFit="1"/>
    </xf>
    <xf numFmtId="38" fontId="86" fillId="33" borderId="23" xfId="49" applyFont="1" applyFill="1" applyBorder="1" applyAlignment="1">
      <alignment horizontal="right" vertical="center" shrinkToFit="1"/>
    </xf>
    <xf numFmtId="38" fontId="86" fillId="0" borderId="0" xfId="0" applyNumberFormat="1" applyFont="1" applyAlignment="1">
      <alignment horizontal="right" vertical="center"/>
    </xf>
    <xf numFmtId="0" fontId="87" fillId="0" borderId="24" xfId="0" applyFont="1" applyBorder="1" applyAlignment="1">
      <alignment horizontal="center" vertical="center"/>
    </xf>
    <xf numFmtId="0" fontId="86" fillId="0" borderId="25" xfId="0" applyFont="1" applyFill="1" applyBorder="1" applyAlignment="1">
      <alignment horizontal="center" vertical="center" shrinkToFit="1"/>
    </xf>
    <xf numFmtId="0" fontId="86" fillId="0" borderId="26" xfId="0" applyFont="1" applyFill="1" applyBorder="1" applyAlignment="1">
      <alignment horizontal="center" vertical="center" shrinkToFit="1"/>
    </xf>
    <xf numFmtId="0" fontId="88" fillId="0" borderId="0" xfId="0" applyFont="1" applyAlignment="1">
      <alignment horizontal="center" vertical="center" shrinkToFit="1"/>
    </xf>
    <xf numFmtId="0" fontId="87" fillId="0" borderId="24" xfId="0" applyFont="1" applyBorder="1" applyAlignment="1">
      <alignment horizontal="center" vertical="center" shrinkToFit="1"/>
    </xf>
    <xf numFmtId="0" fontId="80" fillId="0" borderId="0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82" fillId="0" borderId="28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9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center" vertical="center" shrinkToFit="1"/>
    </xf>
    <xf numFmtId="0" fontId="80" fillId="0" borderId="0" xfId="0" applyFont="1" applyFill="1" applyBorder="1" applyAlignment="1">
      <alignment horizontal="center" vertical="center" shrinkToFit="1"/>
    </xf>
    <xf numFmtId="0" fontId="82" fillId="0" borderId="0" xfId="0" applyFont="1" applyFill="1" applyAlignment="1">
      <alignment horizontal="left" vertical="center" indent="1"/>
    </xf>
    <xf numFmtId="0" fontId="82" fillId="0" borderId="0" xfId="0" applyFont="1" applyFill="1" applyAlignment="1">
      <alignment horizontal="center" vertical="center" shrinkToFit="1"/>
    </xf>
    <xf numFmtId="0" fontId="82" fillId="0" borderId="0" xfId="0" applyFont="1" applyFill="1" applyBorder="1" applyAlignment="1">
      <alignment horizontal="center" vertical="center" shrinkToFit="1"/>
    </xf>
    <xf numFmtId="49" fontId="82" fillId="0" borderId="0" xfId="0" applyNumberFormat="1" applyFont="1" applyFill="1" applyAlignment="1">
      <alignment horizontal="center" vertical="center" shrinkToFit="1"/>
    </xf>
    <xf numFmtId="0" fontId="82" fillId="0" borderId="0" xfId="0" applyFont="1" applyFill="1" applyAlignment="1" quotePrefix="1">
      <alignment horizontal="center" vertical="center" shrinkToFit="1"/>
    </xf>
    <xf numFmtId="0" fontId="82" fillId="0" borderId="0" xfId="0" applyFont="1" applyFill="1" applyBorder="1" applyAlignment="1" quotePrefix="1">
      <alignment horizontal="center" vertical="center" shrinkToFit="1"/>
    </xf>
    <xf numFmtId="203" fontId="82" fillId="0" borderId="0" xfId="0" applyNumberFormat="1" applyFont="1" applyFill="1" applyBorder="1" applyAlignment="1">
      <alignment horizontal="center" vertical="center" shrinkToFit="1"/>
    </xf>
    <xf numFmtId="0" fontId="82" fillId="0" borderId="0" xfId="0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1" fillId="0" borderId="0" xfId="0" applyFont="1" applyBorder="1" applyAlignment="1">
      <alignment/>
    </xf>
    <xf numFmtId="0" fontId="91" fillId="0" borderId="0" xfId="0" applyFont="1" applyBorder="1" applyAlignment="1">
      <alignment horizontal="right"/>
    </xf>
    <xf numFmtId="49" fontId="91" fillId="0" borderId="0" xfId="0" applyNumberFormat="1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204" fontId="80" fillId="0" borderId="0" xfId="0" applyNumberFormat="1" applyFont="1" applyBorder="1" applyAlignment="1">
      <alignment horizontal="center" vertical="center"/>
    </xf>
    <xf numFmtId="203" fontId="82" fillId="0" borderId="2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78" fillId="0" borderId="0" xfId="0" applyNumberFormat="1" applyFont="1" applyAlignment="1">
      <alignment vertical="center"/>
    </xf>
    <xf numFmtId="0" fontId="78" fillId="0" borderId="0" xfId="0" applyNumberFormat="1" applyFont="1" applyAlignment="1">
      <alignment horizontal="left" vertical="center"/>
    </xf>
    <xf numFmtId="0" fontId="92" fillId="0" borderId="29" xfId="0" applyNumberFormat="1" applyFont="1" applyFill="1" applyBorder="1" applyAlignment="1">
      <alignment horizontal="center" vertical="center"/>
    </xf>
    <xf numFmtId="0" fontId="93" fillId="33" borderId="29" xfId="0" applyNumberFormat="1" applyFont="1" applyFill="1" applyBorder="1" applyAlignment="1">
      <alignment horizontal="center" vertical="center"/>
    </xf>
    <xf numFmtId="0" fontId="79" fillId="0" borderId="0" xfId="0" applyNumberFormat="1" applyFont="1" applyAlignment="1">
      <alignment horizontal="left" vertical="center"/>
    </xf>
    <xf numFmtId="0" fontId="79" fillId="0" borderId="0" xfId="0" applyNumberFormat="1" applyFont="1" applyAlignment="1">
      <alignment vertical="center"/>
    </xf>
    <xf numFmtId="0" fontId="78" fillId="0" borderId="0" xfId="0" applyNumberFormat="1" applyFont="1" applyBorder="1" applyAlignment="1">
      <alignment vertical="center" shrinkToFit="1"/>
    </xf>
    <xf numFmtId="0" fontId="78" fillId="0" borderId="0" xfId="0" applyNumberFormat="1" applyFont="1" applyBorder="1" applyAlignment="1">
      <alignment horizontal="center" vertical="center" shrinkToFit="1"/>
    </xf>
    <xf numFmtId="0" fontId="78" fillId="0" borderId="0" xfId="0" applyNumberFormat="1" applyFont="1" applyFill="1" applyBorder="1" applyAlignment="1">
      <alignment horizontal="center" vertical="center" shrinkToFit="1"/>
    </xf>
    <xf numFmtId="0" fontId="80" fillId="0" borderId="0" xfId="0" applyFont="1" applyAlignment="1">
      <alignment horizontal="right" vertical="center"/>
    </xf>
    <xf numFmtId="0" fontId="86" fillId="0" borderId="0" xfId="0" applyFont="1" applyAlignment="1">
      <alignment horizontal="right" vertical="center"/>
    </xf>
    <xf numFmtId="0" fontId="86" fillId="0" borderId="30" xfId="0" applyFont="1" applyFill="1" applyBorder="1" applyAlignment="1">
      <alignment horizontal="center" vertical="center" shrinkToFit="1"/>
    </xf>
    <xf numFmtId="38" fontId="86" fillId="33" borderId="31" xfId="49" applyFont="1" applyFill="1" applyBorder="1" applyAlignment="1">
      <alignment vertical="center" shrinkToFit="1"/>
    </xf>
    <xf numFmtId="0" fontId="86" fillId="0" borderId="32" xfId="0" applyFont="1" applyFill="1" applyBorder="1" applyAlignment="1">
      <alignment horizontal="center" vertical="center" shrinkToFit="1"/>
    </xf>
    <xf numFmtId="38" fontId="86" fillId="33" borderId="33" xfId="49" applyFont="1" applyFill="1" applyBorder="1" applyAlignment="1">
      <alignment vertical="center" shrinkToFit="1"/>
    </xf>
    <xf numFmtId="38" fontId="86" fillId="33" borderId="11" xfId="49" applyFont="1" applyFill="1" applyBorder="1" applyAlignment="1">
      <alignment vertical="center" shrinkToFit="1"/>
    </xf>
    <xf numFmtId="0" fontId="86" fillId="0" borderId="34" xfId="0" applyFont="1" applyFill="1" applyBorder="1" applyAlignment="1">
      <alignment horizontal="center" vertical="center" shrinkToFit="1"/>
    </xf>
    <xf numFmtId="38" fontId="86" fillId="33" borderId="35" xfId="49" applyFont="1" applyFill="1" applyBorder="1" applyAlignment="1">
      <alignment vertical="center" shrinkToFit="1"/>
    </xf>
    <xf numFmtId="0" fontId="80" fillId="0" borderId="0" xfId="0" applyFont="1" applyAlignment="1">
      <alignment horizontal="right" vertical="center" shrinkToFit="1"/>
    </xf>
    <xf numFmtId="0" fontId="82" fillId="0" borderId="0" xfId="0" applyFont="1" applyAlignment="1">
      <alignment horizontal="right" vertical="center" shrinkToFit="1"/>
    </xf>
    <xf numFmtId="0" fontId="82" fillId="0" borderId="0" xfId="0" applyFont="1" applyAlignment="1">
      <alignment horizontal="right" vertical="center"/>
    </xf>
    <xf numFmtId="0" fontId="78" fillId="0" borderId="0" xfId="0" applyNumberFormat="1" applyFont="1" applyBorder="1" applyAlignment="1">
      <alignment vertical="center"/>
    </xf>
    <xf numFmtId="0" fontId="85" fillId="0" borderId="0" xfId="0" applyNumberFormat="1" applyFont="1" applyFill="1" applyAlignment="1">
      <alignment horizontal="center" vertical="distributed"/>
    </xf>
    <xf numFmtId="0" fontId="78" fillId="0" borderId="0" xfId="0" applyNumberFormat="1" applyFont="1" applyFill="1" applyAlignment="1">
      <alignment vertical="center"/>
    </xf>
    <xf numFmtId="0" fontId="92" fillId="0" borderId="0" xfId="0" applyNumberFormat="1" applyFont="1" applyFill="1" applyBorder="1" applyAlignment="1">
      <alignment horizontal="left" vertical="center"/>
    </xf>
    <xf numFmtId="0" fontId="93" fillId="0" borderId="0" xfId="0" applyNumberFormat="1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horizontal="left" vertical="center" wrapText="1"/>
    </xf>
    <xf numFmtId="195" fontId="94" fillId="0" borderId="0" xfId="49" applyNumberFormat="1" applyFont="1" applyFill="1" applyBorder="1" applyAlignment="1">
      <alignment horizontal="center" vertical="center" shrinkToFit="1"/>
    </xf>
    <xf numFmtId="38" fontId="95" fillId="33" borderId="36" xfId="49" applyFont="1" applyFill="1" applyBorder="1" applyAlignment="1">
      <alignment vertical="center" shrinkToFit="1"/>
    </xf>
    <xf numFmtId="38" fontId="95" fillId="33" borderId="37" xfId="49" applyFont="1" applyFill="1" applyBorder="1" applyAlignment="1">
      <alignment vertical="center" shrinkToFit="1"/>
    </xf>
    <xf numFmtId="38" fontId="95" fillId="33" borderId="21" xfId="49" applyFont="1" applyFill="1" applyBorder="1" applyAlignment="1">
      <alignment vertical="center" shrinkToFit="1"/>
    </xf>
    <xf numFmtId="38" fontId="95" fillId="33" borderId="38" xfId="49" applyFont="1" applyFill="1" applyBorder="1" applyAlignment="1">
      <alignment vertical="center" shrinkToFit="1"/>
    </xf>
    <xf numFmtId="203" fontId="96" fillId="0" borderId="29" xfId="0" applyNumberFormat="1" applyFont="1" applyFill="1" applyBorder="1" applyAlignment="1">
      <alignment horizontal="center" vertical="center" shrinkToFit="1"/>
    </xf>
    <xf numFmtId="0" fontId="7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3" fillId="0" borderId="0" xfId="0" applyNumberFormat="1" applyFont="1" applyAlignment="1">
      <alignment horizontal="left" vertical="center"/>
    </xf>
    <xf numFmtId="0" fontId="83" fillId="0" borderId="0" xfId="0" applyNumberFormat="1" applyFont="1" applyAlignment="1">
      <alignment vertical="center"/>
    </xf>
    <xf numFmtId="0" fontId="83" fillId="0" borderId="0" xfId="0" applyNumberFormat="1" applyFont="1" applyFill="1" applyAlignment="1">
      <alignment vertical="center"/>
    </xf>
    <xf numFmtId="49" fontId="97" fillId="0" borderId="0" xfId="0" applyNumberFormat="1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7" fillId="0" borderId="0" xfId="0" applyFont="1" applyAlignment="1">
      <alignment horizontal="right" vertical="center"/>
    </xf>
    <xf numFmtId="0" fontId="92" fillId="0" borderId="0" xfId="0" applyNumberFormat="1" applyFont="1" applyFill="1" applyAlignment="1">
      <alignment horizontal="center" vertical="center"/>
    </xf>
    <xf numFmtId="0" fontId="83" fillId="0" borderId="0" xfId="0" applyNumberFormat="1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38" fontId="12" fillId="0" borderId="0" xfId="49" applyFont="1" applyAlignment="1">
      <alignment horizontal="right"/>
    </xf>
    <xf numFmtId="10" fontId="98" fillId="0" borderId="29" xfId="0" applyNumberFormat="1" applyFont="1" applyFill="1" applyBorder="1" applyAlignment="1">
      <alignment horizontal="center" vertical="center" shrinkToFit="1"/>
    </xf>
    <xf numFmtId="0" fontId="78" fillId="0" borderId="39" xfId="0" applyFont="1" applyBorder="1" applyAlignment="1">
      <alignment horizontal="left" vertical="center" shrinkToFit="1"/>
    </xf>
    <xf numFmtId="0" fontId="78" fillId="0" borderId="40" xfId="0" applyFont="1" applyBorder="1" applyAlignment="1">
      <alignment horizontal="left" vertical="center" shrinkToFit="1"/>
    </xf>
    <xf numFmtId="0" fontId="78" fillId="0" borderId="41" xfId="0" applyFont="1" applyBorder="1" applyAlignment="1">
      <alignment vertical="center" shrinkToFit="1"/>
    </xf>
    <xf numFmtId="0" fontId="83" fillId="0" borderId="0" xfId="0" applyFont="1" applyFill="1" applyAlignment="1">
      <alignment vertical="center"/>
    </xf>
    <xf numFmtId="38" fontId="86" fillId="33" borderId="42" xfId="49" applyFont="1" applyFill="1" applyBorder="1" applyAlignment="1">
      <alignment horizontal="right" vertical="center" shrinkToFit="1"/>
    </xf>
    <xf numFmtId="38" fontId="86" fillId="33" borderId="11" xfId="49" applyFont="1" applyFill="1" applyBorder="1" applyAlignment="1">
      <alignment horizontal="right" vertical="center" shrinkToFit="1"/>
    </xf>
    <xf numFmtId="206" fontId="80" fillId="0" borderId="0" xfId="0" applyNumberFormat="1" applyFont="1" applyAlignment="1">
      <alignment horizontal="center" vertical="center"/>
    </xf>
    <xf numFmtId="49" fontId="99" fillId="0" borderId="43" xfId="0" applyNumberFormat="1" applyFont="1" applyFill="1" applyBorder="1" applyAlignment="1">
      <alignment horizontal="center" vertical="center" shrinkToFit="1"/>
    </xf>
    <xf numFmtId="49" fontId="99" fillId="0" borderId="44" xfId="0" applyNumberFormat="1" applyFont="1" applyFill="1" applyBorder="1" applyAlignment="1">
      <alignment horizontal="center" vertical="center" shrinkToFit="1"/>
    </xf>
    <xf numFmtId="0" fontId="80" fillId="0" borderId="45" xfId="0" applyFont="1" applyBorder="1" applyAlignment="1">
      <alignment horizontal="center" vertical="center"/>
    </xf>
    <xf numFmtId="0" fontId="86" fillId="0" borderId="46" xfId="0" applyFont="1" applyBorder="1" applyAlignment="1">
      <alignment horizontal="center" vertical="center" shrinkToFit="1"/>
    </xf>
    <xf numFmtId="38" fontId="86" fillId="33" borderId="47" xfId="49" applyFont="1" applyFill="1" applyBorder="1" applyAlignment="1">
      <alignment horizontal="right" vertical="center" shrinkToFit="1"/>
    </xf>
    <xf numFmtId="38" fontId="86" fillId="33" borderId="48" xfId="49" applyFont="1" applyFill="1" applyBorder="1" applyAlignment="1">
      <alignment horizontal="right" vertical="center" shrinkToFit="1"/>
    </xf>
    <xf numFmtId="38" fontId="86" fillId="33" borderId="46" xfId="49" applyFont="1" applyFill="1" applyBorder="1" applyAlignment="1">
      <alignment horizontal="right" vertical="center" shrinkToFit="1"/>
    </xf>
    <xf numFmtId="0" fontId="82" fillId="0" borderId="0" xfId="0" applyFont="1" applyFill="1" applyBorder="1" applyAlignment="1" quotePrefix="1">
      <alignment horizontal="left" vertical="center" shrinkToFit="1"/>
    </xf>
    <xf numFmtId="38" fontId="86" fillId="33" borderId="49" xfId="49" applyFont="1" applyFill="1" applyBorder="1" applyAlignment="1">
      <alignment vertical="center" shrinkToFit="1"/>
    </xf>
    <xf numFmtId="38" fontId="86" fillId="33" borderId="50" xfId="49" applyFont="1" applyFill="1" applyBorder="1" applyAlignment="1">
      <alignment vertical="center" shrinkToFit="1"/>
    </xf>
    <xf numFmtId="38" fontId="86" fillId="33" borderId="51" xfId="49" applyFont="1" applyFill="1" applyBorder="1" applyAlignment="1">
      <alignment vertical="center" shrinkToFit="1"/>
    </xf>
    <xf numFmtId="38" fontId="86" fillId="33" borderId="52" xfId="49" applyFont="1" applyFill="1" applyBorder="1" applyAlignment="1">
      <alignment vertical="center" shrinkToFit="1"/>
    </xf>
    <xf numFmtId="0" fontId="86" fillId="0" borderId="29" xfId="0" applyFont="1" applyBorder="1" applyAlignment="1">
      <alignment horizontal="center" vertical="center" wrapText="1" shrinkToFit="1"/>
    </xf>
    <xf numFmtId="0" fontId="86" fillId="0" borderId="43" xfId="0" applyFont="1" applyBorder="1" applyAlignment="1">
      <alignment horizontal="center" vertical="center" wrapText="1" shrinkToFit="1"/>
    </xf>
    <xf numFmtId="0" fontId="86" fillId="33" borderId="53" xfId="0" applyFont="1" applyFill="1" applyBorder="1" applyAlignment="1">
      <alignment horizontal="center" vertical="center" shrinkToFit="1"/>
    </xf>
    <xf numFmtId="0" fontId="86" fillId="33" borderId="54" xfId="0" applyFont="1" applyFill="1" applyBorder="1" applyAlignment="1">
      <alignment horizontal="center" vertical="center" shrinkToFit="1"/>
    </xf>
    <xf numFmtId="0" fontId="86" fillId="33" borderId="55" xfId="0" applyFont="1" applyFill="1" applyBorder="1" applyAlignment="1">
      <alignment horizontal="center" vertical="center" shrinkToFit="1"/>
    </xf>
    <xf numFmtId="0" fontId="86" fillId="33" borderId="56" xfId="0" applyFont="1" applyFill="1" applyBorder="1" applyAlignment="1">
      <alignment horizontal="center" vertical="center" shrinkToFit="1"/>
    </xf>
    <xf numFmtId="0" fontId="80" fillId="0" borderId="0" xfId="0" applyFont="1" applyBorder="1" applyAlignment="1">
      <alignment horizontal="right" vertical="center"/>
    </xf>
    <xf numFmtId="49" fontId="100" fillId="0" borderId="57" xfId="0" applyNumberFormat="1" applyFont="1" applyFill="1" applyBorder="1" applyAlignment="1">
      <alignment horizontal="center" vertical="center" shrinkToFit="1"/>
    </xf>
    <xf numFmtId="49" fontId="100" fillId="0" borderId="43" xfId="0" applyNumberFormat="1" applyFont="1" applyFill="1" applyBorder="1" applyAlignment="1">
      <alignment horizontal="center" vertical="center" shrinkToFit="1"/>
    </xf>
    <xf numFmtId="10" fontId="65" fillId="27" borderId="29" xfId="41" applyNumberFormat="1" applyBorder="1" applyAlignment="1">
      <alignment horizontal="center" vertical="center" shrinkToFit="1"/>
    </xf>
    <xf numFmtId="0" fontId="92" fillId="0" borderId="0" xfId="0" applyFont="1" applyBorder="1" applyAlignment="1">
      <alignment vertical="center"/>
    </xf>
    <xf numFmtId="0" fontId="92" fillId="0" borderId="0" xfId="0" applyFont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0" fontId="83" fillId="33" borderId="26" xfId="0" applyFont="1" applyFill="1" applyBorder="1" applyAlignment="1">
      <alignment horizontal="center" vertical="center"/>
    </xf>
    <xf numFmtId="0" fontId="83" fillId="33" borderId="11" xfId="0" applyFont="1" applyFill="1" applyBorder="1" applyAlignment="1">
      <alignment horizontal="center" vertical="center"/>
    </xf>
    <xf numFmtId="0" fontId="83" fillId="33" borderId="40" xfId="0" applyFont="1" applyFill="1" applyBorder="1" applyAlignment="1">
      <alignment horizontal="center" vertical="center"/>
    </xf>
    <xf numFmtId="0" fontId="83" fillId="33" borderId="58" xfId="0" applyFont="1" applyFill="1" applyBorder="1" applyAlignment="1">
      <alignment horizontal="center" vertical="center"/>
    </xf>
    <xf numFmtId="0" fontId="92" fillId="34" borderId="57" xfId="0" applyFont="1" applyFill="1" applyBorder="1" applyAlignment="1">
      <alignment horizontal="left" vertical="center" indent="1"/>
    </xf>
    <xf numFmtId="0" fontId="92" fillId="34" borderId="43" xfId="0" applyFont="1" applyFill="1" applyBorder="1" applyAlignment="1">
      <alignment horizontal="left" vertical="center" indent="1"/>
    </xf>
    <xf numFmtId="0" fontId="92" fillId="34" borderId="59" xfId="0" applyFont="1" applyFill="1" applyBorder="1" applyAlignment="1">
      <alignment horizontal="left" vertical="center" indent="1"/>
    </xf>
    <xf numFmtId="0" fontId="83" fillId="33" borderId="29" xfId="0" applyFont="1" applyFill="1" applyBorder="1" applyAlignment="1">
      <alignment horizontal="center" vertical="center"/>
    </xf>
    <xf numFmtId="0" fontId="83" fillId="33" borderId="57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center" vertical="center"/>
    </xf>
    <xf numFmtId="0" fontId="83" fillId="33" borderId="59" xfId="0" applyFont="1" applyFill="1" applyBorder="1" applyAlignment="1">
      <alignment horizontal="center" vertical="center"/>
    </xf>
    <xf numFmtId="49" fontId="92" fillId="0" borderId="57" xfId="0" applyNumberFormat="1" applyFont="1" applyFill="1" applyBorder="1" applyAlignment="1">
      <alignment horizontal="center" vertical="center"/>
    </xf>
    <xf numFmtId="49" fontId="92" fillId="0" borderId="59" xfId="0" applyNumberFormat="1" applyFont="1" applyFill="1" applyBorder="1" applyAlignment="1">
      <alignment horizontal="center" vertical="center"/>
    </xf>
    <xf numFmtId="49" fontId="92" fillId="33" borderId="10" xfId="0" applyNumberFormat="1" applyFont="1" applyFill="1" applyBorder="1" applyAlignment="1">
      <alignment horizontal="left" vertical="center"/>
    </xf>
    <xf numFmtId="49" fontId="92" fillId="33" borderId="39" xfId="0" applyNumberFormat="1" applyFont="1" applyFill="1" applyBorder="1" applyAlignment="1">
      <alignment horizontal="left" vertical="center"/>
    </xf>
    <xf numFmtId="49" fontId="92" fillId="33" borderId="60" xfId="0" applyNumberFormat="1" applyFont="1" applyFill="1" applyBorder="1" applyAlignment="1">
      <alignment horizontal="left" vertical="center"/>
    </xf>
    <xf numFmtId="49" fontId="92" fillId="33" borderId="41" xfId="0" applyNumberFormat="1" applyFont="1" applyFill="1" applyBorder="1" applyAlignment="1">
      <alignment horizontal="left" vertical="center"/>
    </xf>
    <xf numFmtId="49" fontId="92" fillId="33" borderId="0" xfId="0" applyNumberFormat="1" applyFont="1" applyFill="1" applyBorder="1" applyAlignment="1">
      <alignment horizontal="left" vertical="center"/>
    </xf>
    <xf numFmtId="49" fontId="92" fillId="33" borderId="61" xfId="0" applyNumberFormat="1" applyFont="1" applyFill="1" applyBorder="1" applyAlignment="1">
      <alignment horizontal="left" vertical="center"/>
    </xf>
    <xf numFmtId="49" fontId="92" fillId="33" borderId="11" xfId="0" applyNumberFormat="1" applyFont="1" applyFill="1" applyBorder="1" applyAlignment="1">
      <alignment horizontal="left" vertical="center"/>
    </xf>
    <xf numFmtId="49" fontId="92" fillId="33" borderId="40" xfId="0" applyNumberFormat="1" applyFont="1" applyFill="1" applyBorder="1" applyAlignment="1">
      <alignment horizontal="left" vertical="center"/>
    </xf>
    <xf numFmtId="49" fontId="92" fillId="33" borderId="58" xfId="0" applyNumberFormat="1" applyFont="1" applyFill="1" applyBorder="1" applyAlignment="1">
      <alignment horizontal="left" vertical="center"/>
    </xf>
    <xf numFmtId="49" fontId="92" fillId="33" borderId="57" xfId="0" applyNumberFormat="1" applyFont="1" applyFill="1" applyBorder="1" applyAlignment="1">
      <alignment horizontal="center" vertical="center"/>
    </xf>
    <xf numFmtId="49" fontId="92" fillId="33" borderId="43" xfId="0" applyNumberFormat="1" applyFont="1" applyFill="1" applyBorder="1" applyAlignment="1">
      <alignment horizontal="center" vertical="center"/>
    </xf>
    <xf numFmtId="49" fontId="92" fillId="33" borderId="59" xfId="0" applyNumberFormat="1" applyFont="1" applyFill="1" applyBorder="1" applyAlignment="1">
      <alignment horizontal="center" vertical="center"/>
    </xf>
    <xf numFmtId="38" fontId="78" fillId="0" borderId="57" xfId="0" applyNumberFormat="1" applyFont="1" applyFill="1" applyBorder="1" applyAlignment="1">
      <alignment horizontal="center" vertical="center"/>
    </xf>
    <xf numFmtId="0" fontId="78" fillId="0" borderId="59" xfId="0" applyFont="1" applyFill="1" applyBorder="1" applyAlignment="1">
      <alignment horizontal="center" vertical="center"/>
    </xf>
    <xf numFmtId="0" fontId="78" fillId="0" borderId="57" xfId="0" applyFont="1" applyBorder="1" applyAlignment="1">
      <alignment horizontal="center" vertical="center" shrinkToFit="1"/>
    </xf>
    <xf numFmtId="0" fontId="78" fillId="0" borderId="59" xfId="0" applyFont="1" applyBorder="1" applyAlignment="1">
      <alignment horizontal="center" vertical="center" shrinkToFit="1"/>
    </xf>
    <xf numFmtId="0" fontId="78" fillId="33" borderId="29" xfId="0" applyFont="1" applyFill="1" applyBorder="1" applyAlignment="1">
      <alignment horizontal="center" vertical="center" shrinkToFit="1"/>
    </xf>
    <xf numFmtId="49" fontId="92" fillId="0" borderId="0" xfId="0" applyNumberFormat="1" applyFont="1" applyAlignment="1">
      <alignment horizontal="center" vertical="center"/>
    </xf>
    <xf numFmtId="49" fontId="92" fillId="0" borderId="0" xfId="0" applyNumberFormat="1" applyFont="1" applyAlignment="1">
      <alignment horizontal="center" vertical="distributed"/>
    </xf>
    <xf numFmtId="49" fontId="92" fillId="35" borderId="57" xfId="0" applyNumberFormat="1" applyFont="1" applyFill="1" applyBorder="1" applyAlignment="1">
      <alignment horizontal="left" vertical="center" indent="1"/>
    </xf>
    <xf numFmtId="49" fontId="92" fillId="35" borderId="43" xfId="0" applyNumberFormat="1" applyFont="1" applyFill="1" applyBorder="1" applyAlignment="1">
      <alignment horizontal="left" vertical="center" indent="1"/>
    </xf>
    <xf numFmtId="49" fontId="92" fillId="35" borderId="59" xfId="0" applyNumberFormat="1" applyFont="1" applyFill="1" applyBorder="1" applyAlignment="1">
      <alignment horizontal="left" vertical="center" indent="1"/>
    </xf>
    <xf numFmtId="0" fontId="78" fillId="33" borderId="57" xfId="0" applyFont="1" applyFill="1" applyBorder="1" applyAlignment="1">
      <alignment horizontal="center" vertical="center"/>
    </xf>
    <xf numFmtId="0" fontId="78" fillId="33" borderId="59" xfId="0" applyFont="1" applyFill="1" applyBorder="1" applyAlignment="1">
      <alignment horizontal="center" vertical="center"/>
    </xf>
    <xf numFmtId="38" fontId="78" fillId="0" borderId="57" xfId="49" applyFont="1" applyFill="1" applyBorder="1" applyAlignment="1">
      <alignment horizontal="center" vertical="center"/>
    </xf>
    <xf numFmtId="38" fontId="78" fillId="0" borderId="59" xfId="49" applyFont="1" applyFill="1" applyBorder="1" applyAlignment="1">
      <alignment horizontal="center" vertical="center"/>
    </xf>
    <xf numFmtId="49" fontId="92" fillId="0" borderId="29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 shrinkToFit="1"/>
    </xf>
    <xf numFmtId="49" fontId="85" fillId="0" borderId="0" xfId="0" applyNumberFormat="1" applyFont="1" applyAlignment="1">
      <alignment horizontal="center" vertical="center" shrinkToFit="1"/>
    </xf>
    <xf numFmtId="49" fontId="85" fillId="0" borderId="0" xfId="0" applyNumberFormat="1" applyFont="1" applyAlignment="1">
      <alignment horizontal="center" vertical="center"/>
    </xf>
    <xf numFmtId="49" fontId="99" fillId="35" borderId="57" xfId="0" applyNumberFormat="1" applyFont="1" applyFill="1" applyBorder="1" applyAlignment="1">
      <alignment horizontal="left" vertical="center"/>
    </xf>
    <xf numFmtId="49" fontId="99" fillId="35" borderId="43" xfId="0" applyNumberFormat="1" applyFont="1" applyFill="1" applyBorder="1" applyAlignment="1">
      <alignment horizontal="left" vertical="center"/>
    </xf>
    <xf numFmtId="49" fontId="99" fillId="35" borderId="39" xfId="0" applyNumberFormat="1" applyFont="1" applyFill="1" applyBorder="1" applyAlignment="1">
      <alignment horizontal="left" vertical="center"/>
    </xf>
    <xf numFmtId="49" fontId="99" fillId="35" borderId="59" xfId="0" applyNumberFormat="1" applyFont="1" applyFill="1" applyBorder="1" applyAlignment="1">
      <alignment horizontal="left" vertical="center"/>
    </xf>
    <xf numFmtId="49" fontId="99" fillId="0" borderId="26" xfId="0" applyNumberFormat="1" applyFont="1" applyFill="1" applyBorder="1" applyAlignment="1">
      <alignment horizontal="center" vertical="center"/>
    </xf>
    <xf numFmtId="49" fontId="99" fillId="0" borderId="11" xfId="0" applyNumberFormat="1" applyFont="1" applyFill="1" applyBorder="1" applyAlignment="1">
      <alignment horizontal="center" vertical="center" shrinkToFit="1"/>
    </xf>
    <xf numFmtId="0" fontId="99" fillId="0" borderId="40" xfId="0" applyNumberFormat="1" applyFont="1" applyFill="1" applyBorder="1" applyAlignment="1">
      <alignment horizontal="center" vertical="center" shrinkToFit="1"/>
    </xf>
    <xf numFmtId="0" fontId="99" fillId="0" borderId="58" xfId="0" applyNumberFormat="1" applyFont="1" applyFill="1" applyBorder="1" applyAlignment="1">
      <alignment horizontal="center" vertical="center" shrinkToFit="1"/>
    </xf>
    <xf numFmtId="49" fontId="99" fillId="0" borderId="57" xfId="0" applyNumberFormat="1" applyFont="1" applyFill="1" applyBorder="1" applyAlignment="1">
      <alignment horizontal="center" vertical="center" shrinkToFit="1"/>
    </xf>
    <xf numFmtId="49" fontId="99" fillId="0" borderId="59" xfId="0" applyNumberFormat="1" applyFont="1" applyFill="1" applyBorder="1" applyAlignment="1">
      <alignment horizontal="center" vertical="center" shrinkToFit="1"/>
    </xf>
    <xf numFmtId="194" fontId="99" fillId="0" borderId="57" xfId="0" applyNumberFormat="1" applyFont="1" applyFill="1" applyBorder="1" applyAlignment="1">
      <alignment horizontal="center" vertical="center" shrinkToFit="1"/>
    </xf>
    <xf numFmtId="194" fontId="99" fillId="0" borderId="43" xfId="0" applyNumberFormat="1" applyFont="1" applyFill="1" applyBorder="1" applyAlignment="1">
      <alignment horizontal="center" vertical="center" shrinkToFit="1"/>
    </xf>
    <xf numFmtId="194" fontId="99" fillId="0" borderId="59" xfId="0" applyNumberFormat="1" applyFont="1" applyFill="1" applyBorder="1" applyAlignment="1">
      <alignment horizontal="center" vertical="center" shrinkToFit="1"/>
    </xf>
    <xf numFmtId="0" fontId="86" fillId="0" borderId="62" xfId="0" applyFont="1" applyBorder="1" applyAlignment="1">
      <alignment horizontal="center" vertical="center" shrinkToFit="1"/>
    </xf>
    <xf numFmtId="0" fontId="86" fillId="0" borderId="26" xfId="0" applyFont="1" applyBorder="1" applyAlignment="1">
      <alignment horizontal="center" vertical="center" shrinkToFit="1"/>
    </xf>
    <xf numFmtId="0" fontId="86" fillId="0" borderId="62" xfId="0" applyFont="1" applyBorder="1" applyAlignment="1">
      <alignment horizontal="center" vertical="center" wrapText="1"/>
    </xf>
    <xf numFmtId="0" fontId="86" fillId="0" borderId="2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 shrinkToFit="1"/>
    </xf>
    <xf numFmtId="0" fontId="86" fillId="0" borderId="64" xfId="0" applyFont="1" applyBorder="1" applyAlignment="1">
      <alignment horizontal="center" vertical="center" wrapText="1" shrinkToFit="1"/>
    </xf>
    <xf numFmtId="0" fontId="8" fillId="0" borderId="65" xfId="0" applyFont="1" applyBorder="1" applyAlignment="1">
      <alignment horizontal="left" vertical="center" shrinkToFit="1"/>
    </xf>
    <xf numFmtId="0" fontId="8" fillId="0" borderId="66" xfId="0" applyFont="1" applyBorder="1" applyAlignment="1">
      <alignment horizontal="left" vertical="center" shrinkToFit="1"/>
    </xf>
    <xf numFmtId="0" fontId="86" fillId="0" borderId="66" xfId="0" applyFont="1" applyBorder="1" applyAlignment="1">
      <alignment horizontal="left" vertical="center" shrinkToFit="1"/>
    </xf>
    <xf numFmtId="0" fontId="86" fillId="0" borderId="67" xfId="0" applyFont="1" applyBorder="1" applyAlignment="1">
      <alignment horizontal="left" vertical="center" shrinkToFit="1"/>
    </xf>
    <xf numFmtId="0" fontId="82" fillId="0" borderId="68" xfId="0" applyFont="1" applyBorder="1" applyAlignment="1">
      <alignment horizontal="center" vertical="center" shrinkToFit="1"/>
    </xf>
    <xf numFmtId="0" fontId="82" fillId="0" borderId="69" xfId="0" applyFont="1" applyBorder="1" applyAlignment="1">
      <alignment horizontal="center" vertical="center" shrinkToFit="1"/>
    </xf>
    <xf numFmtId="0" fontId="82" fillId="0" borderId="49" xfId="0" applyFont="1" applyBorder="1" applyAlignment="1">
      <alignment horizontal="center" vertical="center" wrapText="1" shrinkToFit="1"/>
    </xf>
    <xf numFmtId="0" fontId="82" fillId="0" borderId="70" xfId="0" applyFont="1" applyBorder="1" applyAlignment="1">
      <alignment horizontal="center" vertical="center" wrapText="1" shrinkToFit="1"/>
    </xf>
    <xf numFmtId="0" fontId="82" fillId="0" borderId="43" xfId="0" applyFont="1" applyBorder="1" applyAlignment="1">
      <alignment horizontal="center" vertical="center" shrinkToFit="1"/>
    </xf>
    <xf numFmtId="0" fontId="86" fillId="0" borderId="71" xfId="0" applyFont="1" applyBorder="1" applyAlignment="1">
      <alignment horizontal="center" vertical="center" shrinkToFit="1"/>
    </xf>
    <xf numFmtId="0" fontId="86" fillId="33" borderId="62" xfId="0" applyFont="1" applyFill="1" applyBorder="1" applyAlignment="1">
      <alignment horizontal="center" vertical="center" shrinkToFit="1"/>
    </xf>
    <xf numFmtId="0" fontId="86" fillId="33" borderId="71" xfId="0" applyFont="1" applyFill="1" applyBorder="1" applyAlignment="1">
      <alignment horizontal="center" vertical="center" shrinkToFit="1"/>
    </xf>
    <xf numFmtId="0" fontId="86" fillId="33" borderId="26" xfId="0" applyFont="1" applyFill="1" applyBorder="1" applyAlignment="1">
      <alignment horizontal="center" vertical="center" shrinkToFit="1"/>
    </xf>
    <xf numFmtId="38" fontId="86" fillId="33" borderId="47" xfId="49" applyFont="1" applyFill="1" applyBorder="1" applyAlignment="1">
      <alignment horizontal="center" vertical="center" shrinkToFit="1"/>
    </xf>
    <xf numFmtId="38" fontId="86" fillId="33" borderId="72" xfId="49" applyFont="1" applyFill="1" applyBorder="1" applyAlignment="1">
      <alignment horizontal="center" vertical="center" shrinkToFit="1"/>
    </xf>
    <xf numFmtId="38" fontId="86" fillId="33" borderId="73" xfId="49" applyFont="1" applyFill="1" applyBorder="1" applyAlignment="1">
      <alignment horizontal="right" vertical="center" shrinkToFit="1"/>
    </xf>
    <xf numFmtId="38" fontId="86" fillId="33" borderId="74" xfId="49" applyFont="1" applyFill="1" applyBorder="1" applyAlignment="1">
      <alignment horizontal="right" vertical="center" shrinkToFit="1"/>
    </xf>
    <xf numFmtId="38" fontId="86" fillId="33" borderId="75" xfId="49" applyFont="1" applyFill="1" applyBorder="1" applyAlignment="1">
      <alignment horizontal="right" vertical="center" shrinkToFit="1"/>
    </xf>
    <xf numFmtId="38" fontId="86" fillId="33" borderId="76" xfId="49" applyFont="1" applyFill="1" applyBorder="1" applyAlignment="1">
      <alignment horizontal="right" vertical="center" shrinkToFit="1"/>
    </xf>
    <xf numFmtId="38" fontId="86" fillId="33" borderId="77" xfId="49" applyFont="1" applyFill="1" applyBorder="1" applyAlignment="1">
      <alignment horizontal="right" vertical="center" shrinkToFit="1"/>
    </xf>
    <xf numFmtId="38" fontId="86" fillId="33" borderId="78" xfId="49" applyFont="1" applyFill="1" applyBorder="1" applyAlignment="1">
      <alignment horizontal="right" vertical="center" shrinkToFit="1"/>
    </xf>
    <xf numFmtId="38" fontId="86" fillId="33" borderId="79" xfId="49" applyFont="1" applyFill="1" applyBorder="1" applyAlignment="1">
      <alignment horizontal="right" vertical="center" shrinkToFit="1"/>
    </xf>
    <xf numFmtId="38" fontId="86" fillId="33" borderId="72" xfId="49" applyFont="1" applyFill="1" applyBorder="1" applyAlignment="1">
      <alignment horizontal="right" vertical="center" shrinkToFit="1"/>
    </xf>
    <xf numFmtId="38" fontId="86" fillId="33" borderId="48" xfId="49" applyFont="1" applyFill="1" applyBorder="1" applyAlignment="1">
      <alignment horizontal="center" vertical="center" shrinkToFit="1"/>
    </xf>
    <xf numFmtId="38" fontId="86" fillId="33" borderId="80" xfId="49" applyFont="1" applyFill="1" applyBorder="1" applyAlignment="1">
      <alignment horizontal="center" vertical="center" shrinkToFit="1"/>
    </xf>
    <xf numFmtId="38" fontId="86" fillId="33" borderId="81" xfId="49" applyFont="1" applyFill="1" applyBorder="1" applyAlignment="1">
      <alignment horizontal="right" vertical="center" shrinkToFit="1"/>
    </xf>
    <xf numFmtId="38" fontId="86" fillId="33" borderId="25" xfId="49" applyFont="1" applyFill="1" applyBorder="1" applyAlignment="1">
      <alignment horizontal="right" vertical="center" shrinkToFit="1"/>
    </xf>
    <xf numFmtId="38" fontId="86" fillId="33" borderId="82" xfId="49" applyFont="1" applyFill="1" applyBorder="1" applyAlignment="1">
      <alignment horizontal="right" vertical="center" shrinkToFit="1"/>
    </xf>
    <xf numFmtId="38" fontId="86" fillId="33" borderId="83" xfId="49" applyFont="1" applyFill="1" applyBorder="1" applyAlignment="1">
      <alignment horizontal="right" vertical="center" shrinkToFit="1"/>
    </xf>
    <xf numFmtId="206" fontId="86" fillId="33" borderId="68" xfId="49" applyNumberFormat="1" applyFont="1" applyFill="1" applyBorder="1" applyAlignment="1">
      <alignment horizontal="right" vertical="center" shrinkToFit="1"/>
    </xf>
    <xf numFmtId="206" fontId="86" fillId="33" borderId="43" xfId="49" applyNumberFormat="1" applyFont="1" applyFill="1" applyBorder="1" applyAlignment="1">
      <alignment horizontal="right" vertical="center" shrinkToFit="1"/>
    </xf>
    <xf numFmtId="206" fontId="86" fillId="33" borderId="69" xfId="49" applyNumberFormat="1" applyFont="1" applyFill="1" applyBorder="1" applyAlignment="1">
      <alignment horizontal="right" vertical="center" shrinkToFit="1"/>
    </xf>
    <xf numFmtId="38" fontId="86" fillId="33" borderId="84" xfId="49" applyFont="1" applyFill="1" applyBorder="1" applyAlignment="1">
      <alignment horizontal="right" vertical="center" shrinkToFit="1"/>
    </xf>
    <xf numFmtId="38" fontId="86" fillId="33" borderId="85" xfId="49" applyFont="1" applyFill="1" applyBorder="1" applyAlignment="1">
      <alignment horizontal="right" vertical="center" shrinkToFit="1"/>
    </xf>
    <xf numFmtId="38" fontId="86" fillId="33" borderId="86" xfId="49" applyFont="1" applyFill="1" applyBorder="1" applyAlignment="1">
      <alignment horizontal="right" vertical="center" shrinkToFit="1"/>
    </xf>
    <xf numFmtId="38" fontId="86" fillId="33" borderId="87" xfId="49" applyFont="1" applyFill="1" applyBorder="1" applyAlignment="1">
      <alignment horizontal="right" vertical="center" shrinkToFit="1"/>
    </xf>
    <xf numFmtId="38" fontId="86" fillId="33" borderId="22" xfId="49" applyFont="1" applyFill="1" applyBorder="1" applyAlignment="1">
      <alignment horizontal="right" vertical="center" shrinkToFit="1"/>
    </xf>
    <xf numFmtId="38" fontId="86" fillId="33" borderId="23" xfId="49" applyFont="1" applyFill="1" applyBorder="1" applyAlignment="1">
      <alignment horizontal="right" vertical="center" shrinkToFit="1"/>
    </xf>
    <xf numFmtId="38" fontId="86" fillId="33" borderId="88" xfId="49" applyFont="1" applyFill="1" applyBorder="1" applyAlignment="1">
      <alignment horizontal="right" vertical="center" shrinkToFit="1"/>
    </xf>
    <xf numFmtId="206" fontId="86" fillId="33" borderId="79" xfId="49" applyNumberFormat="1" applyFont="1" applyFill="1" applyBorder="1" applyAlignment="1">
      <alignment horizontal="right" vertical="center" shrinkToFit="1"/>
    </xf>
    <xf numFmtId="206" fontId="86" fillId="33" borderId="72" xfId="49" applyNumberFormat="1" applyFont="1" applyFill="1" applyBorder="1" applyAlignment="1">
      <alignment horizontal="right" vertical="center" shrinkToFit="1"/>
    </xf>
    <xf numFmtId="38" fontId="86" fillId="33" borderId="89" xfId="49" applyFont="1" applyFill="1" applyBorder="1" applyAlignment="1">
      <alignment horizontal="right" vertical="center" shrinkToFit="1"/>
    </xf>
    <xf numFmtId="38" fontId="86" fillId="33" borderId="80" xfId="49" applyFont="1" applyFill="1" applyBorder="1" applyAlignment="1">
      <alignment horizontal="right" vertical="center" shrinkToFit="1"/>
    </xf>
    <xf numFmtId="38" fontId="86" fillId="33" borderId="48" xfId="49" applyFont="1" applyFill="1" applyBorder="1" applyAlignment="1">
      <alignment horizontal="right" vertical="center" shrinkToFit="1"/>
    </xf>
    <xf numFmtId="0" fontId="86" fillId="33" borderId="34" xfId="0" applyFont="1" applyFill="1" applyBorder="1" applyAlignment="1">
      <alignment horizontal="center" vertical="center" shrinkToFit="1"/>
    </xf>
    <xf numFmtId="38" fontId="86" fillId="33" borderId="90" xfId="49" applyFont="1" applyFill="1" applyBorder="1" applyAlignment="1">
      <alignment horizontal="right" vertical="center" shrinkToFit="1"/>
    </xf>
    <xf numFmtId="38" fontId="86" fillId="33" borderId="91" xfId="49" applyFont="1" applyFill="1" applyBorder="1" applyAlignment="1">
      <alignment horizontal="right" vertical="center" shrinkToFit="1"/>
    </xf>
    <xf numFmtId="0" fontId="87" fillId="0" borderId="92" xfId="0" applyFont="1" applyBorder="1" applyAlignment="1">
      <alignment horizontal="center" vertical="center" shrinkToFit="1"/>
    </xf>
    <xf numFmtId="0" fontId="87" fillId="0" borderId="26" xfId="0" applyFont="1" applyBorder="1" applyAlignment="1">
      <alignment horizontal="center" vertical="center" shrinkToFit="1"/>
    </xf>
    <xf numFmtId="202" fontId="87" fillId="0" borderId="92" xfId="0" applyNumberFormat="1" applyFont="1" applyBorder="1" applyAlignment="1">
      <alignment horizontal="right" vertical="center" shrinkToFit="1"/>
    </xf>
    <xf numFmtId="202" fontId="87" fillId="0" borderId="26" xfId="0" applyNumberFormat="1" applyFont="1" applyBorder="1" applyAlignment="1">
      <alignment horizontal="right" vertical="center" shrinkToFit="1"/>
    </xf>
    <xf numFmtId="0" fontId="87" fillId="0" borderId="93" xfId="0" applyFont="1" applyFill="1" applyBorder="1" applyAlignment="1">
      <alignment horizontal="right" vertical="center" shrinkToFit="1"/>
    </xf>
    <xf numFmtId="0" fontId="87" fillId="0" borderId="94" xfId="0" applyFont="1" applyFill="1" applyBorder="1" applyAlignment="1">
      <alignment horizontal="right" vertical="center" shrinkToFit="1"/>
    </xf>
    <xf numFmtId="49" fontId="101" fillId="0" borderId="28" xfId="0" applyNumberFormat="1" applyFont="1" applyFill="1" applyBorder="1" applyAlignment="1">
      <alignment horizontal="left" vertical="center"/>
    </xf>
    <xf numFmtId="203" fontId="82" fillId="0" borderId="57" xfId="0" applyNumberFormat="1" applyFont="1" applyFill="1" applyBorder="1" applyAlignment="1">
      <alignment horizontal="center" vertical="center" shrinkToFit="1"/>
    </xf>
    <xf numFmtId="203" fontId="82" fillId="0" borderId="59" xfId="0" applyNumberFormat="1" applyFont="1" applyFill="1" applyBorder="1" applyAlignment="1">
      <alignment horizontal="center" vertical="center" shrinkToFit="1"/>
    </xf>
    <xf numFmtId="203" fontId="82" fillId="0" borderId="95" xfId="0" applyNumberFormat="1" applyFont="1" applyFill="1" applyBorder="1" applyAlignment="1" quotePrefix="1">
      <alignment horizontal="center" vertical="center" shrinkToFit="1"/>
    </xf>
    <xf numFmtId="0" fontId="82" fillId="0" borderId="96" xfId="0" applyFont="1" applyFill="1" applyBorder="1" applyAlignment="1" quotePrefix="1">
      <alignment horizontal="center" vertical="center" shrinkToFit="1"/>
    </xf>
    <xf numFmtId="0" fontId="82" fillId="0" borderId="97" xfId="0" applyFont="1" applyFill="1" applyBorder="1" applyAlignment="1" quotePrefix="1">
      <alignment horizontal="center" vertical="center" shrinkToFit="1"/>
    </xf>
    <xf numFmtId="203" fontId="82" fillId="0" borderId="0" xfId="0" applyNumberFormat="1" applyFont="1" applyFill="1" applyBorder="1" applyAlignment="1" quotePrefix="1">
      <alignment horizontal="center" vertical="center" shrinkToFit="1"/>
    </xf>
    <xf numFmtId="0" fontId="82" fillId="0" borderId="0" xfId="0" applyFont="1" applyFill="1" applyBorder="1" applyAlignment="1" quotePrefix="1">
      <alignment horizontal="center" vertical="center" shrinkToFit="1"/>
    </xf>
    <xf numFmtId="203" fontId="82" fillId="0" borderId="0" xfId="0" applyNumberFormat="1" applyFont="1" applyFill="1" applyBorder="1" applyAlignment="1">
      <alignment horizontal="center" vertical="center" shrinkToFit="1"/>
    </xf>
    <xf numFmtId="203" fontId="87" fillId="0" borderId="98" xfId="0" applyNumberFormat="1" applyFont="1" applyFill="1" applyBorder="1" applyAlignment="1">
      <alignment horizontal="right" vertical="center" shrinkToFit="1"/>
    </xf>
    <xf numFmtId="203" fontId="87" fillId="0" borderId="64" xfId="0" applyNumberFormat="1" applyFont="1" applyFill="1" applyBorder="1" applyAlignment="1">
      <alignment horizontal="right" vertical="center" shrinkToFit="1"/>
    </xf>
    <xf numFmtId="203" fontId="87" fillId="0" borderId="99" xfId="0" applyNumberFormat="1" applyFont="1" applyFill="1" applyBorder="1" applyAlignment="1">
      <alignment horizontal="right" vertical="center" shrinkToFit="1"/>
    </xf>
    <xf numFmtId="203" fontId="87" fillId="0" borderId="100" xfId="0" applyNumberFormat="1" applyFont="1" applyFill="1" applyBorder="1" applyAlignment="1">
      <alignment horizontal="right" vertical="center" shrinkToFit="1"/>
    </xf>
    <xf numFmtId="203" fontId="87" fillId="0" borderId="92" xfId="0" applyNumberFormat="1" applyFont="1" applyFill="1" applyBorder="1" applyAlignment="1">
      <alignment horizontal="right" vertical="center" shrinkToFit="1"/>
    </xf>
    <xf numFmtId="203" fontId="87" fillId="0" borderId="101" xfId="0" applyNumberFormat="1" applyFont="1" applyFill="1" applyBorder="1" applyAlignment="1">
      <alignment horizontal="right" vertical="center" shrinkToFit="1"/>
    </xf>
    <xf numFmtId="203" fontId="87" fillId="0" borderId="102" xfId="0" applyNumberFormat="1" applyFont="1" applyFill="1" applyBorder="1" applyAlignment="1">
      <alignment horizontal="right" vertical="center" shrinkToFit="1"/>
    </xf>
    <xf numFmtId="203" fontId="87" fillId="0" borderId="103" xfId="0" applyNumberFormat="1" applyFont="1" applyFill="1" applyBorder="1" applyAlignment="1">
      <alignment horizontal="right" vertical="center" shrinkToFit="1"/>
    </xf>
    <xf numFmtId="203" fontId="87" fillId="0" borderId="104" xfId="0" applyNumberFormat="1" applyFont="1" applyFill="1" applyBorder="1" applyAlignment="1">
      <alignment horizontal="right" vertical="center" shrinkToFit="1"/>
    </xf>
    <xf numFmtId="203" fontId="87" fillId="0" borderId="105" xfId="0" applyNumberFormat="1" applyFont="1" applyFill="1" applyBorder="1" applyAlignment="1">
      <alignment horizontal="right" vertical="center" shrinkToFit="1"/>
    </xf>
    <xf numFmtId="203" fontId="87" fillId="0" borderId="45" xfId="0" applyNumberFormat="1" applyFont="1" applyFill="1" applyBorder="1" applyAlignment="1">
      <alignment horizontal="right" vertical="center" shrinkToFit="1"/>
    </xf>
    <xf numFmtId="203" fontId="87" fillId="0" borderId="106" xfId="0" applyNumberFormat="1" applyFont="1" applyFill="1" applyBorder="1" applyAlignment="1">
      <alignment horizontal="right" vertical="center" shrinkToFit="1"/>
    </xf>
    <xf numFmtId="202" fontId="82" fillId="0" borderId="57" xfId="0" applyNumberFormat="1" applyFont="1" applyFill="1" applyBorder="1" applyAlignment="1">
      <alignment horizontal="center" vertical="center" shrinkToFit="1"/>
    </xf>
    <xf numFmtId="202" fontId="82" fillId="0" borderId="59" xfId="0" applyNumberFormat="1" applyFont="1" applyFill="1" applyBorder="1" applyAlignment="1">
      <alignment horizontal="center" vertical="center" shrinkToFit="1"/>
    </xf>
    <xf numFmtId="203" fontId="82" fillId="0" borderId="95" xfId="0" applyNumberFormat="1" applyFont="1" applyFill="1" applyBorder="1" applyAlignment="1">
      <alignment horizontal="center" vertical="center" shrinkToFit="1"/>
    </xf>
    <xf numFmtId="203" fontId="82" fillId="0" borderId="96" xfId="0" applyNumberFormat="1" applyFont="1" applyFill="1" applyBorder="1" applyAlignment="1">
      <alignment horizontal="center" vertical="center" shrinkToFit="1"/>
    </xf>
    <xf numFmtId="203" fontId="82" fillId="0" borderId="97" xfId="0" applyNumberFormat="1" applyFont="1" applyFill="1" applyBorder="1" applyAlignment="1">
      <alignment horizontal="center" vertical="center" shrinkToFit="1"/>
    </xf>
    <xf numFmtId="0" fontId="88" fillId="0" borderId="0" xfId="0" applyFont="1" applyBorder="1" applyAlignment="1">
      <alignment horizontal="left" vertical="center" shrinkToFit="1"/>
    </xf>
    <xf numFmtId="0" fontId="88" fillId="0" borderId="0" xfId="0" applyFont="1" applyAlignment="1">
      <alignment horizontal="left" vertical="center" shrinkToFit="1"/>
    </xf>
    <xf numFmtId="0" fontId="80" fillId="0" borderId="66" xfId="0" applyFont="1" applyBorder="1" applyAlignment="1">
      <alignment horizontal="center" vertical="center"/>
    </xf>
    <xf numFmtId="0" fontId="82" fillId="0" borderId="39" xfId="0" applyFont="1" applyFill="1" applyBorder="1" applyAlignment="1">
      <alignment horizontal="center" vertical="center" shrinkToFit="1"/>
    </xf>
    <xf numFmtId="0" fontId="82" fillId="0" borderId="0" xfId="0" applyFont="1" applyFill="1" applyBorder="1" applyAlignment="1">
      <alignment horizontal="center" vertical="center" shrinkToFit="1"/>
    </xf>
    <xf numFmtId="0" fontId="80" fillId="33" borderId="10" xfId="0" applyFont="1" applyFill="1" applyBorder="1" applyAlignment="1">
      <alignment horizontal="center" vertical="center"/>
    </xf>
    <xf numFmtId="0" fontId="80" fillId="33" borderId="60" xfId="0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/>
    </xf>
    <xf numFmtId="0" fontId="80" fillId="33" borderId="58" xfId="0" applyFont="1" applyFill="1" applyBorder="1" applyAlignment="1">
      <alignment horizontal="center" vertical="center"/>
    </xf>
    <xf numFmtId="0" fontId="82" fillId="0" borderId="41" xfId="0" applyFont="1" applyFill="1" applyBorder="1" applyAlignment="1">
      <alignment horizontal="center" vertical="center" shrinkToFit="1"/>
    </xf>
    <xf numFmtId="0" fontId="82" fillId="0" borderId="61" xfId="0" applyFont="1" applyFill="1" applyBorder="1" applyAlignment="1">
      <alignment horizontal="center" vertical="center" shrinkToFit="1"/>
    </xf>
    <xf numFmtId="0" fontId="13" fillId="34" borderId="10" xfId="0" applyFont="1" applyFill="1" applyBorder="1" applyAlignment="1">
      <alignment horizontal="left" vertical="center" indent="1"/>
    </xf>
    <xf numFmtId="0" fontId="13" fillId="34" borderId="39" xfId="0" applyFont="1" applyFill="1" applyBorder="1" applyAlignment="1">
      <alignment horizontal="left" vertical="center" indent="1"/>
    </xf>
    <xf numFmtId="0" fontId="13" fillId="34" borderId="60" xfId="0" applyFont="1" applyFill="1" applyBorder="1" applyAlignment="1">
      <alignment horizontal="left" vertical="center" indent="1"/>
    </xf>
    <xf numFmtId="0" fontId="13" fillId="34" borderId="41" xfId="0" applyFont="1" applyFill="1" applyBorder="1" applyAlignment="1">
      <alignment horizontal="left" vertical="center" indent="1"/>
    </xf>
    <xf numFmtId="0" fontId="13" fillId="34" borderId="0" xfId="0" applyFont="1" applyFill="1" applyBorder="1" applyAlignment="1">
      <alignment horizontal="left" vertical="center" indent="1"/>
    </xf>
    <xf numFmtId="0" fontId="13" fillId="34" borderId="61" xfId="0" applyFont="1" applyFill="1" applyBorder="1" applyAlignment="1">
      <alignment horizontal="left" vertical="center" indent="1"/>
    </xf>
    <xf numFmtId="0" fontId="11" fillId="34" borderId="41" xfId="0" applyFont="1" applyFill="1" applyBorder="1" applyAlignment="1">
      <alignment horizontal="left" vertical="center" indent="2"/>
    </xf>
    <xf numFmtId="0" fontId="11" fillId="34" borderId="0" xfId="0" applyFont="1" applyFill="1" applyBorder="1" applyAlignment="1">
      <alignment horizontal="left" vertical="center" indent="2"/>
    </xf>
    <xf numFmtId="0" fontId="11" fillId="34" borderId="61" xfId="0" applyFont="1" applyFill="1" applyBorder="1" applyAlignment="1">
      <alignment horizontal="left" vertical="center" indent="2"/>
    </xf>
    <xf numFmtId="0" fontId="11" fillId="34" borderId="11" xfId="0" applyFont="1" applyFill="1" applyBorder="1" applyAlignment="1">
      <alignment horizontal="left" vertical="center" indent="2"/>
    </xf>
    <xf numFmtId="0" fontId="11" fillId="34" borderId="40" xfId="0" applyFont="1" applyFill="1" applyBorder="1" applyAlignment="1">
      <alignment horizontal="left" vertical="center" indent="2"/>
    </xf>
    <xf numFmtId="0" fontId="11" fillId="34" borderId="58" xfId="0" applyFont="1" applyFill="1" applyBorder="1" applyAlignment="1">
      <alignment horizontal="left" vertical="center" indent="2"/>
    </xf>
    <xf numFmtId="0" fontId="85" fillId="0" borderId="0" xfId="0" applyFont="1" applyAlignment="1">
      <alignment horizontal="center" vertical="center"/>
    </xf>
    <xf numFmtId="0" fontId="85" fillId="0" borderId="29" xfId="0" applyFont="1" applyBorder="1" applyAlignment="1">
      <alignment horizontal="center" vertical="center"/>
    </xf>
    <xf numFmtId="0" fontId="93" fillId="33" borderId="57" xfId="0" applyFont="1" applyFill="1" applyBorder="1" applyAlignment="1">
      <alignment horizontal="center" vertical="center"/>
    </xf>
    <xf numFmtId="0" fontId="93" fillId="33" borderId="43" xfId="0" applyFont="1" applyFill="1" applyBorder="1" applyAlignment="1">
      <alignment horizontal="center" vertical="center"/>
    </xf>
    <xf numFmtId="0" fontId="93" fillId="33" borderId="59" xfId="0" applyFont="1" applyFill="1" applyBorder="1" applyAlignment="1">
      <alignment horizontal="center" vertical="center"/>
    </xf>
    <xf numFmtId="0" fontId="93" fillId="33" borderId="29" xfId="0" applyFont="1" applyFill="1" applyBorder="1" applyAlignment="1">
      <alignment horizontal="center" vertical="center"/>
    </xf>
    <xf numFmtId="0" fontId="102" fillId="33" borderId="29" xfId="0" applyFont="1" applyFill="1" applyBorder="1" applyAlignment="1">
      <alignment horizontal="center" vertical="center"/>
    </xf>
    <xf numFmtId="0" fontId="103" fillId="33" borderId="29" xfId="0" applyFont="1" applyFill="1" applyBorder="1" applyAlignment="1">
      <alignment horizontal="center" vertical="center"/>
    </xf>
    <xf numFmtId="0" fontId="103" fillId="33" borderId="57" xfId="0" applyFont="1" applyFill="1" applyBorder="1" applyAlignment="1">
      <alignment horizontal="center" vertical="center"/>
    </xf>
    <xf numFmtId="0" fontId="103" fillId="33" borderId="43" xfId="0" applyFont="1" applyFill="1" applyBorder="1" applyAlignment="1">
      <alignment horizontal="center" vertical="center"/>
    </xf>
    <xf numFmtId="0" fontId="103" fillId="33" borderId="59" xfId="0" applyFont="1" applyFill="1" applyBorder="1" applyAlignment="1">
      <alignment horizontal="center" vertical="center"/>
    </xf>
    <xf numFmtId="38" fontId="78" fillId="0" borderId="29" xfId="49" applyFont="1" applyFill="1" applyBorder="1" applyAlignment="1">
      <alignment horizontal="center" vertical="center"/>
    </xf>
    <xf numFmtId="0" fontId="78" fillId="0" borderId="0" xfId="0" applyNumberFormat="1" applyFont="1" applyAlignment="1">
      <alignment horizontal="left" vertical="center"/>
    </xf>
    <xf numFmtId="0" fontId="78" fillId="0" borderId="29" xfId="0" applyNumberFormat="1" applyFont="1" applyBorder="1" applyAlignment="1">
      <alignment horizontal="left" vertical="center" shrinkToFit="1"/>
    </xf>
    <xf numFmtId="0" fontId="78" fillId="0" borderId="10" xfId="0" applyFont="1" applyBorder="1" applyAlignment="1">
      <alignment horizontal="center" vertical="center" shrinkToFit="1"/>
    </xf>
    <xf numFmtId="0" fontId="78" fillId="0" borderId="41" xfId="0" applyFont="1" applyBorder="1" applyAlignment="1">
      <alignment horizontal="center" vertical="center" shrinkToFit="1"/>
    </xf>
    <xf numFmtId="0" fontId="78" fillId="0" borderId="60" xfId="0" applyFont="1" applyBorder="1" applyAlignment="1">
      <alignment horizontal="center" vertical="center" shrinkToFit="1"/>
    </xf>
    <xf numFmtId="0" fontId="78" fillId="0" borderId="61" xfId="0" applyFont="1" applyBorder="1" applyAlignment="1">
      <alignment horizontal="center" vertical="center" shrinkToFit="1"/>
    </xf>
    <xf numFmtId="203" fontId="94" fillId="33" borderId="10" xfId="0" applyNumberFormat="1" applyFont="1" applyFill="1" applyBorder="1" applyAlignment="1">
      <alignment horizontal="center" vertical="center" shrinkToFit="1"/>
    </xf>
    <xf numFmtId="0" fontId="94" fillId="33" borderId="39" xfId="0" applyFont="1" applyFill="1" applyBorder="1" applyAlignment="1">
      <alignment horizontal="center" vertical="center" shrinkToFit="1"/>
    </xf>
    <xf numFmtId="0" fontId="94" fillId="33" borderId="60" xfId="0" applyFont="1" applyFill="1" applyBorder="1" applyAlignment="1">
      <alignment horizontal="center" vertical="center" shrinkToFit="1"/>
    </xf>
    <xf numFmtId="0" fontId="94" fillId="33" borderId="11" xfId="0" applyFont="1" applyFill="1" applyBorder="1" applyAlignment="1">
      <alignment horizontal="center" vertical="center" shrinkToFit="1"/>
    </xf>
    <xf numFmtId="0" fontId="94" fillId="33" borderId="40" xfId="0" applyFont="1" applyFill="1" applyBorder="1" applyAlignment="1">
      <alignment horizontal="center" vertical="center" shrinkToFit="1"/>
    </xf>
    <xf numFmtId="0" fontId="94" fillId="33" borderId="58" xfId="0" applyFont="1" applyFill="1" applyBorder="1" applyAlignment="1">
      <alignment horizontal="center" vertical="center" shrinkToFit="1"/>
    </xf>
    <xf numFmtId="0" fontId="78" fillId="0" borderId="0" xfId="0" applyNumberFormat="1" applyFont="1" applyBorder="1" applyAlignment="1">
      <alignment horizontal="center" vertical="center" shrinkToFit="1"/>
    </xf>
    <xf numFmtId="0" fontId="78" fillId="0" borderId="40" xfId="0" applyNumberFormat="1" applyFont="1" applyBorder="1" applyAlignment="1">
      <alignment horizontal="center" vertical="center" shrinkToFit="1"/>
    </xf>
    <xf numFmtId="195" fontId="94" fillId="33" borderId="10" xfId="49" applyNumberFormat="1" applyFont="1" applyFill="1" applyBorder="1" applyAlignment="1">
      <alignment horizontal="center" vertical="center" shrinkToFit="1"/>
    </xf>
    <xf numFmtId="195" fontId="94" fillId="33" borderId="39" xfId="49" applyNumberFormat="1" applyFont="1" applyFill="1" applyBorder="1" applyAlignment="1">
      <alignment horizontal="center" vertical="center" shrinkToFit="1"/>
    </xf>
    <xf numFmtId="195" fontId="94" fillId="33" borderId="60" xfId="49" applyNumberFormat="1" applyFont="1" applyFill="1" applyBorder="1" applyAlignment="1">
      <alignment horizontal="center" vertical="center" shrinkToFit="1"/>
    </xf>
    <xf numFmtId="195" fontId="94" fillId="33" borderId="11" xfId="49" applyNumberFormat="1" applyFont="1" applyFill="1" applyBorder="1" applyAlignment="1">
      <alignment horizontal="center" vertical="center" shrinkToFit="1"/>
    </xf>
    <xf numFmtId="195" fontId="94" fillId="33" borderId="40" xfId="49" applyNumberFormat="1" applyFont="1" applyFill="1" applyBorder="1" applyAlignment="1">
      <alignment horizontal="center" vertical="center" shrinkToFit="1"/>
    </xf>
    <xf numFmtId="195" fontId="94" fillId="33" borderId="58" xfId="49" applyNumberFormat="1" applyFont="1" applyFill="1" applyBorder="1" applyAlignment="1">
      <alignment horizontal="center" vertical="center" shrinkToFit="1"/>
    </xf>
    <xf numFmtId="49" fontId="92" fillId="0" borderId="0" xfId="0" applyNumberFormat="1" applyFont="1" applyAlignment="1">
      <alignment horizontal="center" vertical="top" shrinkToFit="1"/>
    </xf>
    <xf numFmtId="0" fontId="93" fillId="33" borderId="10" xfId="0" applyNumberFormat="1" applyFont="1" applyFill="1" applyBorder="1" applyAlignment="1">
      <alignment horizontal="left" vertical="center" wrapText="1"/>
    </xf>
    <xf numFmtId="0" fontId="93" fillId="33" borderId="39" xfId="0" applyNumberFormat="1" applyFont="1" applyFill="1" applyBorder="1" applyAlignment="1">
      <alignment horizontal="left" vertical="center" wrapText="1"/>
    </xf>
    <xf numFmtId="0" fontId="93" fillId="33" borderId="60" xfId="0" applyNumberFormat="1" applyFont="1" applyFill="1" applyBorder="1" applyAlignment="1">
      <alignment horizontal="left" vertical="center" wrapText="1"/>
    </xf>
    <xf numFmtId="0" fontId="93" fillId="33" borderId="41" xfId="0" applyNumberFormat="1" applyFont="1" applyFill="1" applyBorder="1" applyAlignment="1">
      <alignment horizontal="left" vertical="center" wrapText="1"/>
    </xf>
    <xf numFmtId="0" fontId="93" fillId="33" borderId="0" xfId="0" applyNumberFormat="1" applyFont="1" applyFill="1" applyBorder="1" applyAlignment="1">
      <alignment horizontal="left" vertical="center" wrapText="1"/>
    </xf>
    <xf numFmtId="0" fontId="93" fillId="33" borderId="61" xfId="0" applyNumberFormat="1" applyFont="1" applyFill="1" applyBorder="1" applyAlignment="1">
      <alignment horizontal="left" vertical="center" wrapText="1"/>
    </xf>
    <xf numFmtId="0" fontId="93" fillId="33" borderId="11" xfId="0" applyNumberFormat="1" applyFont="1" applyFill="1" applyBorder="1" applyAlignment="1">
      <alignment horizontal="left" vertical="center" wrapText="1"/>
    </xf>
    <xf numFmtId="0" fontId="93" fillId="33" borderId="40" xfId="0" applyNumberFormat="1" applyFont="1" applyFill="1" applyBorder="1" applyAlignment="1">
      <alignment horizontal="left" vertical="center" wrapText="1"/>
    </xf>
    <xf numFmtId="0" fontId="93" fillId="33" borderId="58" xfId="0" applyNumberFormat="1" applyFont="1" applyFill="1" applyBorder="1" applyAlignment="1">
      <alignment horizontal="left" vertical="center" wrapText="1"/>
    </xf>
    <xf numFmtId="0" fontId="94" fillId="33" borderId="10" xfId="0" applyNumberFormat="1" applyFont="1" applyFill="1" applyBorder="1" applyAlignment="1">
      <alignment horizontal="center" vertical="center"/>
    </xf>
    <xf numFmtId="0" fontId="94" fillId="33" borderId="60" xfId="0" applyNumberFormat="1" applyFont="1" applyFill="1" applyBorder="1" applyAlignment="1">
      <alignment horizontal="center" vertical="center"/>
    </xf>
    <xf numFmtId="0" fontId="94" fillId="33" borderId="11" xfId="0" applyNumberFormat="1" applyFont="1" applyFill="1" applyBorder="1" applyAlignment="1">
      <alignment horizontal="center" vertical="center"/>
    </xf>
    <xf numFmtId="0" fontId="94" fillId="33" borderId="58" xfId="0" applyNumberFormat="1" applyFont="1" applyFill="1" applyBorder="1" applyAlignment="1">
      <alignment horizontal="center" vertical="center"/>
    </xf>
    <xf numFmtId="38" fontId="78" fillId="0" borderId="10" xfId="49" applyFont="1" applyFill="1" applyBorder="1" applyAlignment="1">
      <alignment horizontal="center" vertical="center"/>
    </xf>
    <xf numFmtId="38" fontId="78" fillId="0" borderId="60" xfId="49" applyFont="1" applyFill="1" applyBorder="1" applyAlignment="1">
      <alignment horizontal="center" vertical="center"/>
    </xf>
    <xf numFmtId="38" fontId="78" fillId="0" borderId="11" xfId="49" applyFont="1" applyFill="1" applyBorder="1" applyAlignment="1">
      <alignment horizontal="center" vertical="center"/>
    </xf>
    <xf numFmtId="38" fontId="78" fillId="0" borderId="58" xfId="49" applyFont="1" applyFill="1" applyBorder="1" applyAlignment="1">
      <alignment horizontal="center" vertical="center"/>
    </xf>
    <xf numFmtId="0" fontId="78" fillId="0" borderId="0" xfId="0" applyNumberFormat="1" applyFont="1" applyBorder="1" applyAlignment="1">
      <alignment horizontal="left" vertical="center"/>
    </xf>
    <xf numFmtId="49" fontId="100" fillId="33" borderId="57" xfId="0" applyNumberFormat="1" applyFont="1" applyFill="1" applyBorder="1" applyAlignment="1">
      <alignment horizontal="center" vertical="center" shrinkToFit="1"/>
    </xf>
    <xf numFmtId="49" fontId="100" fillId="33" borderId="43" xfId="0" applyNumberFormat="1" applyFont="1" applyFill="1" applyBorder="1" applyAlignment="1">
      <alignment horizontal="center" vertical="center" shrinkToFit="1"/>
    </xf>
    <xf numFmtId="49" fontId="100" fillId="33" borderId="59" xfId="0" applyNumberFormat="1" applyFont="1" applyFill="1" applyBorder="1" applyAlignment="1">
      <alignment horizontal="center" vertical="center" shrinkToFit="1"/>
    </xf>
    <xf numFmtId="0" fontId="92" fillId="0" borderId="0" xfId="0" applyNumberFormat="1" applyFont="1" applyAlignment="1">
      <alignment horizontal="center" vertical="top"/>
    </xf>
    <xf numFmtId="0" fontId="82" fillId="0" borderId="66" xfId="0" applyFont="1" applyFill="1" applyBorder="1" applyAlignment="1">
      <alignment horizontal="center" vertical="center" shrinkToFit="1"/>
    </xf>
    <xf numFmtId="202" fontId="96" fillId="0" borderId="57" xfId="0" applyNumberFormat="1" applyFont="1" applyFill="1" applyBorder="1" applyAlignment="1">
      <alignment horizontal="center" vertical="center" shrinkToFit="1"/>
    </xf>
    <xf numFmtId="202" fontId="96" fillId="0" borderId="59" xfId="0" applyNumberFormat="1" applyFont="1" applyFill="1" applyBorder="1" applyAlignment="1">
      <alignment horizontal="center" vertical="center" shrinkToFit="1"/>
    </xf>
    <xf numFmtId="203" fontId="96" fillId="0" borderId="95" xfId="0" applyNumberFormat="1" applyFont="1" applyFill="1" applyBorder="1" applyAlignment="1">
      <alignment horizontal="center" vertical="center" shrinkToFit="1"/>
    </xf>
    <xf numFmtId="203" fontId="96" fillId="0" borderId="96" xfId="0" applyNumberFormat="1" applyFont="1" applyFill="1" applyBorder="1" applyAlignment="1">
      <alignment horizontal="center" vertical="center" shrinkToFit="1"/>
    </xf>
    <xf numFmtId="203" fontId="96" fillId="0" borderId="97" xfId="0" applyNumberFormat="1" applyFont="1" applyFill="1" applyBorder="1" applyAlignment="1">
      <alignment horizontal="center" vertical="center" shrinkToFit="1"/>
    </xf>
    <xf numFmtId="203" fontId="104" fillId="0" borderId="99" xfId="0" applyNumberFormat="1" applyFont="1" applyFill="1" applyBorder="1" applyAlignment="1">
      <alignment horizontal="right" vertical="center" shrinkToFit="1"/>
    </xf>
    <xf numFmtId="203" fontId="104" fillId="0" borderId="100" xfId="0" applyNumberFormat="1" applyFont="1" applyFill="1" applyBorder="1" applyAlignment="1">
      <alignment horizontal="right" vertical="center" shrinkToFit="1"/>
    </xf>
    <xf numFmtId="203" fontId="87" fillId="0" borderId="107" xfId="0" applyNumberFormat="1" applyFont="1" applyFill="1" applyBorder="1" applyAlignment="1">
      <alignment horizontal="right" vertical="center" shrinkToFit="1"/>
    </xf>
    <xf numFmtId="203" fontId="87" fillId="0" borderId="108" xfId="0" applyNumberFormat="1" applyFont="1" applyFill="1" applyBorder="1" applyAlignment="1">
      <alignment horizontal="right" vertical="center" shrinkToFit="1"/>
    </xf>
    <xf numFmtId="203" fontId="104" fillId="0" borderId="102" xfId="0" applyNumberFormat="1" applyFont="1" applyFill="1" applyBorder="1" applyAlignment="1">
      <alignment horizontal="right" vertical="center" shrinkToFit="1"/>
    </xf>
    <xf numFmtId="203" fontId="104" fillId="0" borderId="103" xfId="0" applyNumberFormat="1" applyFont="1" applyFill="1" applyBorder="1" applyAlignment="1">
      <alignment horizontal="right" vertical="center" shrinkToFit="1"/>
    </xf>
    <xf numFmtId="203" fontId="104" fillId="0" borderId="104" xfId="0" applyNumberFormat="1" applyFont="1" applyFill="1" applyBorder="1" applyAlignment="1">
      <alignment horizontal="right" vertical="center" shrinkToFit="1"/>
    </xf>
    <xf numFmtId="203" fontId="104" fillId="0" borderId="105" xfId="0" applyNumberFormat="1" applyFont="1" applyFill="1" applyBorder="1" applyAlignment="1">
      <alignment horizontal="right" vertical="center" shrinkToFit="1"/>
    </xf>
    <xf numFmtId="203" fontId="104" fillId="0" borderId="45" xfId="0" applyNumberFormat="1" applyFont="1" applyFill="1" applyBorder="1" applyAlignment="1">
      <alignment horizontal="right" vertical="center" shrinkToFit="1"/>
    </xf>
    <xf numFmtId="203" fontId="104" fillId="0" borderId="106" xfId="0" applyNumberFormat="1" applyFont="1" applyFill="1" applyBorder="1" applyAlignment="1">
      <alignment horizontal="right" vertical="center" shrinkToFit="1"/>
    </xf>
    <xf numFmtId="0" fontId="88" fillId="0" borderId="109" xfId="0" applyFont="1" applyBorder="1" applyAlignment="1">
      <alignment horizontal="left" vertical="center" shrinkToFit="1"/>
    </xf>
    <xf numFmtId="202" fontId="104" fillId="0" borderId="92" xfId="0" applyNumberFormat="1" applyFont="1" applyBorder="1" applyAlignment="1">
      <alignment horizontal="right" vertical="center" shrinkToFit="1"/>
    </xf>
    <xf numFmtId="202" fontId="104" fillId="0" borderId="26" xfId="0" applyNumberFormat="1" applyFont="1" applyBorder="1" applyAlignment="1">
      <alignment horizontal="right" vertical="center" shrinkToFit="1"/>
    </xf>
    <xf numFmtId="38" fontId="86" fillId="33" borderId="110" xfId="49" applyFont="1" applyFill="1" applyBorder="1" applyAlignment="1">
      <alignment vertical="center" shrinkToFit="1"/>
    </xf>
    <xf numFmtId="38" fontId="86" fillId="33" borderId="111" xfId="49" applyFont="1" applyFill="1" applyBorder="1" applyAlignment="1">
      <alignment vertical="center" shrinkToFit="1"/>
    </xf>
    <xf numFmtId="38" fontId="95" fillId="33" borderId="110" xfId="49" applyFont="1" applyFill="1" applyBorder="1" applyAlignment="1">
      <alignment vertical="center" shrinkToFit="1"/>
    </xf>
    <xf numFmtId="38" fontId="95" fillId="33" borderId="49" xfId="49" applyFont="1" applyFill="1" applyBorder="1" applyAlignment="1">
      <alignment vertical="center" shrinkToFit="1"/>
    </xf>
    <xf numFmtId="38" fontId="95" fillId="33" borderId="70" xfId="49" applyFont="1" applyFill="1" applyBorder="1" applyAlignment="1">
      <alignment vertical="center" shrinkToFit="1"/>
    </xf>
    <xf numFmtId="38" fontId="86" fillId="33" borderId="33" xfId="49" applyFont="1" applyFill="1" applyBorder="1" applyAlignment="1">
      <alignment vertical="center" shrinkToFit="1"/>
    </xf>
    <xf numFmtId="38" fontId="86" fillId="33" borderId="112" xfId="49" applyFont="1" applyFill="1" applyBorder="1" applyAlignment="1">
      <alignment vertical="center" shrinkToFit="1"/>
    </xf>
    <xf numFmtId="38" fontId="95" fillId="33" borderId="33" xfId="49" applyFont="1" applyFill="1" applyBorder="1" applyAlignment="1">
      <alignment vertical="center" shrinkToFit="1"/>
    </xf>
    <xf numFmtId="38" fontId="95" fillId="33" borderId="50" xfId="49" applyFont="1" applyFill="1" applyBorder="1" applyAlignment="1">
      <alignment vertical="center" shrinkToFit="1"/>
    </xf>
    <xf numFmtId="38" fontId="95" fillId="33" borderId="113" xfId="49" applyFont="1" applyFill="1" applyBorder="1" applyAlignment="1">
      <alignment vertical="center" shrinkToFit="1"/>
    </xf>
    <xf numFmtId="38" fontId="86" fillId="33" borderId="114" xfId="49" applyFont="1" applyFill="1" applyBorder="1" applyAlignment="1">
      <alignment vertical="center" shrinkToFit="1"/>
    </xf>
    <xf numFmtId="38" fontId="86" fillId="33" borderId="115" xfId="49" applyFont="1" applyFill="1" applyBorder="1" applyAlignment="1">
      <alignment vertical="center" shrinkToFit="1"/>
    </xf>
    <xf numFmtId="38" fontId="95" fillId="33" borderId="116" xfId="49" applyFont="1" applyFill="1" applyBorder="1" applyAlignment="1">
      <alignment vertical="center" shrinkToFit="1"/>
    </xf>
    <xf numFmtId="38" fontId="95" fillId="33" borderId="52" xfId="49" applyFont="1" applyFill="1" applyBorder="1" applyAlignment="1">
      <alignment vertical="center" shrinkToFit="1"/>
    </xf>
    <xf numFmtId="38" fontId="95" fillId="33" borderId="117" xfId="49" applyFont="1" applyFill="1" applyBorder="1" applyAlignment="1">
      <alignment vertical="center" shrinkToFit="1"/>
    </xf>
    <xf numFmtId="0" fontId="86" fillId="0" borderId="34" xfId="0" applyFont="1" applyBorder="1" applyAlignment="1">
      <alignment horizontal="center" vertical="center" shrinkToFit="1"/>
    </xf>
    <xf numFmtId="38" fontId="86" fillId="33" borderId="118" xfId="49" applyFont="1" applyFill="1" applyBorder="1" applyAlignment="1">
      <alignment vertical="center" shrinkToFit="1"/>
    </xf>
    <xf numFmtId="38" fontId="86" fillId="33" borderId="119" xfId="49" applyFont="1" applyFill="1" applyBorder="1" applyAlignment="1">
      <alignment vertical="center" shrinkToFit="1"/>
    </xf>
    <xf numFmtId="38" fontId="95" fillId="33" borderId="120" xfId="49" applyFont="1" applyFill="1" applyBorder="1" applyAlignment="1">
      <alignment vertical="center" shrinkToFit="1"/>
    </xf>
    <xf numFmtId="38" fontId="95" fillId="33" borderId="51" xfId="49" applyFont="1" applyFill="1" applyBorder="1" applyAlignment="1">
      <alignment vertical="center" shrinkToFit="1"/>
    </xf>
    <xf numFmtId="38" fontId="95" fillId="33" borderId="121" xfId="49" applyFont="1" applyFill="1" applyBorder="1" applyAlignment="1">
      <alignment vertical="center" shrinkToFit="1"/>
    </xf>
    <xf numFmtId="57" fontId="86" fillId="33" borderId="62" xfId="0" applyNumberFormat="1" applyFont="1" applyFill="1" applyBorder="1" applyAlignment="1">
      <alignment horizontal="center" vertical="center" shrinkToFit="1"/>
    </xf>
    <xf numFmtId="57" fontId="86" fillId="33" borderId="71" xfId="0" applyNumberFormat="1" applyFont="1" applyFill="1" applyBorder="1" applyAlignment="1">
      <alignment horizontal="center" vertical="center" shrinkToFit="1"/>
    </xf>
    <xf numFmtId="57" fontId="86" fillId="33" borderId="26" xfId="0" applyNumberFormat="1" applyFont="1" applyFill="1" applyBorder="1" applyAlignment="1">
      <alignment horizontal="center" vertical="center" shrinkToFit="1"/>
    </xf>
    <xf numFmtId="0" fontId="86" fillId="0" borderId="57" xfId="0" applyFont="1" applyBorder="1" applyAlignment="1">
      <alignment horizontal="center" vertical="center" shrinkToFit="1"/>
    </xf>
    <xf numFmtId="0" fontId="86" fillId="0" borderId="59" xfId="0" applyFont="1" applyBorder="1" applyAlignment="1">
      <alignment horizontal="center" vertical="center" shrinkToFit="1"/>
    </xf>
    <xf numFmtId="0" fontId="86" fillId="0" borderId="43" xfId="0" applyFont="1" applyBorder="1" applyAlignment="1">
      <alignment horizontal="center" vertical="center" shrinkToFit="1"/>
    </xf>
    <xf numFmtId="0" fontId="86" fillId="0" borderId="69" xfId="0" applyFont="1" applyBorder="1" applyAlignment="1">
      <alignment horizontal="center" vertical="center" shrinkToFit="1"/>
    </xf>
    <xf numFmtId="0" fontId="92" fillId="35" borderId="57" xfId="0" applyNumberFormat="1" applyFont="1" applyFill="1" applyBorder="1" applyAlignment="1">
      <alignment horizontal="left" vertical="center" indent="1"/>
    </xf>
    <xf numFmtId="0" fontId="92" fillId="35" borderId="43" xfId="0" applyNumberFormat="1" applyFont="1" applyFill="1" applyBorder="1" applyAlignment="1">
      <alignment horizontal="left" vertical="center" indent="1"/>
    </xf>
    <xf numFmtId="0" fontId="92" fillId="35" borderId="59" xfId="0" applyNumberFormat="1" applyFont="1" applyFill="1" applyBorder="1" applyAlignment="1">
      <alignment horizontal="left" vertical="center" indent="1"/>
    </xf>
    <xf numFmtId="49" fontId="99" fillId="0" borderId="57" xfId="0" applyNumberFormat="1" applyFont="1" applyFill="1" applyBorder="1" applyAlignment="1">
      <alignment horizontal="center" vertical="center"/>
    </xf>
    <xf numFmtId="49" fontId="99" fillId="0" borderId="59" xfId="0" applyNumberFormat="1" applyFont="1" applyFill="1" applyBorder="1" applyAlignment="1">
      <alignment horizontal="center" vertical="center"/>
    </xf>
    <xf numFmtId="49" fontId="99" fillId="35" borderId="57" xfId="0" applyNumberFormat="1" applyFont="1" applyFill="1" applyBorder="1" applyAlignment="1">
      <alignment horizontal="left" vertical="center" indent="1"/>
    </xf>
    <xf numFmtId="49" fontId="99" fillId="35" borderId="43" xfId="0" applyNumberFormat="1" applyFont="1" applyFill="1" applyBorder="1" applyAlignment="1">
      <alignment horizontal="left" vertical="center" indent="1"/>
    </xf>
    <xf numFmtId="49" fontId="99" fillId="35" borderId="59" xfId="0" applyNumberFormat="1" applyFont="1" applyFill="1" applyBorder="1" applyAlignment="1">
      <alignment horizontal="left" vertical="center" indent="1"/>
    </xf>
    <xf numFmtId="203" fontId="87" fillId="0" borderId="102" xfId="0" applyNumberFormat="1" applyFont="1" applyFill="1" applyBorder="1" applyAlignment="1">
      <alignment horizontal="center" vertical="center" shrinkToFit="1"/>
    </xf>
    <xf numFmtId="203" fontId="87" fillId="0" borderId="105" xfId="0" applyNumberFormat="1" applyFont="1" applyFill="1" applyBorder="1" applyAlignment="1">
      <alignment horizontal="center" vertical="center" shrinkToFit="1"/>
    </xf>
    <xf numFmtId="203" fontId="87" fillId="0" borderId="107" xfId="0" applyNumberFormat="1" applyFont="1" applyFill="1" applyBorder="1" applyAlignment="1">
      <alignment horizontal="center" vertical="center" shrinkToFit="1"/>
    </xf>
    <xf numFmtId="203" fontId="87" fillId="0" borderId="108" xfId="0" applyNumberFormat="1" applyFont="1" applyFill="1" applyBorder="1" applyAlignment="1">
      <alignment horizontal="center" vertical="center" shrinkToFit="1"/>
    </xf>
    <xf numFmtId="0" fontId="93" fillId="33" borderId="57" xfId="0" applyNumberFormat="1" applyFont="1" applyFill="1" applyBorder="1" applyAlignment="1">
      <alignment horizontal="center" vertical="center"/>
    </xf>
    <xf numFmtId="0" fontId="93" fillId="33" borderId="59" xfId="0" applyNumberFormat="1" applyFont="1" applyFill="1" applyBorder="1" applyAlignment="1">
      <alignment horizontal="center" vertical="center"/>
    </xf>
    <xf numFmtId="0" fontId="92" fillId="0" borderId="57" xfId="0" applyNumberFormat="1" applyFont="1" applyFill="1" applyBorder="1" applyAlignment="1">
      <alignment horizontal="center" vertical="center"/>
    </xf>
    <xf numFmtId="0" fontId="92" fillId="0" borderId="5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228600</xdr:colOff>
      <xdr:row>0</xdr:row>
      <xdr:rowOff>104775</xdr:rowOff>
    </xdr:from>
    <xdr:to>
      <xdr:col>31</xdr:col>
      <xdr:colOff>85725</xdr:colOff>
      <xdr:row>2</xdr:row>
      <xdr:rowOff>133350</xdr:rowOff>
    </xdr:to>
    <xdr:sp>
      <xdr:nvSpPr>
        <xdr:cNvPr id="1" name="フローチャート: 結合子 1"/>
        <xdr:cNvSpPr>
          <a:spLocks/>
        </xdr:cNvSpPr>
      </xdr:nvSpPr>
      <xdr:spPr>
        <a:xfrm>
          <a:off x="7162800" y="104775"/>
          <a:ext cx="600075" cy="561975"/>
        </a:xfrm>
        <a:prstGeom prst="flowChartConnector">
          <a:avLst/>
        </a:prstGeom>
        <a:solidFill>
          <a:srgbClr val="8EB4E3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228600</xdr:rowOff>
    </xdr:from>
    <xdr:to>
      <xdr:col>8</xdr:col>
      <xdr:colOff>619125</xdr:colOff>
      <xdr:row>2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7848600" y="228600"/>
          <a:ext cx="619125" cy="523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9</xdr:col>
      <xdr:colOff>552450</xdr:colOff>
      <xdr:row>0</xdr:row>
      <xdr:rowOff>142875</xdr:rowOff>
    </xdr:from>
    <xdr:to>
      <xdr:col>14</xdr:col>
      <xdr:colOff>695325</xdr:colOff>
      <xdr:row>5</xdr:row>
      <xdr:rowOff>76200</xdr:rowOff>
    </xdr:to>
    <xdr:sp>
      <xdr:nvSpPr>
        <xdr:cNvPr id="2" name="角丸四角形吹き出し 2"/>
        <xdr:cNvSpPr>
          <a:spLocks/>
        </xdr:cNvSpPr>
      </xdr:nvSpPr>
      <xdr:spPr>
        <a:xfrm>
          <a:off x="9172575" y="142875"/>
          <a:ext cx="3619500" cy="1543050"/>
        </a:xfrm>
        <a:prstGeom prst="wedgeRoundRectCallout">
          <a:avLst>
            <a:gd name="adj1" fmla="val -58782"/>
            <a:gd name="adj2" fmla="val 82800"/>
          </a:avLst>
        </a:prstGeom>
        <a:solidFill>
          <a:srgbClr val="FFFFFF"/>
        </a:solidFill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黄色セルのみ入力してください。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その他のセルは自動計算されます。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285750</xdr:colOff>
      <xdr:row>1</xdr:row>
      <xdr:rowOff>28575</xdr:rowOff>
    </xdr:from>
    <xdr:to>
      <xdr:col>18</xdr:col>
      <xdr:colOff>352425</xdr:colOff>
      <xdr:row>3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9925050" y="247650"/>
          <a:ext cx="504825" cy="4191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19</xdr:col>
      <xdr:colOff>66675</xdr:colOff>
      <xdr:row>0</xdr:row>
      <xdr:rowOff>104775</xdr:rowOff>
    </xdr:from>
    <xdr:to>
      <xdr:col>25</xdr:col>
      <xdr:colOff>304800</xdr:colOff>
      <xdr:row>6</xdr:row>
      <xdr:rowOff>123825</xdr:rowOff>
    </xdr:to>
    <xdr:sp>
      <xdr:nvSpPr>
        <xdr:cNvPr id="2" name="角丸四角形吹き出し 2"/>
        <xdr:cNvSpPr>
          <a:spLocks/>
        </xdr:cNvSpPr>
      </xdr:nvSpPr>
      <xdr:spPr>
        <a:xfrm>
          <a:off x="10582275" y="104775"/>
          <a:ext cx="4410075" cy="1390650"/>
        </a:xfrm>
        <a:prstGeom prst="wedgeRoundRectCallout">
          <a:avLst>
            <a:gd name="adj1" fmla="val -49532"/>
            <a:gd name="adj2" fmla="val 76134"/>
          </a:avLst>
        </a:prstGeom>
        <a:solidFill>
          <a:srgbClr val="FFFFFF"/>
        </a:solidFill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黄色セルのみ入力してください。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その他のセルは自動計算されます。</a:t>
          </a:r>
        </a:p>
      </xdr:txBody>
    </xdr:sp>
    <xdr:clientData/>
  </xdr:twoCellAnchor>
  <xdr:twoCellAnchor>
    <xdr:from>
      <xdr:col>19</xdr:col>
      <xdr:colOff>466725</xdr:colOff>
      <xdr:row>41</xdr:row>
      <xdr:rowOff>95250</xdr:rowOff>
    </xdr:from>
    <xdr:to>
      <xdr:col>27</xdr:col>
      <xdr:colOff>228600</xdr:colOff>
      <xdr:row>62</xdr:row>
      <xdr:rowOff>133350</xdr:rowOff>
    </xdr:to>
    <xdr:sp>
      <xdr:nvSpPr>
        <xdr:cNvPr id="3" name="角丸四角形吹き出し 3"/>
        <xdr:cNvSpPr>
          <a:spLocks/>
        </xdr:cNvSpPr>
      </xdr:nvSpPr>
      <xdr:spPr>
        <a:xfrm>
          <a:off x="10982325" y="8382000"/>
          <a:ext cx="5324475" cy="3876675"/>
        </a:xfrm>
        <a:prstGeom prst="wedgeRoundRectCallout">
          <a:avLst>
            <a:gd name="adj1" fmla="val -58143"/>
            <a:gd name="adj2" fmla="val -22444"/>
          </a:avLst>
        </a:prstGeom>
        <a:solidFill>
          <a:srgbClr val="FFFFFF"/>
        </a:solidFill>
        <a:ln w="5715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5400" b="0" i="0" u="none" baseline="0">
              <a:solidFill>
                <a:srgbClr val="FF0000"/>
              </a:solidFill>
            </a:rPr>
            <a:t>注意！！</a:t>
          </a:r>
          <a:r>
            <a:rPr lang="en-US" cap="none" sz="54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「福岡県ベースアップ基準」について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処遇改善加算の開始年度ごとに適用率が異なりますので、該当する適用率をリストから選択してください。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ア　平成２９年度から処遇改善加算を受けている場合：</a:t>
          </a:r>
          <a:r>
            <a:rPr lang="en-US" cap="none" sz="1100" b="0" i="0" u="none" baseline="0">
              <a:solidFill>
                <a:srgbClr val="FF0000"/>
              </a:solidFill>
            </a:rPr>
            <a:t>4.67%
</a:t>
          </a:r>
          <a:r>
            <a:rPr lang="en-US" cap="none" sz="1100" b="0" i="0" u="none" baseline="0">
              <a:solidFill>
                <a:srgbClr val="000000"/>
              </a:solidFill>
            </a:rPr>
            <a:t>　イ　平成３０年度から処遇改善加算を受けている場合：</a:t>
          </a:r>
          <a:r>
            <a:rPr lang="en-US" cap="none" sz="1100" b="0" i="0" u="none" baseline="0">
              <a:solidFill>
                <a:srgbClr val="FF0000"/>
              </a:solidFill>
            </a:rPr>
            <a:t>4.03%
</a:t>
          </a:r>
          <a:r>
            <a:rPr lang="en-US" cap="none" sz="1100" b="0" i="0" u="none" baseline="0">
              <a:solidFill>
                <a:srgbClr val="000000"/>
              </a:solidFill>
            </a:rPr>
            <a:t>　ウ　令和元年度から処遇改善加算を受けている場合：</a:t>
          </a:r>
          <a:r>
            <a:rPr lang="en-US" cap="none" sz="1100" b="0" i="0" u="none" baseline="0">
              <a:solidFill>
                <a:srgbClr val="FF0000"/>
              </a:solidFill>
            </a:rPr>
            <a:t>3.20%
</a:t>
          </a:r>
          <a:r>
            <a:rPr lang="en-US" cap="none" sz="1100" b="0" i="0" u="none" baseline="0">
              <a:solidFill>
                <a:srgbClr val="000000"/>
              </a:solidFill>
            </a:rPr>
            <a:t>　エ　今年度（令和２）年度から処遇改善加算を受ける場合：</a:t>
          </a:r>
          <a:r>
            <a:rPr lang="en-US" cap="none" sz="1100" b="0" i="0" u="none" baseline="0">
              <a:solidFill>
                <a:srgbClr val="FF0000"/>
              </a:solidFill>
            </a:rPr>
            <a:t>1.36%
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オ</a:t>
          </a:r>
          <a:r>
            <a:rPr lang="en-US" cap="none" sz="1100" b="0" i="0" u="none" baseline="0">
              <a:solidFill>
                <a:srgbClr val="000000"/>
              </a:solidFill>
            </a:rPr>
            <a:t>　今年度（令和</a:t>
          </a:r>
          <a:r>
            <a:rPr lang="en-US" cap="none" sz="1100" b="0" i="0" u="none" baseline="0">
              <a:solidFill>
                <a:srgbClr val="000000"/>
              </a:solidFill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</a:rPr>
            <a:t>）年度から処遇改善加算を受ける場合：</a:t>
          </a:r>
          <a:r>
            <a:rPr lang="en-US" cap="none" sz="1100" b="0" i="0" u="none" baseline="0">
              <a:solidFill>
                <a:srgbClr val="FF0000"/>
              </a:solidFill>
            </a:rPr>
            <a:t>1.36%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14</xdr:row>
      <xdr:rowOff>342900</xdr:rowOff>
    </xdr:from>
    <xdr:to>
      <xdr:col>30</xdr:col>
      <xdr:colOff>104775</xdr:colOff>
      <xdr:row>16</xdr:row>
      <xdr:rowOff>314325</xdr:rowOff>
    </xdr:to>
    <xdr:sp>
      <xdr:nvSpPr>
        <xdr:cNvPr id="1" name="角丸四角形吹き出し 1"/>
        <xdr:cNvSpPr>
          <a:spLocks/>
        </xdr:cNvSpPr>
      </xdr:nvSpPr>
      <xdr:spPr>
        <a:xfrm>
          <a:off x="3990975" y="4029075"/>
          <a:ext cx="3543300" cy="733425"/>
        </a:xfrm>
        <a:prstGeom prst="wedgeRoundRectCallout">
          <a:avLst>
            <a:gd name="adj1" fmla="val -61291"/>
            <a:gd name="adj2" fmla="val -153652"/>
          </a:avLst>
        </a:prstGeom>
        <a:solidFill>
          <a:srgbClr val="FFC000">
            <a:alpha val="80000"/>
          </a:srgbClr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</a:rPr>
            <a:t>本紙１枚のみ</a:t>
          </a:r>
          <a:r>
            <a:rPr lang="en-US" cap="none" sz="1400" b="0" i="0" u="none" baseline="0">
              <a:solidFill>
                <a:srgbClr val="000000"/>
              </a:solidFill>
            </a:rPr>
            <a:t>提出。</a:t>
          </a:r>
        </a:p>
      </xdr:txBody>
    </xdr:sp>
    <xdr:clientData/>
  </xdr:twoCellAnchor>
  <xdr:twoCellAnchor>
    <xdr:from>
      <xdr:col>0</xdr:col>
      <xdr:colOff>190500</xdr:colOff>
      <xdr:row>11</xdr:row>
      <xdr:rowOff>381000</xdr:rowOff>
    </xdr:from>
    <xdr:to>
      <xdr:col>18</xdr:col>
      <xdr:colOff>95250</xdr:colOff>
      <xdr:row>13</xdr:row>
      <xdr:rowOff>9525</xdr:rowOff>
    </xdr:to>
    <xdr:sp>
      <xdr:nvSpPr>
        <xdr:cNvPr id="2" name="角丸四角形 2"/>
        <xdr:cNvSpPr>
          <a:spLocks/>
        </xdr:cNvSpPr>
      </xdr:nvSpPr>
      <xdr:spPr>
        <a:xfrm>
          <a:off x="190500" y="2924175"/>
          <a:ext cx="4362450" cy="39052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0</xdr:rowOff>
    </xdr:from>
    <xdr:to>
      <xdr:col>22</xdr:col>
      <xdr:colOff>190500</xdr:colOff>
      <xdr:row>14</xdr:row>
      <xdr:rowOff>9525</xdr:rowOff>
    </xdr:to>
    <xdr:sp>
      <xdr:nvSpPr>
        <xdr:cNvPr id="1" name="角丸四角形 1"/>
        <xdr:cNvSpPr>
          <a:spLocks/>
        </xdr:cNvSpPr>
      </xdr:nvSpPr>
      <xdr:spPr>
        <a:xfrm>
          <a:off x="161925" y="3305175"/>
          <a:ext cx="5476875" cy="39052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104775</xdr:colOff>
      <xdr:row>16</xdr:row>
      <xdr:rowOff>0</xdr:rowOff>
    </xdr:from>
    <xdr:to>
      <xdr:col>31</xdr:col>
      <xdr:colOff>180975</xdr:colOff>
      <xdr:row>17</xdr:row>
      <xdr:rowOff>352425</xdr:rowOff>
    </xdr:to>
    <xdr:sp>
      <xdr:nvSpPr>
        <xdr:cNvPr id="2" name="角丸四角形吹き出し 2"/>
        <xdr:cNvSpPr>
          <a:spLocks/>
        </xdr:cNvSpPr>
      </xdr:nvSpPr>
      <xdr:spPr>
        <a:xfrm>
          <a:off x="4314825" y="4448175"/>
          <a:ext cx="3543300" cy="733425"/>
        </a:xfrm>
        <a:prstGeom prst="wedgeRoundRectCallout">
          <a:avLst>
            <a:gd name="adj1" fmla="val -61291"/>
            <a:gd name="adj2" fmla="val -153652"/>
          </a:avLst>
        </a:prstGeom>
        <a:solidFill>
          <a:srgbClr val="FFC000">
            <a:alpha val="80000"/>
          </a:srgbClr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</a:rPr>
            <a:t>本紙１枚のみ</a:t>
          </a:r>
          <a:r>
            <a:rPr lang="en-US" cap="none" sz="1400" b="0" i="0" u="none" baseline="0">
              <a:solidFill>
                <a:srgbClr val="000000"/>
              </a:solidFill>
            </a:rPr>
            <a:t>提出。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47625</xdr:rowOff>
    </xdr:from>
    <xdr:to>
      <xdr:col>9</xdr:col>
      <xdr:colOff>133350</xdr:colOff>
      <xdr:row>3</xdr:row>
      <xdr:rowOff>285750</xdr:rowOff>
    </xdr:to>
    <xdr:sp>
      <xdr:nvSpPr>
        <xdr:cNvPr id="1" name="円/楕円 3"/>
        <xdr:cNvSpPr>
          <a:spLocks/>
        </xdr:cNvSpPr>
      </xdr:nvSpPr>
      <xdr:spPr>
        <a:xfrm>
          <a:off x="8058150" y="600075"/>
          <a:ext cx="695325" cy="6096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</xdr:col>
      <xdr:colOff>47625</xdr:colOff>
      <xdr:row>1</xdr:row>
      <xdr:rowOff>247650</xdr:rowOff>
    </xdr:from>
    <xdr:to>
      <xdr:col>2</xdr:col>
      <xdr:colOff>552450</xdr:colOff>
      <xdr:row>3</xdr:row>
      <xdr:rowOff>323850</xdr:rowOff>
    </xdr:to>
    <xdr:sp>
      <xdr:nvSpPr>
        <xdr:cNvPr id="2" name="角丸四角形 5"/>
        <xdr:cNvSpPr>
          <a:spLocks/>
        </xdr:cNvSpPr>
      </xdr:nvSpPr>
      <xdr:spPr>
        <a:xfrm>
          <a:off x="333375" y="428625"/>
          <a:ext cx="2247900" cy="819150"/>
        </a:xfrm>
        <a:prstGeom prst="roundRect">
          <a:avLst/>
        </a:prstGeom>
        <a:solidFill>
          <a:srgbClr val="D9D9D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26</xdr:col>
      <xdr:colOff>28575</xdr:colOff>
      <xdr:row>2</xdr:row>
      <xdr:rowOff>57150</xdr:rowOff>
    </xdr:from>
    <xdr:to>
      <xdr:col>27</xdr:col>
      <xdr:colOff>314325</xdr:colOff>
      <xdr:row>3</xdr:row>
      <xdr:rowOff>314325</xdr:rowOff>
    </xdr:to>
    <xdr:sp>
      <xdr:nvSpPr>
        <xdr:cNvPr id="3" name="円/楕円 6"/>
        <xdr:cNvSpPr>
          <a:spLocks/>
        </xdr:cNvSpPr>
      </xdr:nvSpPr>
      <xdr:spPr>
        <a:xfrm>
          <a:off x="19145250" y="609600"/>
          <a:ext cx="723900" cy="628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13</xdr:col>
      <xdr:colOff>47625</xdr:colOff>
      <xdr:row>1</xdr:row>
      <xdr:rowOff>257175</xdr:rowOff>
    </xdr:from>
    <xdr:to>
      <xdr:col>16</xdr:col>
      <xdr:colOff>390525</xdr:colOff>
      <xdr:row>3</xdr:row>
      <xdr:rowOff>333375</xdr:rowOff>
    </xdr:to>
    <xdr:sp>
      <xdr:nvSpPr>
        <xdr:cNvPr id="4" name="角丸四角形 10"/>
        <xdr:cNvSpPr>
          <a:spLocks/>
        </xdr:cNvSpPr>
      </xdr:nvSpPr>
      <xdr:spPr>
        <a:xfrm>
          <a:off x="10229850" y="438150"/>
          <a:ext cx="2257425" cy="819150"/>
        </a:xfrm>
        <a:prstGeom prst="roundRect">
          <a:avLst/>
        </a:prstGeom>
        <a:solidFill>
          <a:srgbClr val="D9D9D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13</xdr:col>
      <xdr:colOff>209550</xdr:colOff>
      <xdr:row>8</xdr:row>
      <xdr:rowOff>180975</xdr:rowOff>
    </xdr:from>
    <xdr:to>
      <xdr:col>20</xdr:col>
      <xdr:colOff>47625</xdr:colOff>
      <xdr:row>41</xdr:row>
      <xdr:rowOff>28575</xdr:rowOff>
    </xdr:to>
    <xdr:sp>
      <xdr:nvSpPr>
        <xdr:cNvPr id="5" name="角丸四角形 1"/>
        <xdr:cNvSpPr>
          <a:spLocks/>
        </xdr:cNvSpPr>
      </xdr:nvSpPr>
      <xdr:spPr>
        <a:xfrm>
          <a:off x="10391775" y="2800350"/>
          <a:ext cx="4476750" cy="6762750"/>
        </a:xfrm>
        <a:prstGeom prst="roundRect">
          <a:avLst/>
        </a:prstGeom>
        <a:solidFill>
          <a:srgbClr val="4F81BD">
            <a:alpha val="8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276225</xdr:colOff>
      <xdr:row>13</xdr:row>
      <xdr:rowOff>47625</xdr:rowOff>
    </xdr:from>
    <xdr:to>
      <xdr:col>19</xdr:col>
      <xdr:colOff>771525</xdr:colOff>
      <xdr:row>23</xdr:row>
      <xdr:rowOff>190500</xdr:rowOff>
    </xdr:to>
    <xdr:sp>
      <xdr:nvSpPr>
        <xdr:cNvPr id="6" name="角丸四角形 7"/>
        <xdr:cNvSpPr>
          <a:spLocks/>
        </xdr:cNvSpPr>
      </xdr:nvSpPr>
      <xdr:spPr>
        <a:xfrm>
          <a:off x="10744200" y="3714750"/>
          <a:ext cx="3790950" cy="2238375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この</a:t>
          </a:r>
          <a:r>
            <a:rPr lang="en-US" cap="none" sz="1800" b="0" i="0" u="none" baseline="0">
              <a:solidFill>
                <a:srgbClr val="000000"/>
              </a:solidFill>
            </a:rPr>
            <a:t>部分については、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対象外教員の削除を除き、事業計画書から記載内容を変更しないこと。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219075</xdr:colOff>
      <xdr:row>16</xdr:row>
      <xdr:rowOff>200025</xdr:rowOff>
    </xdr:from>
    <xdr:to>
      <xdr:col>31</xdr:col>
      <xdr:colOff>161925</xdr:colOff>
      <xdr:row>18</xdr:row>
      <xdr:rowOff>361950</xdr:rowOff>
    </xdr:to>
    <xdr:sp>
      <xdr:nvSpPr>
        <xdr:cNvPr id="1" name="角丸四角形吹き出し 4"/>
        <xdr:cNvSpPr>
          <a:spLocks/>
        </xdr:cNvSpPr>
      </xdr:nvSpPr>
      <xdr:spPr>
        <a:xfrm>
          <a:off x="3686175" y="4648200"/>
          <a:ext cx="4152900" cy="923925"/>
        </a:xfrm>
        <a:prstGeom prst="wedgeRoundRectCallout">
          <a:avLst>
            <a:gd name="adj1" fmla="val -58555"/>
            <a:gd name="adj2" fmla="val -99111"/>
          </a:avLst>
        </a:prstGeom>
        <a:solidFill>
          <a:srgbClr val="FFC000">
            <a:alpha val="80000"/>
          </a:srgbClr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・</a:t>
          </a:r>
          <a:r>
            <a:rPr lang="en-US" cap="none" sz="1400" b="0" i="0" u="sng" baseline="0">
              <a:solidFill>
                <a:srgbClr val="000000"/>
              </a:solidFill>
            </a:rPr>
            <a:t>本紙１枚のみ</a:t>
          </a:r>
          <a:r>
            <a:rPr lang="en-US" cap="none" sz="1400" b="0" i="0" u="none" baseline="0">
              <a:solidFill>
                <a:srgbClr val="000000"/>
              </a:solidFill>
            </a:rPr>
            <a:t>提出。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・補助金の全額返納が必要。</a:t>
          </a:r>
        </a:p>
      </xdr:txBody>
    </xdr:sp>
    <xdr:clientData/>
  </xdr:twoCellAnchor>
  <xdr:twoCellAnchor>
    <xdr:from>
      <xdr:col>0</xdr:col>
      <xdr:colOff>133350</xdr:colOff>
      <xdr:row>15</xdr:row>
      <xdr:rowOff>28575</xdr:rowOff>
    </xdr:from>
    <xdr:to>
      <xdr:col>14</xdr:col>
      <xdr:colOff>133350</xdr:colOff>
      <xdr:row>15</xdr:row>
      <xdr:rowOff>371475</xdr:rowOff>
    </xdr:to>
    <xdr:sp>
      <xdr:nvSpPr>
        <xdr:cNvPr id="2" name="角丸四角形 5"/>
        <xdr:cNvSpPr>
          <a:spLocks/>
        </xdr:cNvSpPr>
      </xdr:nvSpPr>
      <xdr:spPr>
        <a:xfrm>
          <a:off x="133350" y="4095750"/>
          <a:ext cx="3467100" cy="3429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</xdr:row>
      <xdr:rowOff>19050</xdr:rowOff>
    </xdr:from>
    <xdr:to>
      <xdr:col>7</xdr:col>
      <xdr:colOff>447675</xdr:colOff>
      <xdr:row>10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04900" y="381000"/>
          <a:ext cx="464820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17"/>
  <sheetViews>
    <sheetView tabSelected="1" view="pageBreakPreview" zoomScaleSheetLayoutView="100" zoomScalePageLayoutView="0" workbookViewId="0" topLeftCell="A1">
      <selection activeCell="A5" sqref="A5:Q5"/>
    </sheetView>
  </sheetViews>
  <sheetFormatPr defaultColWidth="3.125" defaultRowHeight="12"/>
  <cols>
    <col min="1" max="32" width="3.25390625" style="12" customWidth="1"/>
    <col min="33" max="16384" width="3.125" style="12" customWidth="1"/>
  </cols>
  <sheetData>
    <row r="1" spans="1:32" ht="19.5" customHeight="1">
      <c r="A1" s="142" t="s">
        <v>146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ht="19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 t="s">
        <v>126</v>
      </c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4" spans="1:33" ht="24.75" customHeight="1">
      <c r="A4" s="148" t="s">
        <v>119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  <c r="AG4" s="18"/>
    </row>
    <row r="5" spans="1:32" ht="30" customHeight="1">
      <c r="A5" s="143" t="s">
        <v>32</v>
      </c>
      <c r="B5" s="143"/>
      <c r="C5" s="143"/>
      <c r="D5" s="143"/>
      <c r="E5" s="143"/>
      <c r="F5" s="143"/>
      <c r="G5" s="145"/>
      <c r="H5" s="146"/>
      <c r="I5" s="146"/>
      <c r="J5" s="146"/>
      <c r="K5" s="146"/>
      <c r="L5" s="146"/>
      <c r="M5" s="146"/>
      <c r="N5" s="146"/>
      <c r="O5" s="146"/>
      <c r="P5" s="146"/>
      <c r="Q5" s="147"/>
      <c r="R5" s="143" t="s">
        <v>0</v>
      </c>
      <c r="S5" s="143"/>
      <c r="T5" s="143"/>
      <c r="U5" s="143"/>
      <c r="V5" s="143"/>
      <c r="W5" s="143"/>
      <c r="X5" s="144"/>
      <c r="Y5" s="144"/>
      <c r="Z5" s="144"/>
      <c r="AA5" s="144"/>
      <c r="AB5" s="144"/>
      <c r="AC5" s="144"/>
      <c r="AD5" s="144"/>
      <c r="AE5" s="144"/>
      <c r="AF5" s="144"/>
    </row>
    <row r="6" ht="30" customHeight="1">
      <c r="AB6" s="115"/>
    </row>
    <row r="7" ht="30" customHeight="1">
      <c r="A7" s="24" t="s">
        <v>144</v>
      </c>
    </row>
    <row r="8" spans="2:37" ht="30" customHeight="1">
      <c r="B8" s="13" t="s">
        <v>33</v>
      </c>
      <c r="D8" s="151"/>
      <c r="E8" s="151"/>
      <c r="F8" s="151"/>
      <c r="G8" s="151"/>
      <c r="I8" s="1" t="s">
        <v>36</v>
      </c>
      <c r="AK8" s="12" t="s">
        <v>145</v>
      </c>
    </row>
    <row r="9" spans="2:9" ht="30" customHeight="1">
      <c r="B9" s="13" t="s">
        <v>34</v>
      </c>
      <c r="D9" s="151"/>
      <c r="E9" s="151"/>
      <c r="F9" s="151"/>
      <c r="G9" s="151"/>
      <c r="I9" s="1" t="s">
        <v>37</v>
      </c>
    </row>
    <row r="10" spans="2:9" ht="30" customHeight="1">
      <c r="B10" s="13" t="s">
        <v>35</v>
      </c>
      <c r="D10" s="152"/>
      <c r="E10" s="153"/>
      <c r="F10" s="153"/>
      <c r="G10" s="154"/>
      <c r="I10" s="1" t="s">
        <v>114</v>
      </c>
    </row>
    <row r="11" spans="2:9" ht="30" customHeight="1">
      <c r="B11" s="13" t="s">
        <v>40</v>
      </c>
      <c r="D11" s="151"/>
      <c r="E11" s="151"/>
      <c r="F11" s="151"/>
      <c r="G11" s="151"/>
      <c r="I11" s="1" t="s">
        <v>41</v>
      </c>
    </row>
    <row r="12" ht="30" customHeight="1"/>
    <row r="13" spans="1:32" ht="30" customHeight="1">
      <c r="A13" s="12" t="s">
        <v>38</v>
      </c>
      <c r="B13" s="14" t="s">
        <v>39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6"/>
    </row>
    <row r="14" spans="2:32" ht="30" customHeight="1">
      <c r="B14" s="17"/>
      <c r="C14" s="18" t="s">
        <v>44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9"/>
    </row>
    <row r="15" spans="2:32" ht="30" customHeight="1">
      <c r="B15" s="17"/>
      <c r="C15" s="18" t="s">
        <v>123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</row>
    <row r="16" spans="2:32" ht="30" customHeight="1">
      <c r="B16" s="17"/>
      <c r="C16" s="18" t="s">
        <v>124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</row>
    <row r="17" spans="2:32" ht="30" customHeight="1">
      <c r="B17" s="20"/>
      <c r="C17" s="21" t="s">
        <v>125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3"/>
    </row>
    <row r="18" ht="30" customHeight="1"/>
  </sheetData>
  <sheetProtection/>
  <mergeCells count="12">
    <mergeCell ref="D9:G9"/>
    <mergeCell ref="D10:G10"/>
    <mergeCell ref="D11:G11"/>
    <mergeCell ref="D8:G8"/>
    <mergeCell ref="A1:AF1"/>
    <mergeCell ref="A5:F5"/>
    <mergeCell ref="R5:W5"/>
    <mergeCell ref="X5:Z5"/>
    <mergeCell ref="AA5:AC5"/>
    <mergeCell ref="AD5:AF5"/>
    <mergeCell ref="G5:Q5"/>
    <mergeCell ref="A4:AF4"/>
  </mergeCells>
  <dataValidations count="1">
    <dataValidation type="list" allowBlank="1" showInputMessage="1" showErrorMessage="1" sqref="D8:G11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27"/>
  <sheetViews>
    <sheetView view="pageBreakPreview" zoomScaleSheetLayoutView="100" zoomScalePageLayoutView="0" workbookViewId="0" topLeftCell="A1">
      <selection activeCell="A5" sqref="A5:I5"/>
    </sheetView>
  </sheetViews>
  <sheetFormatPr defaultColWidth="9.00390625" defaultRowHeight="12"/>
  <cols>
    <col min="1" max="1" width="3.75390625" style="2" customWidth="1"/>
    <col min="2" max="3" width="22.875" style="1" customWidth="1"/>
    <col min="4" max="4" width="13.00390625" style="1" customWidth="1"/>
    <col min="5" max="9" width="10.125" style="1" customWidth="1"/>
    <col min="10" max="16384" width="9.125" style="1" customWidth="1"/>
  </cols>
  <sheetData>
    <row r="1" spans="1:32" ht="19.5" customHeight="1">
      <c r="A1" s="174" t="s">
        <v>147</v>
      </c>
      <c r="B1" s="174"/>
      <c r="C1" s="174"/>
      <c r="D1" s="174"/>
      <c r="E1" s="174"/>
      <c r="F1" s="174"/>
      <c r="G1" s="174"/>
      <c r="H1" s="174"/>
      <c r="I1" s="174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1:32" ht="19.5" customHeight="1">
      <c r="A2" s="175" t="s">
        <v>127</v>
      </c>
      <c r="B2" s="175"/>
      <c r="C2" s="175"/>
      <c r="D2" s="175"/>
      <c r="E2" s="175"/>
      <c r="F2" s="175"/>
      <c r="G2" s="175"/>
      <c r="H2" s="175"/>
      <c r="I2" s="175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ht="29.25" customHeight="1"/>
    <row r="4" spans="1:9" ht="29.25" customHeight="1">
      <c r="A4" s="176" t="s">
        <v>15</v>
      </c>
      <c r="B4" s="177"/>
      <c r="C4" s="177"/>
      <c r="D4" s="177"/>
      <c r="E4" s="177"/>
      <c r="F4" s="177"/>
      <c r="G4" s="177"/>
      <c r="H4" s="177"/>
      <c r="I4" s="178"/>
    </row>
    <row r="5" spans="1:9" ht="29.25" customHeight="1">
      <c r="A5" s="183" t="s">
        <v>16</v>
      </c>
      <c r="B5" s="183"/>
      <c r="C5" s="166"/>
      <c r="D5" s="168"/>
      <c r="E5" s="155" t="s">
        <v>45</v>
      </c>
      <c r="F5" s="156"/>
      <c r="G5" s="166"/>
      <c r="H5" s="167"/>
      <c r="I5" s="168"/>
    </row>
    <row r="6" ht="29.25" customHeight="1"/>
    <row r="7" spans="1:2" ht="29.25" customHeight="1">
      <c r="A7" s="3" t="s">
        <v>6</v>
      </c>
      <c r="B7" s="4" t="s">
        <v>46</v>
      </c>
    </row>
    <row r="8" spans="2:9" ht="29.25" customHeight="1">
      <c r="B8" s="157"/>
      <c r="C8" s="158"/>
      <c r="D8" s="158"/>
      <c r="E8" s="158"/>
      <c r="F8" s="158"/>
      <c r="G8" s="158"/>
      <c r="H8" s="158"/>
      <c r="I8" s="159"/>
    </row>
    <row r="9" spans="2:9" ht="29.25" customHeight="1">
      <c r="B9" s="160"/>
      <c r="C9" s="161"/>
      <c r="D9" s="161"/>
      <c r="E9" s="161"/>
      <c r="F9" s="161"/>
      <c r="G9" s="161"/>
      <c r="H9" s="161"/>
      <c r="I9" s="162"/>
    </row>
    <row r="10" spans="2:9" ht="29.25" customHeight="1">
      <c r="B10" s="160"/>
      <c r="C10" s="161"/>
      <c r="D10" s="161"/>
      <c r="E10" s="161"/>
      <c r="F10" s="161"/>
      <c r="G10" s="161"/>
      <c r="H10" s="161"/>
      <c r="I10" s="162"/>
    </row>
    <row r="11" spans="2:9" ht="29.25" customHeight="1">
      <c r="B11" s="163"/>
      <c r="C11" s="164"/>
      <c r="D11" s="164"/>
      <c r="E11" s="164"/>
      <c r="F11" s="164"/>
      <c r="G11" s="164"/>
      <c r="H11" s="164"/>
      <c r="I11" s="165"/>
    </row>
    <row r="12" ht="29.25" customHeight="1"/>
    <row r="13" spans="1:2" ht="29.25" customHeight="1">
      <c r="A13" s="3" t="s">
        <v>7</v>
      </c>
      <c r="B13" s="4" t="s">
        <v>17</v>
      </c>
    </row>
    <row r="14" spans="2:4" ht="29.25" customHeight="1">
      <c r="B14" s="179"/>
      <c r="C14" s="180"/>
      <c r="D14" s="1" t="s">
        <v>8</v>
      </c>
    </row>
    <row r="15" ht="29.25" customHeight="1"/>
    <row r="16" spans="1:2" ht="29.25" customHeight="1">
      <c r="A16" s="3" t="s">
        <v>3</v>
      </c>
      <c r="B16" s="4" t="s">
        <v>26</v>
      </c>
    </row>
    <row r="17" spans="2:9" ht="29.25" customHeight="1">
      <c r="B17" s="181">
        <f>MIN(G17,G18)</f>
        <v>0</v>
      </c>
      <c r="C17" s="182"/>
      <c r="D17" s="1" t="s">
        <v>2</v>
      </c>
      <c r="E17" s="7" t="s">
        <v>116</v>
      </c>
      <c r="F17" s="112" t="s">
        <v>117</v>
      </c>
      <c r="G17" s="173"/>
      <c r="H17" s="173"/>
      <c r="I17" s="173"/>
    </row>
    <row r="18" spans="5:9" ht="29.25" customHeight="1">
      <c r="E18" s="8"/>
      <c r="F18" s="113" t="s">
        <v>118</v>
      </c>
      <c r="G18" s="173"/>
      <c r="H18" s="173"/>
      <c r="I18" s="173"/>
    </row>
    <row r="19" spans="5:9" ht="29.25" customHeight="1">
      <c r="E19" s="25"/>
      <c r="F19" s="25"/>
      <c r="G19" s="26"/>
      <c r="H19" s="27"/>
      <c r="I19" s="27"/>
    </row>
    <row r="20" spans="1:2" ht="29.25" customHeight="1">
      <c r="A20" s="3" t="s">
        <v>4</v>
      </c>
      <c r="B20" s="4" t="s">
        <v>122</v>
      </c>
    </row>
    <row r="21" spans="2:4" ht="29.25" customHeight="1">
      <c r="B21" s="169">
        <f>ROUNDDOWN(B17,-3)</f>
        <v>0</v>
      </c>
      <c r="C21" s="170"/>
      <c r="D21" s="1" t="s">
        <v>2</v>
      </c>
    </row>
    <row r="22" ht="29.25" customHeight="1"/>
    <row r="23" spans="1:2" ht="29.25" customHeight="1">
      <c r="A23" s="3" t="s">
        <v>47</v>
      </c>
      <c r="B23" s="4" t="s">
        <v>48</v>
      </c>
    </row>
    <row r="24" spans="2:3" ht="29.25" customHeight="1">
      <c r="B24" s="171" t="s">
        <v>50</v>
      </c>
      <c r="C24" s="172"/>
    </row>
    <row r="25" spans="1:2" ht="29.25" customHeight="1">
      <c r="A25" s="1"/>
      <c r="B25" s="1" t="s">
        <v>49</v>
      </c>
    </row>
    <row r="26" ht="29.25" customHeight="1">
      <c r="A26" s="1"/>
    </row>
    <row r="27" ht="29.25" customHeight="1">
      <c r="A27" s="1"/>
    </row>
  </sheetData>
  <sheetProtection selectLockedCells="1"/>
  <mergeCells count="14">
    <mergeCell ref="A1:I1"/>
    <mergeCell ref="A2:I2"/>
    <mergeCell ref="A4:I4"/>
    <mergeCell ref="B14:C14"/>
    <mergeCell ref="B17:C17"/>
    <mergeCell ref="G17:I17"/>
    <mergeCell ref="A5:B5"/>
    <mergeCell ref="C5:D5"/>
    <mergeCell ref="E5:F5"/>
    <mergeCell ref="B8:I11"/>
    <mergeCell ref="G5:I5"/>
    <mergeCell ref="B21:C21"/>
    <mergeCell ref="B24:C24"/>
    <mergeCell ref="G18:I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57"/>
  <sheetViews>
    <sheetView view="pageBreakPreview" zoomScale="91" zoomScaleSheetLayoutView="91" zoomScalePageLayoutView="0" workbookViewId="0" topLeftCell="A16">
      <selection activeCell="A5" sqref="A5:M5"/>
    </sheetView>
  </sheetViews>
  <sheetFormatPr defaultColWidth="9.00390625" defaultRowHeight="12"/>
  <cols>
    <col min="1" max="1" width="3.75390625" style="29" customWidth="1"/>
    <col min="2" max="2" width="13.75390625" style="5" customWidth="1"/>
    <col min="3" max="5" width="7.625" style="5" customWidth="1"/>
    <col min="6" max="6" width="6.625" style="5" customWidth="1"/>
    <col min="7" max="8" width="13.875" style="5" customWidth="1"/>
    <col min="9" max="19" width="5.75390625" style="5" customWidth="1"/>
    <col min="20" max="16384" width="9.125" style="5" customWidth="1"/>
  </cols>
  <sheetData>
    <row r="1" spans="1:19" ht="17.25" customHeight="1">
      <c r="A1" s="184" t="s">
        <v>148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2" spans="1:19" ht="17.25" customHeight="1">
      <c r="A2" s="186" t="s">
        <v>128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ht="17.25" customHeight="1">
      <c r="J3" s="118"/>
    </row>
    <row r="4" spans="1:24" ht="17.25" customHeight="1">
      <c r="A4" s="187" t="s">
        <v>18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  <c r="P4" s="188"/>
      <c r="Q4" s="188"/>
      <c r="R4" s="188"/>
      <c r="S4" s="190"/>
      <c r="U4" s="6"/>
      <c r="V4" s="6"/>
      <c r="W4" s="6"/>
      <c r="X4" s="6"/>
    </row>
    <row r="5" spans="1:24" ht="24" customHeight="1">
      <c r="A5" s="191" t="s">
        <v>19</v>
      </c>
      <c r="B5" s="191"/>
      <c r="C5" s="192">
        <f>'様式１'!C5</f>
        <v>0</v>
      </c>
      <c r="D5" s="193"/>
      <c r="E5" s="193"/>
      <c r="F5" s="194"/>
      <c r="G5" s="195" t="s">
        <v>51</v>
      </c>
      <c r="H5" s="196"/>
      <c r="I5" s="197">
        <f>'様式１'!G5</f>
        <v>0</v>
      </c>
      <c r="J5" s="198"/>
      <c r="K5" s="198"/>
      <c r="L5" s="198"/>
      <c r="M5" s="199"/>
      <c r="N5" s="119"/>
      <c r="O5" s="119"/>
      <c r="P5" s="119"/>
      <c r="Q5" s="120"/>
      <c r="R5" s="120"/>
      <c r="S5" s="120"/>
      <c r="T5" s="41"/>
      <c r="U5" s="6"/>
      <c r="V5" s="6"/>
      <c r="W5" s="6"/>
      <c r="X5" s="6"/>
    </row>
    <row r="6" spans="8:24" ht="15" customHeight="1" thickBot="1">
      <c r="H6" s="30"/>
      <c r="I6" s="30"/>
      <c r="J6" s="30"/>
      <c r="K6" s="30"/>
      <c r="L6" s="30"/>
      <c r="M6" s="30"/>
      <c r="N6" s="30"/>
      <c r="O6" s="121"/>
      <c r="P6" s="30"/>
      <c r="Q6" s="30"/>
      <c r="R6" s="30"/>
      <c r="S6" s="30"/>
      <c r="U6" s="6"/>
      <c r="V6" s="6"/>
      <c r="W6" s="6"/>
      <c r="X6" s="6"/>
    </row>
    <row r="7" spans="1:19" s="31" customFormat="1" ht="15" customHeight="1">
      <c r="A7" s="200" t="s">
        <v>59</v>
      </c>
      <c r="B7" s="200" t="s">
        <v>9</v>
      </c>
      <c r="C7" s="200" t="s">
        <v>12</v>
      </c>
      <c r="D7" s="200" t="s">
        <v>11</v>
      </c>
      <c r="E7" s="200" t="s">
        <v>10</v>
      </c>
      <c r="F7" s="202" t="s">
        <v>52</v>
      </c>
      <c r="G7" s="204" t="s">
        <v>120</v>
      </c>
      <c r="H7" s="206" t="s">
        <v>150</v>
      </c>
      <c r="I7" s="207"/>
      <c r="J7" s="207"/>
      <c r="K7" s="207"/>
      <c r="L7" s="207"/>
      <c r="M7" s="207"/>
      <c r="N7" s="207"/>
      <c r="O7" s="208"/>
      <c r="P7" s="208"/>
      <c r="Q7" s="208"/>
      <c r="R7" s="208"/>
      <c r="S7" s="209"/>
    </row>
    <row r="8" spans="1:19" s="31" customFormat="1" ht="34.5" customHeight="1" thickBot="1">
      <c r="A8" s="201"/>
      <c r="B8" s="201"/>
      <c r="C8" s="201"/>
      <c r="D8" s="201"/>
      <c r="E8" s="201"/>
      <c r="F8" s="203"/>
      <c r="G8" s="205"/>
      <c r="H8" s="122"/>
      <c r="I8" s="210" t="s">
        <v>129</v>
      </c>
      <c r="J8" s="211"/>
      <c r="K8" s="212" t="s">
        <v>152</v>
      </c>
      <c r="L8" s="212"/>
      <c r="M8" s="213"/>
      <c r="N8" s="212" t="s">
        <v>151</v>
      </c>
      <c r="O8" s="212"/>
      <c r="P8" s="213"/>
      <c r="Q8" s="214" t="s">
        <v>14</v>
      </c>
      <c r="R8" s="214"/>
      <c r="S8" s="211"/>
    </row>
    <row r="9" spans="1:21" s="31" customFormat="1" ht="15" customHeight="1" thickBot="1">
      <c r="A9" s="200">
        <v>1</v>
      </c>
      <c r="B9" s="216"/>
      <c r="C9" s="216"/>
      <c r="D9" s="216"/>
      <c r="E9" s="216"/>
      <c r="F9" s="33" t="s">
        <v>27</v>
      </c>
      <c r="G9" s="34"/>
      <c r="H9" s="123"/>
      <c r="I9" s="219"/>
      <c r="J9" s="220"/>
      <c r="K9" s="223"/>
      <c r="L9" s="224"/>
      <c r="M9" s="225"/>
      <c r="N9" s="226"/>
      <c r="O9" s="224"/>
      <c r="P9" s="225"/>
      <c r="Q9" s="227"/>
      <c r="R9" s="227"/>
      <c r="S9" s="228"/>
      <c r="T9" s="35">
        <f>G9+N9+Q9+K9+I9</f>
        <v>0</v>
      </c>
      <c r="U9" s="36" t="b">
        <f>IF(G9+N9+Q9+K9+I9=H9,TRUE,FALSE)</f>
        <v>1</v>
      </c>
    </row>
    <row r="10" spans="1:21" s="31" customFormat="1" ht="15" customHeight="1" thickBot="1">
      <c r="A10" s="215"/>
      <c r="B10" s="217"/>
      <c r="C10" s="217"/>
      <c r="D10" s="217"/>
      <c r="E10" s="217"/>
      <c r="F10" s="37" t="s">
        <v>28</v>
      </c>
      <c r="G10" s="116"/>
      <c r="H10" s="124"/>
      <c r="I10" s="229"/>
      <c r="J10" s="230"/>
      <c r="K10" s="231"/>
      <c r="L10" s="232"/>
      <c r="M10" s="233"/>
      <c r="N10" s="234"/>
      <c r="O10" s="232"/>
      <c r="P10" s="233"/>
      <c r="Q10" s="235"/>
      <c r="R10" s="236"/>
      <c r="S10" s="237"/>
      <c r="T10" s="35">
        <f aca="true" t="shared" si="0" ref="T10:T38">G10+N10+Q10+K10+I10</f>
        <v>0</v>
      </c>
      <c r="U10" s="36" t="b">
        <f aca="true" t="shared" si="1" ref="U10:U38">IF(G10+N10+Q10+K10+I10=H10,TRUE,FALSE)</f>
        <v>1</v>
      </c>
    </row>
    <row r="11" spans="1:21" s="31" customFormat="1" ht="15" customHeight="1" thickBot="1">
      <c r="A11" s="201"/>
      <c r="B11" s="218"/>
      <c r="C11" s="218"/>
      <c r="D11" s="218"/>
      <c r="E11" s="218"/>
      <c r="F11" s="38" t="s">
        <v>29</v>
      </c>
      <c r="G11" s="117"/>
      <c r="H11" s="125"/>
      <c r="I11" s="221"/>
      <c r="J11" s="222"/>
      <c r="K11" s="238"/>
      <c r="L11" s="239"/>
      <c r="M11" s="240"/>
      <c r="N11" s="238"/>
      <c r="O11" s="239"/>
      <c r="P11" s="240"/>
      <c r="Q11" s="235"/>
      <c r="R11" s="236"/>
      <c r="S11" s="237"/>
      <c r="T11" s="35">
        <f t="shared" si="0"/>
        <v>0</v>
      </c>
      <c r="U11" s="36" t="b">
        <f t="shared" si="1"/>
        <v>1</v>
      </c>
    </row>
    <row r="12" spans="1:21" s="31" customFormat="1" ht="15" customHeight="1" thickBot="1">
      <c r="A12" s="200">
        <v>2</v>
      </c>
      <c r="B12" s="216"/>
      <c r="C12" s="216"/>
      <c r="D12" s="216"/>
      <c r="E12" s="216"/>
      <c r="F12" s="33" t="s">
        <v>27</v>
      </c>
      <c r="G12" s="34"/>
      <c r="H12" s="123"/>
      <c r="I12" s="219"/>
      <c r="J12" s="220"/>
      <c r="K12" s="241"/>
      <c r="L12" s="242"/>
      <c r="M12" s="243"/>
      <c r="N12" s="244"/>
      <c r="O12" s="242"/>
      <c r="P12" s="243"/>
      <c r="Q12" s="245"/>
      <c r="R12" s="245"/>
      <c r="S12" s="246"/>
      <c r="T12" s="35">
        <f t="shared" si="0"/>
        <v>0</v>
      </c>
      <c r="U12" s="36" t="b">
        <f t="shared" si="1"/>
        <v>1</v>
      </c>
    </row>
    <row r="13" spans="1:21" s="31" customFormat="1" ht="15" customHeight="1" thickBot="1">
      <c r="A13" s="215"/>
      <c r="B13" s="217"/>
      <c r="C13" s="217"/>
      <c r="D13" s="217"/>
      <c r="E13" s="217"/>
      <c r="F13" s="37" t="s">
        <v>28</v>
      </c>
      <c r="G13" s="116"/>
      <c r="H13" s="124"/>
      <c r="I13" s="229"/>
      <c r="J13" s="230"/>
      <c r="K13" s="247"/>
      <c r="L13" s="247"/>
      <c r="M13" s="248"/>
      <c r="N13" s="249"/>
      <c r="O13" s="247"/>
      <c r="P13" s="248"/>
      <c r="Q13" s="245"/>
      <c r="R13" s="245"/>
      <c r="S13" s="246"/>
      <c r="T13" s="35">
        <f t="shared" si="0"/>
        <v>0</v>
      </c>
      <c r="U13" s="36" t="b">
        <f t="shared" si="1"/>
        <v>1</v>
      </c>
    </row>
    <row r="14" spans="1:21" s="31" customFormat="1" ht="15" customHeight="1" thickBot="1">
      <c r="A14" s="201"/>
      <c r="B14" s="218"/>
      <c r="C14" s="218"/>
      <c r="D14" s="218"/>
      <c r="E14" s="218"/>
      <c r="F14" s="38" t="s">
        <v>29</v>
      </c>
      <c r="G14" s="117"/>
      <c r="H14" s="125"/>
      <c r="I14" s="221"/>
      <c r="J14" s="222"/>
      <c r="K14" s="238"/>
      <c r="L14" s="239"/>
      <c r="M14" s="240"/>
      <c r="N14" s="238"/>
      <c r="O14" s="239"/>
      <c r="P14" s="240"/>
      <c r="Q14" s="235"/>
      <c r="R14" s="236"/>
      <c r="S14" s="237"/>
      <c r="T14" s="35">
        <f t="shared" si="0"/>
        <v>0</v>
      </c>
      <c r="U14" s="36" t="b">
        <f t="shared" si="1"/>
        <v>1</v>
      </c>
    </row>
    <row r="15" spans="1:21" s="31" customFormat="1" ht="15" customHeight="1" thickBot="1">
      <c r="A15" s="200">
        <v>3</v>
      </c>
      <c r="B15" s="216"/>
      <c r="C15" s="216"/>
      <c r="D15" s="216"/>
      <c r="E15" s="216"/>
      <c r="F15" s="33" t="s">
        <v>27</v>
      </c>
      <c r="G15" s="34"/>
      <c r="H15" s="123"/>
      <c r="I15" s="219"/>
      <c r="J15" s="220"/>
      <c r="K15" s="241"/>
      <c r="L15" s="242"/>
      <c r="M15" s="243"/>
      <c r="N15" s="244"/>
      <c r="O15" s="242"/>
      <c r="P15" s="243"/>
      <c r="Q15" s="245"/>
      <c r="R15" s="245"/>
      <c r="S15" s="246"/>
      <c r="T15" s="35">
        <f t="shared" si="0"/>
        <v>0</v>
      </c>
      <c r="U15" s="36" t="b">
        <f t="shared" si="1"/>
        <v>1</v>
      </c>
    </row>
    <row r="16" spans="1:21" s="31" customFormat="1" ht="15" customHeight="1" thickBot="1">
      <c r="A16" s="215"/>
      <c r="B16" s="217"/>
      <c r="C16" s="217"/>
      <c r="D16" s="217"/>
      <c r="E16" s="217"/>
      <c r="F16" s="37" t="s">
        <v>28</v>
      </c>
      <c r="G16" s="116"/>
      <c r="H16" s="124"/>
      <c r="I16" s="229"/>
      <c r="J16" s="230"/>
      <c r="K16" s="247"/>
      <c r="L16" s="247"/>
      <c r="M16" s="248"/>
      <c r="N16" s="249"/>
      <c r="O16" s="247"/>
      <c r="P16" s="248"/>
      <c r="Q16" s="245"/>
      <c r="R16" s="245"/>
      <c r="S16" s="246"/>
      <c r="T16" s="35">
        <f t="shared" si="0"/>
        <v>0</v>
      </c>
      <c r="U16" s="36" t="b">
        <f t="shared" si="1"/>
        <v>1</v>
      </c>
    </row>
    <row r="17" spans="1:21" s="31" customFormat="1" ht="15" customHeight="1" thickBot="1">
      <c r="A17" s="201"/>
      <c r="B17" s="218"/>
      <c r="C17" s="218"/>
      <c r="D17" s="218"/>
      <c r="E17" s="218"/>
      <c r="F17" s="38" t="s">
        <v>29</v>
      </c>
      <c r="G17" s="117"/>
      <c r="H17" s="125"/>
      <c r="I17" s="221"/>
      <c r="J17" s="222"/>
      <c r="K17" s="238"/>
      <c r="L17" s="239"/>
      <c r="M17" s="240"/>
      <c r="N17" s="238"/>
      <c r="O17" s="239"/>
      <c r="P17" s="240"/>
      <c r="Q17" s="235"/>
      <c r="R17" s="236"/>
      <c r="S17" s="237"/>
      <c r="T17" s="35">
        <f t="shared" si="0"/>
        <v>0</v>
      </c>
      <c r="U17" s="36" t="b">
        <f t="shared" si="1"/>
        <v>1</v>
      </c>
    </row>
    <row r="18" spans="1:21" s="31" customFormat="1" ht="15" customHeight="1" thickBot="1">
      <c r="A18" s="200">
        <v>4</v>
      </c>
      <c r="B18" s="216"/>
      <c r="C18" s="216"/>
      <c r="D18" s="216"/>
      <c r="E18" s="216"/>
      <c r="F18" s="33" t="s">
        <v>27</v>
      </c>
      <c r="G18" s="34"/>
      <c r="H18" s="123"/>
      <c r="I18" s="229"/>
      <c r="J18" s="230"/>
      <c r="K18" s="241"/>
      <c r="L18" s="242"/>
      <c r="M18" s="243"/>
      <c r="N18" s="244"/>
      <c r="O18" s="242"/>
      <c r="P18" s="243"/>
      <c r="Q18" s="245"/>
      <c r="R18" s="245"/>
      <c r="S18" s="246"/>
      <c r="T18" s="35">
        <f t="shared" si="0"/>
        <v>0</v>
      </c>
      <c r="U18" s="36" t="b">
        <f t="shared" si="1"/>
        <v>1</v>
      </c>
    </row>
    <row r="19" spans="1:21" s="31" customFormat="1" ht="15" customHeight="1" thickBot="1">
      <c r="A19" s="215"/>
      <c r="B19" s="217"/>
      <c r="C19" s="217"/>
      <c r="D19" s="217"/>
      <c r="E19" s="217"/>
      <c r="F19" s="37" t="s">
        <v>28</v>
      </c>
      <c r="G19" s="116"/>
      <c r="H19" s="124"/>
      <c r="I19" s="229"/>
      <c r="J19" s="230"/>
      <c r="K19" s="247"/>
      <c r="L19" s="247"/>
      <c r="M19" s="248"/>
      <c r="N19" s="249"/>
      <c r="O19" s="247"/>
      <c r="P19" s="248"/>
      <c r="Q19" s="245"/>
      <c r="R19" s="245"/>
      <c r="S19" s="246"/>
      <c r="T19" s="35">
        <f t="shared" si="0"/>
        <v>0</v>
      </c>
      <c r="U19" s="36" t="b">
        <f t="shared" si="1"/>
        <v>1</v>
      </c>
    </row>
    <row r="20" spans="1:21" s="31" customFormat="1" ht="15" customHeight="1" thickBot="1">
      <c r="A20" s="201"/>
      <c r="B20" s="218"/>
      <c r="C20" s="218"/>
      <c r="D20" s="218"/>
      <c r="E20" s="218"/>
      <c r="F20" s="38" t="s">
        <v>29</v>
      </c>
      <c r="G20" s="117"/>
      <c r="H20" s="125"/>
      <c r="I20" s="221"/>
      <c r="J20" s="222"/>
      <c r="K20" s="238"/>
      <c r="L20" s="239"/>
      <c r="M20" s="240"/>
      <c r="N20" s="238"/>
      <c r="O20" s="239"/>
      <c r="P20" s="240"/>
      <c r="Q20" s="235"/>
      <c r="R20" s="236"/>
      <c r="S20" s="237"/>
      <c r="T20" s="35">
        <f t="shared" si="0"/>
        <v>0</v>
      </c>
      <c r="U20" s="36" t="b">
        <f t="shared" si="1"/>
        <v>1</v>
      </c>
    </row>
    <row r="21" spans="1:21" s="31" customFormat="1" ht="15" customHeight="1" thickBot="1">
      <c r="A21" s="200">
        <v>5</v>
      </c>
      <c r="B21" s="216"/>
      <c r="C21" s="216"/>
      <c r="D21" s="216"/>
      <c r="E21" s="216"/>
      <c r="F21" s="33" t="s">
        <v>27</v>
      </c>
      <c r="G21" s="34"/>
      <c r="H21" s="123"/>
      <c r="I21" s="229"/>
      <c r="J21" s="230"/>
      <c r="K21" s="241"/>
      <c r="L21" s="242"/>
      <c r="M21" s="243"/>
      <c r="N21" s="244"/>
      <c r="O21" s="242"/>
      <c r="P21" s="243"/>
      <c r="Q21" s="245"/>
      <c r="R21" s="245"/>
      <c r="S21" s="246"/>
      <c r="T21" s="35">
        <f t="shared" si="0"/>
        <v>0</v>
      </c>
      <c r="U21" s="36" t="b">
        <f t="shared" si="1"/>
        <v>1</v>
      </c>
    </row>
    <row r="22" spans="1:21" s="31" customFormat="1" ht="15" customHeight="1" thickBot="1">
      <c r="A22" s="215"/>
      <c r="B22" s="217"/>
      <c r="C22" s="217"/>
      <c r="D22" s="217"/>
      <c r="E22" s="217"/>
      <c r="F22" s="37" t="s">
        <v>28</v>
      </c>
      <c r="G22" s="116"/>
      <c r="H22" s="124"/>
      <c r="I22" s="229"/>
      <c r="J22" s="230"/>
      <c r="K22" s="247"/>
      <c r="L22" s="247"/>
      <c r="M22" s="248"/>
      <c r="N22" s="249"/>
      <c r="O22" s="247"/>
      <c r="P22" s="248"/>
      <c r="Q22" s="245"/>
      <c r="R22" s="245"/>
      <c r="S22" s="246"/>
      <c r="T22" s="35">
        <f t="shared" si="0"/>
        <v>0</v>
      </c>
      <c r="U22" s="36" t="b">
        <f t="shared" si="1"/>
        <v>1</v>
      </c>
    </row>
    <row r="23" spans="1:21" s="31" customFormat="1" ht="15" customHeight="1" thickBot="1">
      <c r="A23" s="201"/>
      <c r="B23" s="218"/>
      <c r="C23" s="218"/>
      <c r="D23" s="218"/>
      <c r="E23" s="218"/>
      <c r="F23" s="38" t="s">
        <v>29</v>
      </c>
      <c r="G23" s="117"/>
      <c r="H23" s="125"/>
      <c r="I23" s="221"/>
      <c r="J23" s="222"/>
      <c r="K23" s="238"/>
      <c r="L23" s="239"/>
      <c r="M23" s="240"/>
      <c r="N23" s="238"/>
      <c r="O23" s="239"/>
      <c r="P23" s="240"/>
      <c r="Q23" s="235"/>
      <c r="R23" s="236"/>
      <c r="S23" s="237"/>
      <c r="T23" s="35">
        <f t="shared" si="0"/>
        <v>0</v>
      </c>
      <c r="U23" s="36" t="b">
        <f t="shared" si="1"/>
        <v>1</v>
      </c>
    </row>
    <row r="24" spans="1:21" s="31" customFormat="1" ht="15" customHeight="1" thickBot="1">
      <c r="A24" s="200">
        <v>6</v>
      </c>
      <c r="B24" s="216"/>
      <c r="C24" s="216"/>
      <c r="D24" s="216"/>
      <c r="E24" s="216"/>
      <c r="F24" s="33" t="s">
        <v>27</v>
      </c>
      <c r="G24" s="34"/>
      <c r="H24" s="123"/>
      <c r="I24" s="229"/>
      <c r="J24" s="230"/>
      <c r="K24" s="241"/>
      <c r="L24" s="242"/>
      <c r="M24" s="243"/>
      <c r="N24" s="244"/>
      <c r="O24" s="242"/>
      <c r="P24" s="243"/>
      <c r="Q24" s="245"/>
      <c r="R24" s="245"/>
      <c r="S24" s="246"/>
      <c r="T24" s="35">
        <f t="shared" si="0"/>
        <v>0</v>
      </c>
      <c r="U24" s="36" t="b">
        <f t="shared" si="1"/>
        <v>1</v>
      </c>
    </row>
    <row r="25" spans="1:21" s="31" customFormat="1" ht="15" customHeight="1" thickBot="1">
      <c r="A25" s="215"/>
      <c r="B25" s="217"/>
      <c r="C25" s="217"/>
      <c r="D25" s="217"/>
      <c r="E25" s="217"/>
      <c r="F25" s="37" t="s">
        <v>28</v>
      </c>
      <c r="G25" s="116"/>
      <c r="H25" s="124"/>
      <c r="I25" s="229"/>
      <c r="J25" s="230"/>
      <c r="K25" s="247"/>
      <c r="L25" s="247"/>
      <c r="M25" s="248"/>
      <c r="N25" s="249"/>
      <c r="O25" s="247"/>
      <c r="P25" s="248"/>
      <c r="Q25" s="245"/>
      <c r="R25" s="245"/>
      <c r="S25" s="246"/>
      <c r="T25" s="35">
        <f t="shared" si="0"/>
        <v>0</v>
      </c>
      <c r="U25" s="36" t="b">
        <f t="shared" si="1"/>
        <v>1</v>
      </c>
    </row>
    <row r="26" spans="1:21" s="31" customFormat="1" ht="15" customHeight="1" thickBot="1">
      <c r="A26" s="201"/>
      <c r="B26" s="218"/>
      <c r="C26" s="218"/>
      <c r="D26" s="218"/>
      <c r="E26" s="218"/>
      <c r="F26" s="38" t="s">
        <v>29</v>
      </c>
      <c r="G26" s="117"/>
      <c r="H26" s="125"/>
      <c r="I26" s="221"/>
      <c r="J26" s="222"/>
      <c r="K26" s="238"/>
      <c r="L26" s="239"/>
      <c r="M26" s="240"/>
      <c r="N26" s="238"/>
      <c r="O26" s="239"/>
      <c r="P26" s="240"/>
      <c r="Q26" s="235"/>
      <c r="R26" s="236"/>
      <c r="S26" s="237"/>
      <c r="T26" s="35">
        <f t="shared" si="0"/>
        <v>0</v>
      </c>
      <c r="U26" s="36" t="b">
        <f t="shared" si="1"/>
        <v>1</v>
      </c>
    </row>
    <row r="27" spans="1:21" s="31" customFormat="1" ht="15" customHeight="1" thickBot="1">
      <c r="A27" s="200">
        <v>7</v>
      </c>
      <c r="B27" s="216"/>
      <c r="C27" s="216"/>
      <c r="D27" s="216"/>
      <c r="E27" s="216"/>
      <c r="F27" s="33" t="s">
        <v>27</v>
      </c>
      <c r="G27" s="34"/>
      <c r="H27" s="123"/>
      <c r="I27" s="229"/>
      <c r="J27" s="230"/>
      <c r="K27" s="241"/>
      <c r="L27" s="242"/>
      <c r="M27" s="243"/>
      <c r="N27" s="244"/>
      <c r="O27" s="242"/>
      <c r="P27" s="243"/>
      <c r="Q27" s="245"/>
      <c r="R27" s="245"/>
      <c r="S27" s="246"/>
      <c r="T27" s="35">
        <f t="shared" si="0"/>
        <v>0</v>
      </c>
      <c r="U27" s="36" t="b">
        <f t="shared" si="1"/>
        <v>1</v>
      </c>
    </row>
    <row r="28" spans="1:21" s="31" customFormat="1" ht="15" customHeight="1" thickBot="1">
      <c r="A28" s="215"/>
      <c r="B28" s="217"/>
      <c r="C28" s="217"/>
      <c r="D28" s="217"/>
      <c r="E28" s="217"/>
      <c r="F28" s="37" t="s">
        <v>28</v>
      </c>
      <c r="G28" s="116"/>
      <c r="H28" s="124"/>
      <c r="I28" s="229"/>
      <c r="J28" s="230"/>
      <c r="K28" s="247"/>
      <c r="L28" s="247"/>
      <c r="M28" s="248"/>
      <c r="N28" s="249"/>
      <c r="O28" s="247"/>
      <c r="P28" s="248"/>
      <c r="Q28" s="245"/>
      <c r="R28" s="245"/>
      <c r="S28" s="246"/>
      <c r="T28" s="35">
        <f t="shared" si="0"/>
        <v>0</v>
      </c>
      <c r="U28" s="36" t="b">
        <f t="shared" si="1"/>
        <v>1</v>
      </c>
    </row>
    <row r="29" spans="1:21" s="31" customFormat="1" ht="15" customHeight="1" thickBot="1">
      <c r="A29" s="201"/>
      <c r="B29" s="218"/>
      <c r="C29" s="218"/>
      <c r="D29" s="218"/>
      <c r="E29" s="218"/>
      <c r="F29" s="38" t="s">
        <v>29</v>
      </c>
      <c r="G29" s="117"/>
      <c r="H29" s="125"/>
      <c r="I29" s="221"/>
      <c r="J29" s="222"/>
      <c r="K29" s="238"/>
      <c r="L29" s="239"/>
      <c r="M29" s="240"/>
      <c r="N29" s="238"/>
      <c r="O29" s="239"/>
      <c r="P29" s="240"/>
      <c r="Q29" s="235"/>
      <c r="R29" s="236"/>
      <c r="S29" s="237"/>
      <c r="T29" s="35">
        <f t="shared" si="0"/>
        <v>0</v>
      </c>
      <c r="U29" s="36" t="b">
        <f t="shared" si="1"/>
        <v>1</v>
      </c>
    </row>
    <row r="30" spans="1:21" s="31" customFormat="1" ht="15" customHeight="1" thickBot="1">
      <c r="A30" s="200">
        <v>8</v>
      </c>
      <c r="B30" s="216"/>
      <c r="C30" s="216"/>
      <c r="D30" s="216"/>
      <c r="E30" s="216"/>
      <c r="F30" s="33" t="s">
        <v>27</v>
      </c>
      <c r="G30" s="34"/>
      <c r="H30" s="123"/>
      <c r="I30" s="229"/>
      <c r="J30" s="230"/>
      <c r="K30" s="241"/>
      <c r="L30" s="242"/>
      <c r="M30" s="243"/>
      <c r="N30" s="244"/>
      <c r="O30" s="242"/>
      <c r="P30" s="243"/>
      <c r="Q30" s="245"/>
      <c r="R30" s="245"/>
      <c r="S30" s="246"/>
      <c r="T30" s="35">
        <f t="shared" si="0"/>
        <v>0</v>
      </c>
      <c r="U30" s="36" t="b">
        <f t="shared" si="1"/>
        <v>1</v>
      </c>
    </row>
    <row r="31" spans="1:21" s="31" customFormat="1" ht="15" customHeight="1" thickBot="1">
      <c r="A31" s="215"/>
      <c r="B31" s="217"/>
      <c r="C31" s="217"/>
      <c r="D31" s="217"/>
      <c r="E31" s="217"/>
      <c r="F31" s="37" t="s">
        <v>28</v>
      </c>
      <c r="G31" s="116"/>
      <c r="H31" s="124"/>
      <c r="I31" s="229"/>
      <c r="J31" s="230"/>
      <c r="K31" s="247"/>
      <c r="L31" s="247"/>
      <c r="M31" s="248"/>
      <c r="N31" s="249"/>
      <c r="O31" s="247"/>
      <c r="P31" s="248"/>
      <c r="Q31" s="245"/>
      <c r="R31" s="245"/>
      <c r="S31" s="246"/>
      <c r="T31" s="35">
        <f t="shared" si="0"/>
        <v>0</v>
      </c>
      <c r="U31" s="36" t="b">
        <f t="shared" si="1"/>
        <v>1</v>
      </c>
    </row>
    <row r="32" spans="1:21" s="31" customFormat="1" ht="15" customHeight="1" thickBot="1">
      <c r="A32" s="201"/>
      <c r="B32" s="218"/>
      <c r="C32" s="218"/>
      <c r="D32" s="218"/>
      <c r="E32" s="218"/>
      <c r="F32" s="38" t="s">
        <v>29</v>
      </c>
      <c r="G32" s="117"/>
      <c r="H32" s="125"/>
      <c r="I32" s="221"/>
      <c r="J32" s="222"/>
      <c r="K32" s="238"/>
      <c r="L32" s="239"/>
      <c r="M32" s="240"/>
      <c r="N32" s="238"/>
      <c r="O32" s="239"/>
      <c r="P32" s="240"/>
      <c r="Q32" s="235"/>
      <c r="R32" s="236"/>
      <c r="S32" s="237"/>
      <c r="T32" s="35">
        <f t="shared" si="0"/>
        <v>0</v>
      </c>
      <c r="U32" s="36" t="b">
        <f t="shared" si="1"/>
        <v>1</v>
      </c>
    </row>
    <row r="33" spans="1:21" s="31" customFormat="1" ht="15" customHeight="1" thickBot="1">
      <c r="A33" s="200">
        <v>9</v>
      </c>
      <c r="B33" s="216"/>
      <c r="C33" s="216"/>
      <c r="D33" s="216"/>
      <c r="E33" s="216"/>
      <c r="F33" s="33" t="s">
        <v>27</v>
      </c>
      <c r="G33" s="34"/>
      <c r="H33" s="123"/>
      <c r="I33" s="229"/>
      <c r="J33" s="230"/>
      <c r="K33" s="241"/>
      <c r="L33" s="242"/>
      <c r="M33" s="243"/>
      <c r="N33" s="244"/>
      <c r="O33" s="242"/>
      <c r="P33" s="243"/>
      <c r="Q33" s="245"/>
      <c r="R33" s="245"/>
      <c r="S33" s="246"/>
      <c r="T33" s="35">
        <f t="shared" si="0"/>
        <v>0</v>
      </c>
      <c r="U33" s="36" t="b">
        <f t="shared" si="1"/>
        <v>1</v>
      </c>
    </row>
    <row r="34" spans="1:21" s="31" customFormat="1" ht="15" customHeight="1" thickBot="1">
      <c r="A34" s="215"/>
      <c r="B34" s="217"/>
      <c r="C34" s="217"/>
      <c r="D34" s="217"/>
      <c r="E34" s="217"/>
      <c r="F34" s="37" t="s">
        <v>28</v>
      </c>
      <c r="G34" s="116"/>
      <c r="H34" s="124"/>
      <c r="I34" s="229"/>
      <c r="J34" s="230"/>
      <c r="K34" s="247"/>
      <c r="L34" s="247"/>
      <c r="M34" s="248"/>
      <c r="N34" s="249"/>
      <c r="O34" s="247"/>
      <c r="P34" s="248"/>
      <c r="Q34" s="245"/>
      <c r="R34" s="245"/>
      <c r="S34" s="246"/>
      <c r="T34" s="35">
        <f t="shared" si="0"/>
        <v>0</v>
      </c>
      <c r="U34" s="36" t="b">
        <f t="shared" si="1"/>
        <v>1</v>
      </c>
    </row>
    <row r="35" spans="1:21" s="31" customFormat="1" ht="15" customHeight="1" thickBot="1">
      <c r="A35" s="201"/>
      <c r="B35" s="218"/>
      <c r="C35" s="218"/>
      <c r="D35" s="218"/>
      <c r="E35" s="218"/>
      <c r="F35" s="38" t="s">
        <v>29</v>
      </c>
      <c r="G35" s="117"/>
      <c r="H35" s="125"/>
      <c r="I35" s="221"/>
      <c r="J35" s="222"/>
      <c r="K35" s="238"/>
      <c r="L35" s="239"/>
      <c r="M35" s="240"/>
      <c r="N35" s="238"/>
      <c r="O35" s="239"/>
      <c r="P35" s="240"/>
      <c r="Q35" s="235"/>
      <c r="R35" s="236"/>
      <c r="S35" s="237"/>
      <c r="T35" s="35">
        <f t="shared" si="0"/>
        <v>0</v>
      </c>
      <c r="U35" s="36" t="b">
        <f t="shared" si="1"/>
        <v>1</v>
      </c>
    </row>
    <row r="36" spans="1:21" s="31" customFormat="1" ht="15" customHeight="1" thickBot="1">
      <c r="A36" s="200">
        <v>10</v>
      </c>
      <c r="B36" s="216"/>
      <c r="C36" s="216"/>
      <c r="D36" s="216"/>
      <c r="E36" s="216"/>
      <c r="F36" s="33" t="s">
        <v>27</v>
      </c>
      <c r="G36" s="34"/>
      <c r="H36" s="123"/>
      <c r="I36" s="229"/>
      <c r="J36" s="230"/>
      <c r="K36" s="241"/>
      <c r="L36" s="242"/>
      <c r="M36" s="243"/>
      <c r="N36" s="244"/>
      <c r="O36" s="242"/>
      <c r="P36" s="243"/>
      <c r="Q36" s="245"/>
      <c r="R36" s="245"/>
      <c r="S36" s="246"/>
      <c r="T36" s="35">
        <f t="shared" si="0"/>
        <v>0</v>
      </c>
      <c r="U36" s="36" t="b">
        <f t="shared" si="1"/>
        <v>1</v>
      </c>
    </row>
    <row r="37" spans="1:21" s="31" customFormat="1" ht="15" customHeight="1" thickBot="1">
      <c r="A37" s="215"/>
      <c r="B37" s="217"/>
      <c r="C37" s="217"/>
      <c r="D37" s="217"/>
      <c r="E37" s="217"/>
      <c r="F37" s="37" t="s">
        <v>28</v>
      </c>
      <c r="G37" s="116"/>
      <c r="H37" s="124"/>
      <c r="I37" s="229"/>
      <c r="J37" s="230"/>
      <c r="K37" s="247"/>
      <c r="L37" s="247"/>
      <c r="M37" s="248"/>
      <c r="N37" s="249"/>
      <c r="O37" s="247"/>
      <c r="P37" s="248"/>
      <c r="Q37" s="245"/>
      <c r="R37" s="245"/>
      <c r="S37" s="246"/>
      <c r="T37" s="35">
        <f t="shared" si="0"/>
        <v>0</v>
      </c>
      <c r="U37" s="36" t="b">
        <f t="shared" si="1"/>
        <v>1</v>
      </c>
    </row>
    <row r="38" spans="1:21" s="31" customFormat="1" ht="15" customHeight="1" thickBot="1">
      <c r="A38" s="201"/>
      <c r="B38" s="250"/>
      <c r="C38" s="250"/>
      <c r="D38" s="250"/>
      <c r="E38" s="250"/>
      <c r="F38" s="38" t="s">
        <v>29</v>
      </c>
      <c r="G38" s="117"/>
      <c r="H38" s="125"/>
      <c r="I38" s="251"/>
      <c r="J38" s="252"/>
      <c r="K38" s="238"/>
      <c r="L38" s="239"/>
      <c r="M38" s="240"/>
      <c r="N38" s="238"/>
      <c r="O38" s="239"/>
      <c r="P38" s="240"/>
      <c r="Q38" s="235"/>
      <c r="R38" s="236"/>
      <c r="S38" s="237"/>
      <c r="T38" s="35">
        <f t="shared" si="0"/>
        <v>0</v>
      </c>
      <c r="U38" s="36" t="b">
        <f t="shared" si="1"/>
        <v>1</v>
      </c>
    </row>
    <row r="39" spans="1:19" s="39" customFormat="1" ht="15" customHeight="1" thickBot="1" thickTop="1">
      <c r="A39" s="253" t="s">
        <v>1</v>
      </c>
      <c r="B39" s="255">
        <f>COUNTA(B9:B38)</f>
        <v>0</v>
      </c>
      <c r="C39" s="257"/>
      <c r="D39" s="257"/>
      <c r="E39" s="257"/>
      <c r="F39" s="257"/>
      <c r="G39" s="268">
        <f>SUM(G9:G38)</f>
        <v>0</v>
      </c>
      <c r="H39" s="270">
        <f>SUM(H9:H38)</f>
        <v>0</v>
      </c>
      <c r="I39" s="272">
        <f>SUM(I9:I38)</f>
        <v>0</v>
      </c>
      <c r="J39" s="272"/>
      <c r="K39" s="274">
        <f>SUM(K9:M38)</f>
        <v>0</v>
      </c>
      <c r="L39" s="275"/>
      <c r="M39" s="276"/>
      <c r="N39" s="274">
        <f>SUM(N9:P38)</f>
        <v>0</v>
      </c>
      <c r="O39" s="275"/>
      <c r="P39" s="276"/>
      <c r="Q39" s="274">
        <f>SUM(Q9:S38)</f>
        <v>0</v>
      </c>
      <c r="R39" s="275"/>
      <c r="S39" s="276"/>
    </row>
    <row r="40" spans="1:22" s="39" customFormat="1" ht="15" customHeight="1" thickBot="1">
      <c r="A40" s="254"/>
      <c r="B40" s="256"/>
      <c r="C40" s="258"/>
      <c r="D40" s="258"/>
      <c r="E40" s="258"/>
      <c r="F40" s="258"/>
      <c r="G40" s="269"/>
      <c r="H40" s="271"/>
      <c r="I40" s="273"/>
      <c r="J40" s="273"/>
      <c r="K40" s="277"/>
      <c r="L40" s="278"/>
      <c r="M40" s="279"/>
      <c r="N40" s="277"/>
      <c r="O40" s="278"/>
      <c r="P40" s="279"/>
      <c r="Q40" s="277"/>
      <c r="R40" s="278"/>
      <c r="S40" s="279"/>
      <c r="T40" s="285" t="s">
        <v>130</v>
      </c>
      <c r="U40" s="286"/>
      <c r="V40" s="40" t="b">
        <f>IF(G39&lt;H39,TRUE,FALSE)</f>
        <v>0</v>
      </c>
    </row>
    <row r="41" spans="2:22" ht="15" customHeight="1" thickBot="1">
      <c r="B41" s="5" t="s">
        <v>131</v>
      </c>
      <c r="D41" s="41"/>
      <c r="E41" s="41"/>
      <c r="G41" s="5" t="s">
        <v>5</v>
      </c>
      <c r="Q41" s="287" t="s">
        <v>21</v>
      </c>
      <c r="R41" s="287"/>
      <c r="S41" s="287"/>
      <c r="T41" s="286" t="s">
        <v>132</v>
      </c>
      <c r="U41" s="286"/>
      <c r="V41" s="36" t="b">
        <f>IF(H39-G39=O39+Q39,TRUE,FALSE)</f>
        <v>1</v>
      </c>
    </row>
    <row r="42" spans="4:22" ht="15" customHeight="1">
      <c r="D42" s="41"/>
      <c r="E42" s="41"/>
      <c r="R42" s="41"/>
      <c r="S42" s="41"/>
      <c r="T42" s="28"/>
      <c r="U42" s="28"/>
      <c r="V42" s="41"/>
    </row>
    <row r="44" spans="17:19" ht="13.5">
      <c r="Q44" s="42"/>
      <c r="R44" s="42"/>
      <c r="S44" s="42"/>
    </row>
    <row r="45" spans="1:22" s="11" customFormat="1" ht="15" customHeight="1">
      <c r="A45" s="259" t="s">
        <v>20</v>
      </c>
      <c r="B45" s="259"/>
      <c r="C45" s="259"/>
      <c r="D45" s="259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4"/>
      <c r="R45" s="44"/>
      <c r="S45" s="44"/>
      <c r="T45" s="9"/>
      <c r="U45" s="9"/>
      <c r="V45" s="10"/>
    </row>
    <row r="46" spans="1:19" ht="15" customHeight="1">
      <c r="A46" s="45" t="s">
        <v>133</v>
      </c>
      <c r="C46" s="46"/>
      <c r="D46" s="47"/>
      <c r="E46" s="47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47"/>
      <c r="S46" s="47"/>
    </row>
    <row r="47" spans="1:26" s="11" customFormat="1" ht="15" customHeight="1" thickBot="1">
      <c r="A47" s="48" t="s">
        <v>55</v>
      </c>
      <c r="C47" s="49"/>
      <c r="D47" s="44"/>
      <c r="E47" s="50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7"/>
      <c r="R47" s="47"/>
      <c r="S47" s="50"/>
      <c r="T47" s="5"/>
      <c r="U47" s="5"/>
      <c r="V47" s="5"/>
      <c r="W47" s="5"/>
      <c r="X47" s="5"/>
      <c r="Y47" s="5"/>
      <c r="Z47" s="5"/>
    </row>
    <row r="48" spans="1:26" s="9" customFormat="1" ht="15" customHeight="1" thickBot="1">
      <c r="A48" s="51"/>
      <c r="B48" s="62">
        <f>Q39</f>
        <v>0</v>
      </c>
      <c r="C48" s="52" t="s">
        <v>134</v>
      </c>
      <c r="D48" s="260">
        <f>G39</f>
        <v>0</v>
      </c>
      <c r="E48" s="261"/>
      <c r="F48" s="49" t="s">
        <v>135</v>
      </c>
      <c r="G48" s="140">
        <v>0.0467</v>
      </c>
      <c r="H48" s="126" t="s">
        <v>136</v>
      </c>
      <c r="I48" s="262">
        <f>B48-(D48*G48)</f>
        <v>0</v>
      </c>
      <c r="J48" s="263"/>
      <c r="K48" s="264"/>
      <c r="L48" s="53"/>
      <c r="M48" s="265"/>
      <c r="N48" s="266"/>
      <c r="O48" s="266"/>
      <c r="P48" s="54"/>
      <c r="Q48" s="267"/>
      <c r="R48" s="267"/>
      <c r="S48" s="267"/>
      <c r="T48" s="5"/>
      <c r="U48" s="5"/>
      <c r="V48" s="5"/>
      <c r="W48" s="5"/>
      <c r="X48" s="5"/>
      <c r="Y48" s="5"/>
      <c r="Z48" s="5"/>
    </row>
    <row r="49" spans="1:26" s="11" customFormat="1" ht="15" customHeight="1">
      <c r="A49" s="51"/>
      <c r="B49" s="49" t="s">
        <v>137</v>
      </c>
      <c r="C49" s="49"/>
      <c r="D49" s="288" t="s">
        <v>138</v>
      </c>
      <c r="E49" s="288"/>
      <c r="F49" s="55"/>
      <c r="G49" s="56" t="s">
        <v>139</v>
      </c>
      <c r="H49" s="56"/>
      <c r="I49" s="289" t="s">
        <v>23</v>
      </c>
      <c r="J49" s="289"/>
      <c r="K49" s="289"/>
      <c r="L49" s="56"/>
      <c r="M49" s="56"/>
      <c r="N49" s="56"/>
      <c r="O49" s="289"/>
      <c r="P49" s="289"/>
      <c r="Q49" s="289"/>
      <c r="R49" s="50"/>
      <c r="S49"/>
      <c r="T49" s="5"/>
      <c r="U49" s="5"/>
      <c r="V49" s="5"/>
      <c r="W49" s="5"/>
      <c r="X49" s="5"/>
      <c r="Y49" s="5"/>
      <c r="Z49" s="5"/>
    </row>
    <row r="50" spans="1:26" s="11" customFormat="1" ht="15" customHeight="1" thickBot="1">
      <c r="A50" s="48" t="s">
        <v>57</v>
      </c>
      <c r="C50" s="49"/>
      <c r="D50" s="44"/>
      <c r="E50" s="55"/>
      <c r="F50" s="50"/>
      <c r="G50" s="49"/>
      <c r="H50" s="50"/>
      <c r="I50" s="50"/>
      <c r="J50" s="50"/>
      <c r="K50" s="50"/>
      <c r="L50" s="50"/>
      <c r="M50" s="50"/>
      <c r="N50" s="50"/>
      <c r="O50" s="49"/>
      <c r="P50" s="49"/>
      <c r="Q50" s="47"/>
      <c r="R50" s="47"/>
      <c r="S50" s="44"/>
      <c r="T50" s="5"/>
      <c r="U50" s="5"/>
      <c r="V50" s="5"/>
      <c r="W50" s="5"/>
      <c r="X50" s="5"/>
      <c r="Y50" s="5"/>
      <c r="Z50" s="5"/>
    </row>
    <row r="51" spans="1:26" s="9" customFormat="1" ht="15" customHeight="1" thickBot="1">
      <c r="A51" s="51"/>
      <c r="B51" s="260">
        <f>6000*12</f>
        <v>72000</v>
      </c>
      <c r="C51" s="261"/>
      <c r="D51" s="294" t="s">
        <v>135</v>
      </c>
      <c r="E51" s="295"/>
      <c r="F51" s="280">
        <f>B39</f>
        <v>0</v>
      </c>
      <c r="G51" s="281"/>
      <c r="H51" s="50" t="s">
        <v>140</v>
      </c>
      <c r="I51" s="282">
        <f>B51*F51</f>
        <v>0</v>
      </c>
      <c r="J51" s="283"/>
      <c r="K51" s="284"/>
      <c r="L51" s="50"/>
      <c r="M51" s="50"/>
      <c r="N51" s="50"/>
      <c r="O51" s="267"/>
      <c r="P51" s="267"/>
      <c r="Q51" s="267"/>
      <c r="R51" s="54"/>
      <c r="S51" s="50"/>
      <c r="T51" s="5"/>
      <c r="U51" s="5"/>
      <c r="V51" s="5"/>
      <c r="W51" s="5"/>
      <c r="X51" s="5"/>
      <c r="Y51" s="5"/>
      <c r="Z51" s="5"/>
    </row>
    <row r="52" spans="1:26" s="11" customFormat="1" ht="15" customHeight="1">
      <c r="A52" s="51"/>
      <c r="B52" s="288" t="s">
        <v>58</v>
      </c>
      <c r="C52" s="288"/>
      <c r="D52" s="55"/>
      <c r="E52" s="55"/>
      <c r="F52" s="288" t="s">
        <v>131</v>
      </c>
      <c r="G52" s="288"/>
      <c r="H52" s="50"/>
      <c r="I52" s="289" t="s">
        <v>141</v>
      </c>
      <c r="J52" s="289"/>
      <c r="K52" s="289"/>
      <c r="L52" s="50"/>
      <c r="M52" s="50"/>
      <c r="N52" s="50"/>
      <c r="O52" s="289"/>
      <c r="P52" s="289"/>
      <c r="Q52" s="289"/>
      <c r="R52" s="50"/>
      <c r="S52" s="50"/>
      <c r="T52" s="5"/>
      <c r="U52" s="5"/>
      <c r="V52" s="5"/>
      <c r="W52" s="5"/>
      <c r="X52" s="5"/>
      <c r="Y52" s="5"/>
      <c r="Z52" s="5"/>
    </row>
    <row r="53" spans="1:26" s="11" customFormat="1" ht="9.75" customHeight="1">
      <c r="A53" s="51"/>
      <c r="B53" s="50"/>
      <c r="C53" s="50"/>
      <c r="D53" s="55"/>
      <c r="E53" s="55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"/>
      <c r="U53" s="5"/>
      <c r="V53" s="5"/>
      <c r="W53" s="5"/>
      <c r="X53" s="5"/>
      <c r="Y53" s="5"/>
      <c r="Z53" s="5"/>
    </row>
    <row r="54" spans="4:19" ht="15" customHeight="1">
      <c r="D54" s="41"/>
      <c r="E54" s="41"/>
      <c r="O54" s="57"/>
      <c r="P54" s="57"/>
      <c r="Q54" s="58" t="s">
        <v>24</v>
      </c>
      <c r="R54" s="290"/>
      <c r="S54" s="291"/>
    </row>
    <row r="55" spans="4:19" ht="15" customHeight="1">
      <c r="D55" s="41"/>
      <c r="E55" s="41"/>
      <c r="O55" s="57"/>
      <c r="P55" s="57"/>
      <c r="Q55" s="57"/>
      <c r="R55" s="292"/>
      <c r="S55" s="293"/>
    </row>
    <row r="56" spans="1:19" ht="21" customHeight="1">
      <c r="A56" s="59"/>
      <c r="B56" s="60"/>
      <c r="O56" s="61"/>
      <c r="P56" s="61"/>
      <c r="Q56" s="41"/>
      <c r="R56" s="41"/>
      <c r="S56" s="41"/>
    </row>
    <row r="57" spans="1:2" ht="21" customHeight="1">
      <c r="A57" s="59"/>
      <c r="B57" s="60"/>
    </row>
  </sheetData>
  <sheetProtection/>
  <mergeCells count="222">
    <mergeCell ref="B52:C52"/>
    <mergeCell ref="F52:G52"/>
    <mergeCell ref="I52:K52"/>
    <mergeCell ref="O52:Q52"/>
    <mergeCell ref="R54:S55"/>
    <mergeCell ref="D49:E49"/>
    <mergeCell ref="I49:K49"/>
    <mergeCell ref="O49:Q49"/>
    <mergeCell ref="B51:C51"/>
    <mergeCell ref="D51:E51"/>
    <mergeCell ref="F51:G51"/>
    <mergeCell ref="I51:K51"/>
    <mergeCell ref="O51:Q51"/>
    <mergeCell ref="T40:U40"/>
    <mergeCell ref="Q41:S41"/>
    <mergeCell ref="T41:U41"/>
    <mergeCell ref="Q39:S40"/>
    <mergeCell ref="A45:D45"/>
    <mergeCell ref="D48:E48"/>
    <mergeCell ref="I48:K48"/>
    <mergeCell ref="M48:O48"/>
    <mergeCell ref="Q48:S48"/>
    <mergeCell ref="G39:G40"/>
    <mergeCell ref="H39:H40"/>
    <mergeCell ref="I39:J40"/>
    <mergeCell ref="K39:M40"/>
    <mergeCell ref="N39:P40"/>
    <mergeCell ref="I38:J38"/>
    <mergeCell ref="K38:M38"/>
    <mergeCell ref="N38:P38"/>
    <mergeCell ref="Q38:S38"/>
    <mergeCell ref="A39:A40"/>
    <mergeCell ref="B39:B40"/>
    <mergeCell ref="C39:C40"/>
    <mergeCell ref="D39:D40"/>
    <mergeCell ref="E39:E40"/>
    <mergeCell ref="F39:F40"/>
    <mergeCell ref="K36:M36"/>
    <mergeCell ref="N36:P36"/>
    <mergeCell ref="Q36:S36"/>
    <mergeCell ref="I37:J37"/>
    <mergeCell ref="K37:M37"/>
    <mergeCell ref="N37:P37"/>
    <mergeCell ref="Q37:S37"/>
    <mergeCell ref="I35:J35"/>
    <mergeCell ref="K35:M35"/>
    <mergeCell ref="N35:P35"/>
    <mergeCell ref="Q35:S35"/>
    <mergeCell ref="A36:A38"/>
    <mergeCell ref="B36:B38"/>
    <mergeCell ref="C36:C38"/>
    <mergeCell ref="D36:D38"/>
    <mergeCell ref="E36:E38"/>
    <mergeCell ref="I36:J36"/>
    <mergeCell ref="K33:M33"/>
    <mergeCell ref="N33:P33"/>
    <mergeCell ref="Q33:S33"/>
    <mergeCell ref="I34:J34"/>
    <mergeCell ref="K34:M34"/>
    <mergeCell ref="N34:P34"/>
    <mergeCell ref="Q34:S34"/>
    <mergeCell ref="I32:J32"/>
    <mergeCell ref="K32:M32"/>
    <mergeCell ref="N32:P32"/>
    <mergeCell ref="Q32:S32"/>
    <mergeCell ref="A33:A35"/>
    <mergeCell ref="B33:B35"/>
    <mergeCell ref="C33:C35"/>
    <mergeCell ref="D33:D35"/>
    <mergeCell ref="E33:E35"/>
    <mergeCell ref="I33:J33"/>
    <mergeCell ref="K30:M30"/>
    <mergeCell ref="N30:P30"/>
    <mergeCell ref="Q30:S30"/>
    <mergeCell ref="I31:J31"/>
    <mergeCell ref="K31:M31"/>
    <mergeCell ref="N31:P31"/>
    <mergeCell ref="Q31:S31"/>
    <mergeCell ref="I29:J29"/>
    <mergeCell ref="K29:M29"/>
    <mergeCell ref="N29:P29"/>
    <mergeCell ref="Q29:S29"/>
    <mergeCell ref="A30:A32"/>
    <mergeCell ref="B30:B32"/>
    <mergeCell ref="C30:C32"/>
    <mergeCell ref="D30:D32"/>
    <mergeCell ref="E30:E32"/>
    <mergeCell ref="I30:J30"/>
    <mergeCell ref="K27:M27"/>
    <mergeCell ref="N27:P27"/>
    <mergeCell ref="Q27:S27"/>
    <mergeCell ref="I28:J28"/>
    <mergeCell ref="K28:M28"/>
    <mergeCell ref="N28:P28"/>
    <mergeCell ref="Q28:S28"/>
    <mergeCell ref="I26:J26"/>
    <mergeCell ref="K26:M26"/>
    <mergeCell ref="N26:P26"/>
    <mergeCell ref="Q26:S26"/>
    <mergeCell ref="A27:A29"/>
    <mergeCell ref="B27:B29"/>
    <mergeCell ref="C27:C29"/>
    <mergeCell ref="D27:D29"/>
    <mergeCell ref="E27:E29"/>
    <mergeCell ref="I27:J27"/>
    <mergeCell ref="K24:M24"/>
    <mergeCell ref="N24:P24"/>
    <mergeCell ref="Q24:S24"/>
    <mergeCell ref="I25:J25"/>
    <mergeCell ref="K25:M25"/>
    <mergeCell ref="N25:P25"/>
    <mergeCell ref="Q25:S25"/>
    <mergeCell ref="I23:J23"/>
    <mergeCell ref="K23:M23"/>
    <mergeCell ref="N23:P23"/>
    <mergeCell ref="Q23:S23"/>
    <mergeCell ref="A24:A26"/>
    <mergeCell ref="B24:B26"/>
    <mergeCell ref="C24:C26"/>
    <mergeCell ref="D24:D26"/>
    <mergeCell ref="E24:E26"/>
    <mergeCell ref="I24:J24"/>
    <mergeCell ref="K21:M21"/>
    <mergeCell ref="N21:P21"/>
    <mergeCell ref="Q21:S21"/>
    <mergeCell ref="I22:J22"/>
    <mergeCell ref="K22:M22"/>
    <mergeCell ref="N22:P22"/>
    <mergeCell ref="Q22:S22"/>
    <mergeCell ref="I20:J20"/>
    <mergeCell ref="K20:M20"/>
    <mergeCell ref="N20:P20"/>
    <mergeCell ref="Q20:S20"/>
    <mergeCell ref="A21:A23"/>
    <mergeCell ref="B21:B23"/>
    <mergeCell ref="C21:C23"/>
    <mergeCell ref="D21:D23"/>
    <mergeCell ref="E21:E23"/>
    <mergeCell ref="I21:J21"/>
    <mergeCell ref="K18:M18"/>
    <mergeCell ref="N18:P18"/>
    <mergeCell ref="Q18:S18"/>
    <mergeCell ref="I19:J19"/>
    <mergeCell ref="K19:M19"/>
    <mergeCell ref="N19:P19"/>
    <mergeCell ref="Q19:S19"/>
    <mergeCell ref="I17:J17"/>
    <mergeCell ref="K17:M17"/>
    <mergeCell ref="N17:P17"/>
    <mergeCell ref="Q17:S17"/>
    <mergeCell ref="A18:A20"/>
    <mergeCell ref="B18:B20"/>
    <mergeCell ref="C18:C20"/>
    <mergeCell ref="D18:D20"/>
    <mergeCell ref="E18:E20"/>
    <mergeCell ref="I18:J18"/>
    <mergeCell ref="K15:M15"/>
    <mergeCell ref="N15:P15"/>
    <mergeCell ref="Q15:S15"/>
    <mergeCell ref="I16:J16"/>
    <mergeCell ref="K16:M16"/>
    <mergeCell ref="N16:P16"/>
    <mergeCell ref="Q16:S16"/>
    <mergeCell ref="I14:J14"/>
    <mergeCell ref="K14:M14"/>
    <mergeCell ref="N14:P14"/>
    <mergeCell ref="Q14:S14"/>
    <mergeCell ref="A15:A17"/>
    <mergeCell ref="B15:B17"/>
    <mergeCell ref="C15:C17"/>
    <mergeCell ref="D15:D17"/>
    <mergeCell ref="E15:E17"/>
    <mergeCell ref="I15:J15"/>
    <mergeCell ref="N12:P12"/>
    <mergeCell ref="Q12:S12"/>
    <mergeCell ref="I13:J13"/>
    <mergeCell ref="K13:M13"/>
    <mergeCell ref="N13:P13"/>
    <mergeCell ref="Q13:S13"/>
    <mergeCell ref="K11:M11"/>
    <mergeCell ref="N11:P11"/>
    <mergeCell ref="Q11:S11"/>
    <mergeCell ref="A12:A14"/>
    <mergeCell ref="B12:B14"/>
    <mergeCell ref="C12:C14"/>
    <mergeCell ref="D12:D14"/>
    <mergeCell ref="E12:E14"/>
    <mergeCell ref="I12:J12"/>
    <mergeCell ref="K12:M12"/>
    <mergeCell ref="K9:M9"/>
    <mergeCell ref="N9:P9"/>
    <mergeCell ref="Q9:S9"/>
    <mergeCell ref="I10:J10"/>
    <mergeCell ref="K10:M10"/>
    <mergeCell ref="N10:P10"/>
    <mergeCell ref="Q10:S10"/>
    <mergeCell ref="A9:A11"/>
    <mergeCell ref="B9:B11"/>
    <mergeCell ref="C9:C11"/>
    <mergeCell ref="D9:D11"/>
    <mergeCell ref="E9:E11"/>
    <mergeCell ref="I9:J9"/>
    <mergeCell ref="I11:J11"/>
    <mergeCell ref="G7:G8"/>
    <mergeCell ref="H7:S7"/>
    <mergeCell ref="I8:J8"/>
    <mergeCell ref="K8:M8"/>
    <mergeCell ref="N8:P8"/>
    <mergeCell ref="Q8:S8"/>
    <mergeCell ref="A7:A8"/>
    <mergeCell ref="B7:B8"/>
    <mergeCell ref="C7:C8"/>
    <mergeCell ref="D7:D8"/>
    <mergeCell ref="E7:E8"/>
    <mergeCell ref="F7:F8"/>
    <mergeCell ref="A1:S1"/>
    <mergeCell ref="A2:S2"/>
    <mergeCell ref="A4:S4"/>
    <mergeCell ref="A5:B5"/>
    <mergeCell ref="C5:F5"/>
    <mergeCell ref="G5:H5"/>
    <mergeCell ref="I5:M5"/>
  </mergeCells>
  <dataValidations count="3">
    <dataValidation type="list" allowBlank="1" showInputMessage="1" showErrorMessage="1" sqref="G48">
      <formula1>"4.67%,4.03%,3.20%,1.36%"</formula1>
    </dataValidation>
    <dataValidation type="list" allowBlank="1" showInputMessage="1" showErrorMessage="1" sqref="D9:D38">
      <formula1>"幼１種,幼２種,免許なし（教頭）,免許なし（副園長）"</formula1>
    </dataValidation>
    <dataValidation type="list" allowBlank="1" showInputMessage="1" showErrorMessage="1" sqref="F39 C9:C38">
      <formula1>"常勤,非常勤（１日６H/週５日以上）"</formula1>
    </dataValidation>
  </dataValidations>
  <printOptions horizontalCentered="1" verticalCentered="1"/>
  <pageMargins left="0.4724409448818898" right="0.2755905511811024" top="0.5905511811023623" bottom="0.5905511811023623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G22"/>
  <sheetViews>
    <sheetView view="pageBreakPreview" zoomScale="70" zoomScaleSheetLayoutView="70" zoomScalePageLayoutView="0" workbookViewId="0" topLeftCell="A1">
      <selection activeCell="B5" sqref="B5:I5"/>
    </sheetView>
  </sheetViews>
  <sheetFormatPr defaultColWidth="3.125" defaultRowHeight="12"/>
  <cols>
    <col min="1" max="33" width="3.25390625" style="12" customWidth="1"/>
    <col min="34" max="16384" width="3.125" style="12" customWidth="1"/>
  </cols>
  <sheetData>
    <row r="1" spans="1:33" ht="14.25">
      <c r="A1" s="296" t="s">
        <v>81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8"/>
    </row>
    <row r="2" spans="1:33" ht="14.25">
      <c r="A2" s="299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1"/>
    </row>
    <row r="3" spans="1:33" ht="14.2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4"/>
    </row>
    <row r="4" spans="1:33" ht="14.25">
      <c r="A4" s="305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7"/>
    </row>
    <row r="6" spans="1:33" ht="17.25">
      <c r="A6" s="308" t="s">
        <v>149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</row>
    <row r="7" spans="1:33" ht="17.25">
      <c r="A7" s="308" t="s">
        <v>126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</row>
    <row r="9" spans="1:33" ht="24.75" customHeight="1">
      <c r="A9" s="148" t="s">
        <v>119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50"/>
    </row>
    <row r="10" spans="1:33" ht="30" customHeight="1">
      <c r="A10" s="309" t="s">
        <v>32</v>
      </c>
      <c r="B10" s="309"/>
      <c r="C10" s="309"/>
      <c r="D10" s="309"/>
      <c r="E10" s="309"/>
      <c r="F10" s="309"/>
      <c r="G10" s="310" t="s">
        <v>63</v>
      </c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  <c r="S10" s="309" t="s">
        <v>0</v>
      </c>
      <c r="T10" s="309"/>
      <c r="U10" s="309"/>
      <c r="V10" s="309"/>
      <c r="W10" s="309"/>
      <c r="X10" s="309"/>
      <c r="Y10" s="313">
        <v>9</v>
      </c>
      <c r="Z10" s="313"/>
      <c r="AA10" s="313"/>
      <c r="AB10" s="313">
        <v>9</v>
      </c>
      <c r="AC10" s="313"/>
      <c r="AD10" s="313"/>
      <c r="AE10" s="313">
        <v>9</v>
      </c>
      <c r="AF10" s="313"/>
      <c r="AG10" s="313"/>
    </row>
    <row r="11" ht="30" customHeight="1"/>
    <row r="12" ht="30" customHeight="1">
      <c r="A12" s="24" t="s">
        <v>144</v>
      </c>
    </row>
    <row r="13" spans="2:9" ht="30" customHeight="1">
      <c r="B13" s="13" t="s">
        <v>64</v>
      </c>
      <c r="D13" s="314" t="s">
        <v>80</v>
      </c>
      <c r="E13" s="314"/>
      <c r="F13" s="314"/>
      <c r="G13" s="314"/>
      <c r="I13" s="12" t="s">
        <v>36</v>
      </c>
    </row>
    <row r="14" spans="2:9" ht="30" customHeight="1">
      <c r="B14" s="13" t="s">
        <v>65</v>
      </c>
      <c r="D14" s="151"/>
      <c r="E14" s="151"/>
      <c r="F14" s="151"/>
      <c r="G14" s="151"/>
      <c r="I14" s="12" t="s">
        <v>37</v>
      </c>
    </row>
    <row r="15" spans="2:9" ht="30" customHeight="1">
      <c r="B15" s="13" t="s">
        <v>66</v>
      </c>
      <c r="D15" s="152"/>
      <c r="E15" s="153"/>
      <c r="F15" s="153"/>
      <c r="G15" s="154"/>
      <c r="I15" s="12" t="s">
        <v>115</v>
      </c>
    </row>
    <row r="16" spans="2:9" ht="30" customHeight="1">
      <c r="B16" s="13" t="s">
        <v>67</v>
      </c>
      <c r="D16" s="151"/>
      <c r="E16" s="151"/>
      <c r="F16" s="151"/>
      <c r="G16" s="151"/>
      <c r="I16" s="12" t="s">
        <v>41</v>
      </c>
    </row>
    <row r="17" ht="30" customHeight="1"/>
    <row r="18" spans="1:33" ht="30" customHeight="1">
      <c r="A18" s="12" t="s">
        <v>68</v>
      </c>
      <c r="B18" s="14" t="s">
        <v>39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</row>
    <row r="19" spans="2:33" ht="30" customHeight="1">
      <c r="B19" s="17"/>
      <c r="C19" s="18" t="s">
        <v>44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</row>
    <row r="20" spans="2:33" ht="30" customHeight="1">
      <c r="B20" s="17"/>
      <c r="C20" s="18" t="s">
        <v>112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9"/>
    </row>
    <row r="21" spans="2:33" ht="30" customHeight="1">
      <c r="B21" s="17"/>
      <c r="C21" s="18" t="s">
        <v>43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</row>
    <row r="22" spans="2:33" ht="30" customHeight="1">
      <c r="B22" s="20"/>
      <c r="C22" s="21" t="s">
        <v>42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</row>
    <row r="23" ht="30" customHeight="1"/>
  </sheetData>
  <sheetProtection/>
  <mergeCells count="14">
    <mergeCell ref="D13:G13"/>
    <mergeCell ref="D14:G14"/>
    <mergeCell ref="D15:G15"/>
    <mergeCell ref="D16:G16"/>
    <mergeCell ref="A9:AG9"/>
    <mergeCell ref="A1:AG4"/>
    <mergeCell ref="A6:AG6"/>
    <mergeCell ref="A7:AG7"/>
    <mergeCell ref="A10:F10"/>
    <mergeCell ref="G10:R10"/>
    <mergeCell ref="S10:X10"/>
    <mergeCell ref="Y10:AA10"/>
    <mergeCell ref="AB10:AD10"/>
    <mergeCell ref="AE10:AG10"/>
  </mergeCells>
  <dataValidations count="1">
    <dataValidation type="list" allowBlank="1" showInputMessage="1" showErrorMessage="1" sqref="D13:G16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2"/>
  <colBreaks count="1" manualBreakCount="1">
    <brk id="3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G22"/>
  <sheetViews>
    <sheetView view="pageBreakPreview" zoomScale="60" zoomScalePageLayoutView="0" workbookViewId="0" topLeftCell="A1">
      <selection activeCell="B5" sqref="B5:I5"/>
    </sheetView>
  </sheetViews>
  <sheetFormatPr defaultColWidth="3.125" defaultRowHeight="12"/>
  <cols>
    <col min="1" max="33" width="3.25390625" style="12" customWidth="1"/>
    <col min="34" max="16384" width="3.125" style="12" customWidth="1"/>
  </cols>
  <sheetData>
    <row r="1" spans="1:33" ht="14.25">
      <c r="A1" s="296" t="s">
        <v>111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8"/>
    </row>
    <row r="2" spans="1:33" ht="14.25">
      <c r="A2" s="299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1"/>
    </row>
    <row r="3" spans="1:33" ht="14.2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4"/>
    </row>
    <row r="4" spans="1:33" ht="14.25">
      <c r="A4" s="305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7"/>
    </row>
    <row r="6" spans="1:33" ht="17.25">
      <c r="A6" s="308" t="s">
        <v>149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</row>
    <row r="7" spans="1:33" ht="17.25">
      <c r="A7" s="308" t="s">
        <v>126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</row>
    <row r="9" spans="1:33" ht="24.75" customHeight="1">
      <c r="A9" s="148" t="s">
        <v>119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50"/>
    </row>
    <row r="10" spans="1:33" ht="30" customHeight="1">
      <c r="A10" s="309" t="s">
        <v>32</v>
      </c>
      <c r="B10" s="309"/>
      <c r="C10" s="309"/>
      <c r="D10" s="309"/>
      <c r="E10" s="309"/>
      <c r="F10" s="309"/>
      <c r="G10" s="310" t="s">
        <v>63</v>
      </c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  <c r="S10" s="309" t="s">
        <v>0</v>
      </c>
      <c r="T10" s="309"/>
      <c r="U10" s="309"/>
      <c r="V10" s="309"/>
      <c r="W10" s="309"/>
      <c r="X10" s="309"/>
      <c r="Y10" s="313">
        <v>9</v>
      </c>
      <c r="Z10" s="313"/>
      <c r="AA10" s="313"/>
      <c r="AB10" s="313">
        <v>9</v>
      </c>
      <c r="AC10" s="313"/>
      <c r="AD10" s="313"/>
      <c r="AE10" s="313">
        <v>9</v>
      </c>
      <c r="AF10" s="313"/>
      <c r="AG10" s="313"/>
    </row>
    <row r="11" ht="30" customHeight="1"/>
    <row r="12" ht="30" customHeight="1">
      <c r="A12" s="24" t="s">
        <v>144</v>
      </c>
    </row>
    <row r="13" spans="2:9" ht="30" customHeight="1">
      <c r="B13" s="13" t="s">
        <v>69</v>
      </c>
      <c r="D13" s="314"/>
      <c r="E13" s="314"/>
      <c r="F13" s="314"/>
      <c r="G13" s="314"/>
      <c r="I13" s="12" t="s">
        <v>36</v>
      </c>
    </row>
    <row r="14" spans="2:9" ht="30" customHeight="1">
      <c r="B14" s="13" t="s">
        <v>70</v>
      </c>
      <c r="D14" s="315" t="s">
        <v>79</v>
      </c>
      <c r="E14" s="315"/>
      <c r="F14" s="315"/>
      <c r="G14" s="315"/>
      <c r="I14" s="12" t="s">
        <v>37</v>
      </c>
    </row>
    <row r="15" spans="2:9" ht="30" customHeight="1">
      <c r="B15" s="13" t="s">
        <v>71</v>
      </c>
      <c r="D15" s="316"/>
      <c r="E15" s="317"/>
      <c r="F15" s="317"/>
      <c r="G15" s="318"/>
      <c r="I15" s="12" t="s">
        <v>115</v>
      </c>
    </row>
    <row r="16" spans="2:9" ht="30" customHeight="1">
      <c r="B16" s="13" t="s">
        <v>72</v>
      </c>
      <c r="D16" s="315"/>
      <c r="E16" s="315"/>
      <c r="F16" s="315"/>
      <c r="G16" s="315"/>
      <c r="I16" s="12" t="s">
        <v>41</v>
      </c>
    </row>
    <row r="17" ht="30" customHeight="1"/>
    <row r="18" spans="1:33" ht="30" customHeight="1">
      <c r="A18" s="12" t="s">
        <v>73</v>
      </c>
      <c r="B18" s="14" t="s">
        <v>39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</row>
    <row r="19" spans="2:33" ht="30" customHeight="1">
      <c r="B19" s="17"/>
      <c r="C19" s="18" t="s">
        <v>44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</row>
    <row r="20" spans="2:33" ht="30" customHeight="1">
      <c r="B20" s="17"/>
      <c r="C20" s="18" t="s">
        <v>112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9"/>
    </row>
    <row r="21" spans="2:33" ht="30" customHeight="1">
      <c r="B21" s="17"/>
      <c r="C21" s="18" t="s">
        <v>43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</row>
    <row r="22" spans="2:33" ht="30" customHeight="1">
      <c r="B22" s="20"/>
      <c r="C22" s="21" t="s">
        <v>42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</row>
    <row r="23" ht="30" customHeight="1"/>
  </sheetData>
  <sheetProtection/>
  <mergeCells count="14">
    <mergeCell ref="D13:G13"/>
    <mergeCell ref="D14:G14"/>
    <mergeCell ref="D15:G15"/>
    <mergeCell ref="D16:G16"/>
    <mergeCell ref="A9:AG9"/>
    <mergeCell ref="A1:AG4"/>
    <mergeCell ref="A6:AG6"/>
    <mergeCell ref="A7:AG7"/>
    <mergeCell ref="A10:F10"/>
    <mergeCell ref="G10:R10"/>
    <mergeCell ref="S10:X10"/>
    <mergeCell ref="Y10:AA10"/>
    <mergeCell ref="AB10:AD10"/>
    <mergeCell ref="AE10:AG10"/>
  </mergeCells>
  <dataValidations count="1">
    <dataValidation type="list" allowBlank="1" showInputMessage="1" showErrorMessage="1" sqref="D13:G16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2"/>
  <colBreaks count="1" manualBreakCount="1">
    <brk id="3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J50"/>
  <sheetViews>
    <sheetView view="pageBreakPreview" zoomScale="70" zoomScaleNormal="60" zoomScaleSheetLayoutView="70" zoomScalePageLayoutView="0" workbookViewId="0" topLeftCell="A1">
      <selection activeCell="B5" sqref="B5:I5"/>
    </sheetView>
  </sheetViews>
  <sheetFormatPr defaultColWidth="9.00390625" defaultRowHeight="12"/>
  <cols>
    <col min="1" max="1" width="3.75390625" style="65" customWidth="1"/>
    <col min="2" max="3" width="22.875" style="64" customWidth="1"/>
    <col min="4" max="4" width="13.00390625" style="64" customWidth="1"/>
    <col min="5" max="9" width="10.125" style="64" customWidth="1"/>
    <col min="10" max="12" width="5.125" style="87" customWidth="1"/>
    <col min="13" max="13" width="5.125" style="64" customWidth="1"/>
    <col min="14" max="14" width="3.75390625" style="29" customWidth="1"/>
    <col min="15" max="15" width="13.75390625" style="5" customWidth="1"/>
    <col min="16" max="18" width="7.625" style="5" customWidth="1"/>
    <col min="19" max="19" width="6.625" style="5" customWidth="1"/>
    <col min="20" max="21" width="13.875" style="5" customWidth="1"/>
    <col min="22" max="23" width="5.75390625" style="5" customWidth="1"/>
    <col min="24" max="24" width="12.25390625" style="5" customWidth="1"/>
    <col min="25" max="25" width="13.00390625" style="5" customWidth="1"/>
    <col min="26" max="28" width="5.75390625" style="5" customWidth="1"/>
    <col min="29" max="29" width="9.125" style="73" customWidth="1"/>
    <col min="30" max="30" width="9.625" style="5" bestFit="1" customWidth="1"/>
    <col min="31" max="16384" width="9.125" style="64" customWidth="1"/>
  </cols>
  <sheetData>
    <row r="1" spans="1:34" ht="14.25">
      <c r="A1" s="100"/>
      <c r="B1" s="101"/>
      <c r="C1" s="101"/>
      <c r="D1" s="101"/>
      <c r="E1" s="101"/>
      <c r="F1" s="101"/>
      <c r="G1" s="101"/>
      <c r="H1" s="101"/>
      <c r="I1" s="101"/>
      <c r="J1" s="102"/>
      <c r="K1" s="102"/>
      <c r="L1" s="102"/>
      <c r="M1" s="101"/>
      <c r="N1" s="103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5"/>
      <c r="AD1" s="104"/>
      <c r="AE1" s="101"/>
      <c r="AF1" s="101"/>
      <c r="AG1" s="101"/>
      <c r="AH1" s="101"/>
    </row>
    <row r="2" spans="1:36" ht="29.25" customHeight="1">
      <c r="A2" s="362" t="s">
        <v>149</v>
      </c>
      <c r="B2" s="362"/>
      <c r="C2" s="362"/>
      <c r="D2" s="362"/>
      <c r="E2" s="362"/>
      <c r="F2" s="362"/>
      <c r="G2" s="362"/>
      <c r="H2" s="362"/>
      <c r="I2" s="362"/>
      <c r="J2" s="106"/>
      <c r="K2" s="106"/>
      <c r="L2" s="106"/>
      <c r="M2" s="107"/>
      <c r="N2" s="340" t="s">
        <v>147</v>
      </c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104"/>
      <c r="AD2" s="104"/>
      <c r="AE2" s="107"/>
      <c r="AF2" s="107"/>
      <c r="AG2" s="107"/>
      <c r="AH2" s="107"/>
      <c r="AI2" s="97"/>
      <c r="AJ2" s="97"/>
    </row>
    <row r="3" spans="1:36" ht="29.25" customHeight="1">
      <c r="A3" s="362" t="s">
        <v>127</v>
      </c>
      <c r="B3" s="362"/>
      <c r="C3" s="362"/>
      <c r="D3" s="362"/>
      <c r="E3" s="362"/>
      <c r="F3" s="362"/>
      <c r="G3" s="362"/>
      <c r="H3" s="362"/>
      <c r="I3" s="362"/>
      <c r="J3" s="86"/>
      <c r="K3" s="86"/>
      <c r="L3" s="86"/>
      <c r="M3" s="97"/>
      <c r="N3" s="362" t="s">
        <v>142</v>
      </c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5"/>
      <c r="AE3" s="97"/>
      <c r="AF3" s="97"/>
      <c r="AG3" s="97"/>
      <c r="AH3" s="97"/>
      <c r="AI3" s="97"/>
      <c r="AJ3" s="97"/>
    </row>
    <row r="4" ht="29.25" customHeight="1"/>
    <row r="5" spans="2:30" ht="29.25" customHeight="1">
      <c r="B5" s="410" t="s">
        <v>15</v>
      </c>
      <c r="C5" s="411"/>
      <c r="D5" s="411"/>
      <c r="E5" s="411"/>
      <c r="F5" s="411"/>
      <c r="G5" s="411"/>
      <c r="H5" s="411"/>
      <c r="I5" s="412"/>
      <c r="J5" s="88"/>
      <c r="K5" s="88"/>
      <c r="L5" s="88"/>
      <c r="N5" s="415" t="s">
        <v>18</v>
      </c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7"/>
      <c r="AD5" s="6"/>
    </row>
    <row r="6" spans="2:30" ht="29.25" customHeight="1">
      <c r="B6" s="66" t="s">
        <v>16</v>
      </c>
      <c r="C6" s="422" t="s">
        <v>83</v>
      </c>
      <c r="D6" s="423"/>
      <c r="E6" s="424" t="s">
        <v>45</v>
      </c>
      <c r="F6" s="425"/>
      <c r="G6" s="67" t="s">
        <v>87</v>
      </c>
      <c r="H6" s="67" t="s">
        <v>87</v>
      </c>
      <c r="I6" s="67" t="s">
        <v>87</v>
      </c>
      <c r="J6" s="89"/>
      <c r="K6" s="89"/>
      <c r="L6" s="89"/>
      <c r="N6" s="413" t="s">
        <v>19</v>
      </c>
      <c r="O6" s="414"/>
      <c r="P6" s="359" t="s">
        <v>63</v>
      </c>
      <c r="Q6" s="360"/>
      <c r="R6" s="360"/>
      <c r="S6" s="361"/>
      <c r="T6" s="195" t="s">
        <v>51</v>
      </c>
      <c r="U6" s="196"/>
      <c r="V6" s="359" t="s">
        <v>143</v>
      </c>
      <c r="W6" s="360"/>
      <c r="X6" s="360"/>
      <c r="Y6" s="360"/>
      <c r="Z6" s="138"/>
      <c r="AA6" s="139"/>
      <c r="AB6" s="139"/>
      <c r="AC6" s="137"/>
      <c r="AD6" s="6"/>
    </row>
    <row r="7" spans="21:30" ht="29.25" customHeight="1" thickBot="1">
      <c r="U7" s="30"/>
      <c r="V7" s="30"/>
      <c r="W7" s="30"/>
      <c r="X7" s="30"/>
      <c r="Y7" s="30"/>
      <c r="Z7" s="30"/>
      <c r="AA7" s="30"/>
      <c r="AB7" s="30"/>
      <c r="AD7" s="6"/>
    </row>
    <row r="8" spans="1:30" ht="16.5" customHeight="1">
      <c r="A8" s="68" t="s">
        <v>88</v>
      </c>
      <c r="B8" s="69" t="s">
        <v>46</v>
      </c>
      <c r="N8" s="200" t="s">
        <v>90</v>
      </c>
      <c r="O8" s="200" t="s">
        <v>9</v>
      </c>
      <c r="P8" s="200" t="s">
        <v>12</v>
      </c>
      <c r="Q8" s="200" t="s">
        <v>11</v>
      </c>
      <c r="R8" s="200" t="s">
        <v>10</v>
      </c>
      <c r="S8" s="202" t="s">
        <v>52</v>
      </c>
      <c r="T8" s="204" t="s">
        <v>120</v>
      </c>
      <c r="U8" s="206" t="s">
        <v>153</v>
      </c>
      <c r="V8" s="208"/>
      <c r="W8" s="208"/>
      <c r="X8" s="208"/>
      <c r="Y8" s="208"/>
      <c r="Z8" s="208"/>
      <c r="AA8" s="208"/>
      <c r="AB8" s="209"/>
      <c r="AC8" s="74"/>
      <c r="AD8" s="31"/>
    </row>
    <row r="9" spans="2:30" ht="16.5" customHeight="1" thickBot="1">
      <c r="B9" s="341" t="s">
        <v>113</v>
      </c>
      <c r="C9" s="342"/>
      <c r="D9" s="342"/>
      <c r="E9" s="342"/>
      <c r="F9" s="342"/>
      <c r="G9" s="342"/>
      <c r="H9" s="342"/>
      <c r="I9" s="343"/>
      <c r="J9" s="90"/>
      <c r="K9" s="90"/>
      <c r="L9" s="90"/>
      <c r="N9" s="201"/>
      <c r="O9" s="201"/>
      <c r="P9" s="201"/>
      <c r="Q9" s="201"/>
      <c r="R9" s="201"/>
      <c r="S9" s="203"/>
      <c r="T9" s="205"/>
      <c r="U9" s="32"/>
      <c r="V9" s="406" t="s">
        <v>13</v>
      </c>
      <c r="W9" s="407"/>
      <c r="X9" s="131" t="s">
        <v>152</v>
      </c>
      <c r="Y9" s="132" t="s">
        <v>151</v>
      </c>
      <c r="Z9" s="406" t="s">
        <v>14</v>
      </c>
      <c r="AA9" s="408"/>
      <c r="AB9" s="409"/>
      <c r="AC9" s="74"/>
      <c r="AD9" s="31"/>
    </row>
    <row r="10" spans="2:30" ht="16.5" customHeight="1" thickBot="1">
      <c r="B10" s="344"/>
      <c r="C10" s="345"/>
      <c r="D10" s="345"/>
      <c r="E10" s="345"/>
      <c r="F10" s="345"/>
      <c r="G10" s="345"/>
      <c r="H10" s="345"/>
      <c r="I10" s="346"/>
      <c r="J10" s="90"/>
      <c r="K10" s="90"/>
      <c r="L10" s="90"/>
      <c r="N10" s="200">
        <v>1</v>
      </c>
      <c r="O10" s="216" t="s">
        <v>91</v>
      </c>
      <c r="P10" s="216" t="s">
        <v>92</v>
      </c>
      <c r="Q10" s="216" t="s">
        <v>93</v>
      </c>
      <c r="R10" s="403">
        <v>36617</v>
      </c>
      <c r="S10" s="75" t="s">
        <v>27</v>
      </c>
      <c r="T10" s="76">
        <v>3600000</v>
      </c>
      <c r="U10" s="92">
        <v>3804000</v>
      </c>
      <c r="V10" s="382">
        <v>24000</v>
      </c>
      <c r="W10" s="383"/>
      <c r="X10" s="133">
        <v>81000</v>
      </c>
      <c r="Y10" s="127">
        <v>27000</v>
      </c>
      <c r="Z10" s="384">
        <v>72000</v>
      </c>
      <c r="AA10" s="385"/>
      <c r="AB10" s="386"/>
      <c r="AC10" s="35">
        <f aca="true" t="shared" si="0" ref="AC10:AC21">T10+V10+Z10+X10+Y10</f>
        <v>3804000</v>
      </c>
      <c r="AD10" s="36" t="b">
        <f>IF(T10+V10+Z10+X10+Y10=U10,TRUE,FALSE)</f>
        <v>1</v>
      </c>
    </row>
    <row r="11" spans="2:30" ht="16.5" customHeight="1" thickBot="1">
      <c r="B11" s="344"/>
      <c r="C11" s="345"/>
      <c r="D11" s="345"/>
      <c r="E11" s="345"/>
      <c r="F11" s="345"/>
      <c r="G11" s="345"/>
      <c r="H11" s="345"/>
      <c r="I11" s="346"/>
      <c r="J11" s="90"/>
      <c r="K11" s="90"/>
      <c r="L11" s="90"/>
      <c r="N11" s="215"/>
      <c r="O11" s="217"/>
      <c r="P11" s="217"/>
      <c r="Q11" s="217"/>
      <c r="R11" s="404"/>
      <c r="S11" s="77" t="s">
        <v>28</v>
      </c>
      <c r="T11" s="78">
        <v>1050000</v>
      </c>
      <c r="U11" s="93">
        <f>3696000/12*3.5</f>
        <v>1078000</v>
      </c>
      <c r="V11" s="387">
        <v>7000</v>
      </c>
      <c r="W11" s="388"/>
      <c r="X11" s="134"/>
      <c r="Y11" s="128"/>
      <c r="Z11" s="389">
        <f>Z10/12*3.5</f>
        <v>21000</v>
      </c>
      <c r="AA11" s="390"/>
      <c r="AB11" s="391"/>
      <c r="AC11" s="35">
        <f t="shared" si="0"/>
        <v>1078000</v>
      </c>
      <c r="AD11" s="36" t="b">
        <f>IF(T11+V11+Z11+X11+Y11=U11,TRUE,FALSE)</f>
        <v>1</v>
      </c>
    </row>
    <row r="12" spans="2:30" ht="16.5" customHeight="1" thickBot="1">
      <c r="B12" s="344"/>
      <c r="C12" s="345"/>
      <c r="D12" s="345"/>
      <c r="E12" s="345"/>
      <c r="F12" s="345"/>
      <c r="G12" s="345"/>
      <c r="H12" s="345"/>
      <c r="I12" s="346"/>
      <c r="J12" s="90"/>
      <c r="K12" s="90"/>
      <c r="L12" s="90"/>
      <c r="N12" s="201"/>
      <c r="O12" s="218"/>
      <c r="P12" s="218"/>
      <c r="Q12" s="218"/>
      <c r="R12" s="405"/>
      <c r="S12" s="38" t="s">
        <v>29</v>
      </c>
      <c r="T12" s="79">
        <v>0</v>
      </c>
      <c r="U12" s="94">
        <v>0</v>
      </c>
      <c r="V12" s="398"/>
      <c r="W12" s="399"/>
      <c r="X12" s="135"/>
      <c r="Y12" s="129"/>
      <c r="Z12" s="400">
        <v>0</v>
      </c>
      <c r="AA12" s="401"/>
      <c r="AB12" s="402"/>
      <c r="AC12" s="35">
        <f t="shared" si="0"/>
        <v>0</v>
      </c>
      <c r="AD12" s="36" t="b">
        <f aca="true" t="shared" si="1" ref="AD12:AD22">IF(T12+V12+Z12+X12+Y12=U12,TRUE,FALSE)</f>
        <v>1</v>
      </c>
    </row>
    <row r="13" spans="2:30" ht="16.5" customHeight="1" thickBot="1">
      <c r="B13" s="344"/>
      <c r="C13" s="345"/>
      <c r="D13" s="345"/>
      <c r="E13" s="345"/>
      <c r="F13" s="345"/>
      <c r="G13" s="345"/>
      <c r="H13" s="345"/>
      <c r="I13" s="346"/>
      <c r="J13" s="90"/>
      <c r="K13" s="90"/>
      <c r="L13" s="90"/>
      <c r="N13" s="200">
        <v>2</v>
      </c>
      <c r="O13" s="216" t="s">
        <v>94</v>
      </c>
      <c r="P13" s="216" t="s">
        <v>92</v>
      </c>
      <c r="Q13" s="216" t="s">
        <v>95</v>
      </c>
      <c r="R13" s="403">
        <v>38808</v>
      </c>
      <c r="S13" s="75" t="s">
        <v>27</v>
      </c>
      <c r="T13" s="76">
        <v>3360000</v>
      </c>
      <c r="U13" s="92">
        <v>3564000</v>
      </c>
      <c r="V13" s="382">
        <v>24000</v>
      </c>
      <c r="W13" s="383"/>
      <c r="X13" s="133">
        <v>81000</v>
      </c>
      <c r="Y13" s="127">
        <v>27000</v>
      </c>
      <c r="Z13" s="384">
        <v>72000</v>
      </c>
      <c r="AA13" s="385"/>
      <c r="AB13" s="386"/>
      <c r="AC13" s="35">
        <f t="shared" si="0"/>
        <v>3564000</v>
      </c>
      <c r="AD13" s="36" t="b">
        <f t="shared" si="1"/>
        <v>1</v>
      </c>
    </row>
    <row r="14" spans="1:30" ht="16.5" customHeight="1" thickBot="1">
      <c r="A14" s="64"/>
      <c r="B14" s="344"/>
      <c r="C14" s="345"/>
      <c r="D14" s="345"/>
      <c r="E14" s="345"/>
      <c r="F14" s="345"/>
      <c r="G14" s="345"/>
      <c r="H14" s="345"/>
      <c r="I14" s="346"/>
      <c r="J14" s="90"/>
      <c r="K14" s="90"/>
      <c r="L14" s="90"/>
      <c r="N14" s="215"/>
      <c r="O14" s="217"/>
      <c r="P14" s="217"/>
      <c r="Q14" s="217"/>
      <c r="R14" s="404"/>
      <c r="S14" s="77" t="s">
        <v>28</v>
      </c>
      <c r="T14" s="78">
        <v>980000</v>
      </c>
      <c r="U14" s="93">
        <f>3456000/12*3.5</f>
        <v>1008000</v>
      </c>
      <c r="V14" s="387">
        <v>7000</v>
      </c>
      <c r="W14" s="388"/>
      <c r="X14" s="134"/>
      <c r="Y14" s="128"/>
      <c r="Z14" s="389">
        <f>Z13/12*3.5</f>
        <v>21000</v>
      </c>
      <c r="AA14" s="390"/>
      <c r="AB14" s="391"/>
      <c r="AC14" s="35">
        <f t="shared" si="0"/>
        <v>1008000</v>
      </c>
      <c r="AD14" s="36" t="b">
        <f t="shared" si="1"/>
        <v>1</v>
      </c>
    </row>
    <row r="15" spans="1:30" ht="16.5" customHeight="1" thickBot="1">
      <c r="A15" s="64"/>
      <c r="B15" s="347"/>
      <c r="C15" s="348"/>
      <c r="D15" s="348"/>
      <c r="E15" s="348"/>
      <c r="F15" s="348"/>
      <c r="G15" s="348"/>
      <c r="H15" s="348"/>
      <c r="I15" s="349"/>
      <c r="J15" s="90"/>
      <c r="K15" s="90"/>
      <c r="L15" s="90"/>
      <c r="N15" s="201"/>
      <c r="O15" s="218"/>
      <c r="P15" s="218"/>
      <c r="Q15" s="218"/>
      <c r="R15" s="405"/>
      <c r="S15" s="38" t="s">
        <v>29</v>
      </c>
      <c r="T15" s="79">
        <v>0</v>
      </c>
      <c r="U15" s="94">
        <v>0</v>
      </c>
      <c r="V15" s="398"/>
      <c r="W15" s="399"/>
      <c r="X15" s="135"/>
      <c r="Y15" s="129"/>
      <c r="Z15" s="400">
        <v>0</v>
      </c>
      <c r="AA15" s="401"/>
      <c r="AB15" s="402"/>
      <c r="AC15" s="35">
        <f t="shared" si="0"/>
        <v>0</v>
      </c>
      <c r="AD15" s="36" t="b">
        <f t="shared" si="1"/>
        <v>1</v>
      </c>
    </row>
    <row r="16" spans="1:30" ht="16.5" customHeight="1" thickBot="1">
      <c r="A16" s="64"/>
      <c r="N16" s="200">
        <v>3</v>
      </c>
      <c r="O16" s="216" t="s">
        <v>96</v>
      </c>
      <c r="P16" s="216" t="s">
        <v>92</v>
      </c>
      <c r="Q16" s="216" t="s">
        <v>97</v>
      </c>
      <c r="R16" s="403">
        <v>40269</v>
      </c>
      <c r="S16" s="75" t="s">
        <v>27</v>
      </c>
      <c r="T16" s="76">
        <v>3000000</v>
      </c>
      <c r="U16" s="92">
        <v>3204000</v>
      </c>
      <c r="V16" s="382">
        <v>24000</v>
      </c>
      <c r="W16" s="383"/>
      <c r="X16" s="133">
        <v>81000</v>
      </c>
      <c r="Y16" s="127">
        <v>27000</v>
      </c>
      <c r="Z16" s="384">
        <v>72000</v>
      </c>
      <c r="AA16" s="385"/>
      <c r="AB16" s="386"/>
      <c r="AC16" s="35">
        <f t="shared" si="0"/>
        <v>3204000</v>
      </c>
      <c r="AD16" s="36" t="b">
        <f t="shared" si="1"/>
        <v>1</v>
      </c>
    </row>
    <row r="17" spans="1:30" ht="16.5" customHeight="1" thickBot="1">
      <c r="A17" s="68" t="s">
        <v>89</v>
      </c>
      <c r="B17" s="69" t="s">
        <v>17</v>
      </c>
      <c r="N17" s="215"/>
      <c r="O17" s="217"/>
      <c r="P17" s="217"/>
      <c r="Q17" s="217"/>
      <c r="R17" s="404"/>
      <c r="S17" s="77" t="s">
        <v>28</v>
      </c>
      <c r="T17" s="78">
        <v>875000</v>
      </c>
      <c r="U17" s="93">
        <f>3096000/12*3.5</f>
        <v>903000</v>
      </c>
      <c r="V17" s="387">
        <v>7000</v>
      </c>
      <c r="W17" s="388"/>
      <c r="X17" s="134"/>
      <c r="Y17" s="128"/>
      <c r="Z17" s="389">
        <f>Z16/12*3.5</f>
        <v>21000</v>
      </c>
      <c r="AA17" s="390"/>
      <c r="AB17" s="391"/>
      <c r="AC17" s="35">
        <f t="shared" si="0"/>
        <v>903000</v>
      </c>
      <c r="AD17" s="36" t="b">
        <f t="shared" si="1"/>
        <v>1</v>
      </c>
    </row>
    <row r="18" spans="2:30" ht="16.5" customHeight="1" thickBot="1">
      <c r="B18" s="350">
        <v>5</v>
      </c>
      <c r="C18" s="351"/>
      <c r="D18" s="320" t="s">
        <v>8</v>
      </c>
      <c r="N18" s="201"/>
      <c r="O18" s="218"/>
      <c r="P18" s="218"/>
      <c r="Q18" s="218"/>
      <c r="R18" s="405"/>
      <c r="S18" s="38" t="s">
        <v>29</v>
      </c>
      <c r="T18" s="79">
        <v>0</v>
      </c>
      <c r="U18" s="94">
        <v>0</v>
      </c>
      <c r="V18" s="398"/>
      <c r="W18" s="399"/>
      <c r="X18" s="135"/>
      <c r="Y18" s="129"/>
      <c r="Z18" s="400">
        <v>0</v>
      </c>
      <c r="AA18" s="401"/>
      <c r="AB18" s="402"/>
      <c r="AC18" s="35">
        <f t="shared" si="0"/>
        <v>0</v>
      </c>
      <c r="AD18" s="36" t="b">
        <f t="shared" si="1"/>
        <v>1</v>
      </c>
    </row>
    <row r="19" spans="2:30" ht="16.5" customHeight="1" thickBot="1">
      <c r="B19" s="352"/>
      <c r="C19" s="353"/>
      <c r="D19" s="320"/>
      <c r="N19" s="200">
        <v>4</v>
      </c>
      <c r="O19" s="216" t="s">
        <v>98</v>
      </c>
      <c r="P19" s="216" t="s">
        <v>92</v>
      </c>
      <c r="Q19" s="216" t="s">
        <v>99</v>
      </c>
      <c r="R19" s="403">
        <v>42461</v>
      </c>
      <c r="S19" s="75" t="s">
        <v>27</v>
      </c>
      <c r="T19" s="76">
        <v>2400000</v>
      </c>
      <c r="U19" s="92">
        <v>2616000</v>
      </c>
      <c r="V19" s="382">
        <v>12000</v>
      </c>
      <c r="W19" s="383"/>
      <c r="X19" s="133">
        <v>81000</v>
      </c>
      <c r="Y19" s="127">
        <v>27000</v>
      </c>
      <c r="Z19" s="384">
        <v>96000</v>
      </c>
      <c r="AA19" s="385"/>
      <c r="AB19" s="386"/>
      <c r="AC19" s="35">
        <f t="shared" si="0"/>
        <v>2616000</v>
      </c>
      <c r="AD19" s="36" t="b">
        <f t="shared" si="1"/>
        <v>1</v>
      </c>
    </row>
    <row r="20" spans="1:30" ht="16.5" customHeight="1" thickBot="1">
      <c r="A20" s="64"/>
      <c r="N20" s="215"/>
      <c r="O20" s="217"/>
      <c r="P20" s="217"/>
      <c r="Q20" s="217"/>
      <c r="R20" s="404"/>
      <c r="S20" s="77" t="s">
        <v>28</v>
      </c>
      <c r="T20" s="78">
        <v>700000</v>
      </c>
      <c r="U20" s="93">
        <f>2508000/12*3.5</f>
        <v>731500</v>
      </c>
      <c r="V20" s="387">
        <v>3500</v>
      </c>
      <c r="W20" s="388"/>
      <c r="X20" s="134"/>
      <c r="Y20" s="128"/>
      <c r="Z20" s="389">
        <f>Z19/12*3.5</f>
        <v>28000</v>
      </c>
      <c r="AA20" s="390"/>
      <c r="AB20" s="391"/>
      <c r="AC20" s="35">
        <f t="shared" si="0"/>
        <v>731500</v>
      </c>
      <c r="AD20" s="36" t="b">
        <f t="shared" si="1"/>
        <v>1</v>
      </c>
    </row>
    <row r="21" spans="1:30" ht="16.5" customHeight="1" thickBot="1">
      <c r="A21" s="64"/>
      <c r="N21" s="201"/>
      <c r="O21" s="218"/>
      <c r="P21" s="218"/>
      <c r="Q21" s="218"/>
      <c r="R21" s="405"/>
      <c r="S21" s="38" t="s">
        <v>29</v>
      </c>
      <c r="T21" s="79">
        <v>0</v>
      </c>
      <c r="U21" s="94">
        <v>0</v>
      </c>
      <c r="V21" s="398"/>
      <c r="W21" s="399"/>
      <c r="X21" s="135"/>
      <c r="Y21" s="129"/>
      <c r="Z21" s="400">
        <v>0</v>
      </c>
      <c r="AA21" s="401"/>
      <c r="AB21" s="402"/>
      <c r="AC21" s="35">
        <f t="shared" si="0"/>
        <v>0</v>
      </c>
      <c r="AD21" s="36" t="b">
        <f t="shared" si="1"/>
        <v>1</v>
      </c>
    </row>
    <row r="22" spans="1:30" ht="16.5" customHeight="1" thickBot="1">
      <c r="A22" s="68" t="s">
        <v>84</v>
      </c>
      <c r="B22" s="69" t="s">
        <v>26</v>
      </c>
      <c r="N22" s="200">
        <v>5</v>
      </c>
      <c r="O22" s="216" t="s">
        <v>100</v>
      </c>
      <c r="P22" s="216" t="s">
        <v>101</v>
      </c>
      <c r="Q22" s="216" t="s">
        <v>102</v>
      </c>
      <c r="R22" s="403">
        <v>42826</v>
      </c>
      <c r="S22" s="75" t="s">
        <v>27</v>
      </c>
      <c r="T22" s="76">
        <v>2400000</v>
      </c>
      <c r="U22" s="92">
        <v>2616000</v>
      </c>
      <c r="V22" s="382">
        <v>12000</v>
      </c>
      <c r="W22" s="383"/>
      <c r="X22" s="133">
        <v>81000</v>
      </c>
      <c r="Y22" s="127">
        <v>27000</v>
      </c>
      <c r="Z22" s="384">
        <v>96000</v>
      </c>
      <c r="AA22" s="385"/>
      <c r="AB22" s="386"/>
      <c r="AC22" s="35">
        <f>T22+V22+Z22+X22+Y22</f>
        <v>2616000</v>
      </c>
      <c r="AD22" s="36" t="b">
        <f t="shared" si="1"/>
        <v>1</v>
      </c>
    </row>
    <row r="23" spans="2:30" ht="16.5" customHeight="1" thickBot="1">
      <c r="B23" s="354">
        <f>MIN(G23:I26)</f>
        <v>161084</v>
      </c>
      <c r="C23" s="355"/>
      <c r="D23" s="358" t="s">
        <v>2</v>
      </c>
      <c r="E23" s="322" t="s">
        <v>116</v>
      </c>
      <c r="F23" s="324" t="s">
        <v>117</v>
      </c>
      <c r="G23" s="326">
        <f>V46</f>
        <v>161084</v>
      </c>
      <c r="H23" s="327"/>
      <c r="I23" s="328"/>
      <c r="J23" s="91"/>
      <c r="K23" s="91"/>
      <c r="L23" s="91"/>
      <c r="N23" s="215"/>
      <c r="O23" s="217"/>
      <c r="P23" s="217"/>
      <c r="Q23" s="217"/>
      <c r="R23" s="404"/>
      <c r="S23" s="77" t="s">
        <v>28</v>
      </c>
      <c r="T23" s="78">
        <v>0</v>
      </c>
      <c r="U23" s="93">
        <v>0</v>
      </c>
      <c r="V23" s="387">
        <v>0</v>
      </c>
      <c r="W23" s="388"/>
      <c r="X23" s="134"/>
      <c r="Y23" s="128"/>
      <c r="Z23" s="389">
        <v>0</v>
      </c>
      <c r="AA23" s="390"/>
      <c r="AB23" s="391"/>
      <c r="AC23" s="35">
        <f aca="true" t="shared" si="2" ref="AC23:AC39">T23+V23+Z23</f>
        <v>0</v>
      </c>
      <c r="AD23" s="36" t="b">
        <f aca="true" t="shared" si="3" ref="AD23:AD39">IF(T23+V23+Z23=U23,TRUE,FALSE)</f>
        <v>1</v>
      </c>
    </row>
    <row r="24" spans="2:30" ht="16.5" customHeight="1" thickBot="1">
      <c r="B24" s="356"/>
      <c r="C24" s="357"/>
      <c r="D24" s="358"/>
      <c r="E24" s="323"/>
      <c r="F24" s="325"/>
      <c r="G24" s="329"/>
      <c r="H24" s="330"/>
      <c r="I24" s="331"/>
      <c r="J24" s="91"/>
      <c r="K24" s="91"/>
      <c r="L24" s="91"/>
      <c r="N24" s="201"/>
      <c r="O24" s="218"/>
      <c r="P24" s="218"/>
      <c r="Q24" s="218"/>
      <c r="R24" s="405"/>
      <c r="S24" s="38" t="s">
        <v>29</v>
      </c>
      <c r="T24" s="79">
        <v>0</v>
      </c>
      <c r="U24" s="94">
        <v>0</v>
      </c>
      <c r="V24" s="398"/>
      <c r="W24" s="399"/>
      <c r="X24" s="135"/>
      <c r="Y24" s="129"/>
      <c r="Z24" s="400">
        <v>0</v>
      </c>
      <c r="AA24" s="401"/>
      <c r="AB24" s="402"/>
      <c r="AC24" s="35">
        <f t="shared" si="2"/>
        <v>0</v>
      </c>
      <c r="AD24" s="36" t="b">
        <f t="shared" si="3"/>
        <v>1</v>
      </c>
    </row>
    <row r="25" spans="1:30" ht="16.5" customHeight="1" thickBot="1">
      <c r="A25" s="64"/>
      <c r="E25" s="114"/>
      <c r="F25" s="332" t="s">
        <v>25</v>
      </c>
      <c r="G25" s="334">
        <f>V49</f>
        <v>360000</v>
      </c>
      <c r="H25" s="335"/>
      <c r="I25" s="336"/>
      <c r="J25" s="91"/>
      <c r="K25" s="91"/>
      <c r="L25" s="91"/>
      <c r="N25" s="200">
        <v>6</v>
      </c>
      <c r="O25" s="216"/>
      <c r="P25" s="216"/>
      <c r="Q25" s="216"/>
      <c r="R25" s="216"/>
      <c r="S25" s="75" t="s">
        <v>27</v>
      </c>
      <c r="T25" s="76"/>
      <c r="U25" s="92"/>
      <c r="V25" s="382"/>
      <c r="W25" s="383"/>
      <c r="X25" s="133"/>
      <c r="Y25" s="127"/>
      <c r="Z25" s="384"/>
      <c r="AA25" s="385"/>
      <c r="AB25" s="386"/>
      <c r="AC25" s="35">
        <f t="shared" si="2"/>
        <v>0</v>
      </c>
      <c r="AD25" s="36" t="b">
        <f t="shared" si="3"/>
        <v>1</v>
      </c>
    </row>
    <row r="26" spans="1:30" ht="16.5" customHeight="1" thickBot="1">
      <c r="A26" s="64"/>
      <c r="E26" s="8"/>
      <c r="F26" s="333"/>
      <c r="G26" s="337"/>
      <c r="H26" s="338"/>
      <c r="I26" s="339"/>
      <c r="J26" s="91"/>
      <c r="K26" s="91"/>
      <c r="L26" s="91"/>
      <c r="N26" s="215"/>
      <c r="O26" s="217"/>
      <c r="P26" s="217"/>
      <c r="Q26" s="217"/>
      <c r="R26" s="217"/>
      <c r="S26" s="77" t="s">
        <v>28</v>
      </c>
      <c r="T26" s="78"/>
      <c r="U26" s="93"/>
      <c r="V26" s="387"/>
      <c r="W26" s="388"/>
      <c r="X26" s="134"/>
      <c r="Y26" s="128"/>
      <c r="Z26" s="389"/>
      <c r="AA26" s="390"/>
      <c r="AB26" s="391"/>
      <c r="AC26" s="35">
        <f t="shared" si="2"/>
        <v>0</v>
      </c>
      <c r="AD26" s="36" t="b">
        <f t="shared" si="3"/>
        <v>1</v>
      </c>
    </row>
    <row r="27" spans="1:30" ht="16.5" customHeight="1" thickBot="1">
      <c r="A27" s="64"/>
      <c r="N27" s="201"/>
      <c r="O27" s="218"/>
      <c r="P27" s="218"/>
      <c r="Q27" s="218"/>
      <c r="R27" s="218"/>
      <c r="S27" s="38" t="s">
        <v>29</v>
      </c>
      <c r="T27" s="79"/>
      <c r="U27" s="94"/>
      <c r="V27" s="398"/>
      <c r="W27" s="399"/>
      <c r="X27" s="135"/>
      <c r="Y27" s="129"/>
      <c r="Z27" s="400"/>
      <c r="AA27" s="401"/>
      <c r="AB27" s="402"/>
      <c r="AC27" s="35">
        <f t="shared" si="2"/>
        <v>0</v>
      </c>
      <c r="AD27" s="36" t="b">
        <f t="shared" si="3"/>
        <v>1</v>
      </c>
    </row>
    <row r="28" spans="5:30" ht="16.5" customHeight="1" thickBot="1">
      <c r="E28" s="70"/>
      <c r="F28" s="70"/>
      <c r="G28" s="71"/>
      <c r="H28" s="72"/>
      <c r="I28" s="72"/>
      <c r="J28" s="72"/>
      <c r="K28" s="72"/>
      <c r="L28" s="72"/>
      <c r="N28" s="200">
        <v>7</v>
      </c>
      <c r="O28" s="216"/>
      <c r="P28" s="216"/>
      <c r="Q28" s="216"/>
      <c r="R28" s="216"/>
      <c r="S28" s="75" t="s">
        <v>27</v>
      </c>
      <c r="T28" s="76"/>
      <c r="U28" s="92"/>
      <c r="V28" s="382"/>
      <c r="W28" s="383"/>
      <c r="X28" s="133"/>
      <c r="Y28" s="127"/>
      <c r="Z28" s="384"/>
      <c r="AA28" s="385"/>
      <c r="AB28" s="386"/>
      <c r="AC28" s="35">
        <f t="shared" si="2"/>
        <v>0</v>
      </c>
      <c r="AD28" s="36" t="b">
        <f t="shared" si="3"/>
        <v>1</v>
      </c>
    </row>
    <row r="29" spans="1:30" ht="16.5" customHeight="1" thickBot="1">
      <c r="A29" s="68" t="s">
        <v>85</v>
      </c>
      <c r="B29" s="69" t="s">
        <v>122</v>
      </c>
      <c r="N29" s="215"/>
      <c r="O29" s="217"/>
      <c r="P29" s="217"/>
      <c r="Q29" s="217"/>
      <c r="R29" s="217"/>
      <c r="S29" s="77" t="s">
        <v>28</v>
      </c>
      <c r="T29" s="78"/>
      <c r="U29" s="93"/>
      <c r="V29" s="387"/>
      <c r="W29" s="388"/>
      <c r="X29" s="134"/>
      <c r="Y29" s="128"/>
      <c r="Z29" s="389"/>
      <c r="AA29" s="390"/>
      <c r="AB29" s="391"/>
      <c r="AC29" s="35">
        <f t="shared" si="2"/>
        <v>0</v>
      </c>
      <c r="AD29" s="36" t="b">
        <f t="shared" si="3"/>
        <v>1</v>
      </c>
    </row>
    <row r="30" spans="2:30" ht="16.5" customHeight="1" thickBot="1">
      <c r="B30" s="319">
        <f>ROUNDDOWN(B23,-3)</f>
        <v>161000</v>
      </c>
      <c r="C30" s="319"/>
      <c r="D30" s="320" t="s">
        <v>2</v>
      </c>
      <c r="N30" s="201"/>
      <c r="O30" s="218"/>
      <c r="P30" s="218"/>
      <c r="Q30" s="218"/>
      <c r="R30" s="218"/>
      <c r="S30" s="38" t="s">
        <v>29</v>
      </c>
      <c r="T30" s="79"/>
      <c r="U30" s="94"/>
      <c r="V30" s="398"/>
      <c r="W30" s="399"/>
      <c r="X30" s="135"/>
      <c r="Y30" s="129"/>
      <c r="Z30" s="400"/>
      <c r="AA30" s="401"/>
      <c r="AB30" s="402"/>
      <c r="AC30" s="35">
        <f t="shared" si="2"/>
        <v>0</v>
      </c>
      <c r="AD30" s="36" t="b">
        <f t="shared" si="3"/>
        <v>1</v>
      </c>
    </row>
    <row r="31" spans="2:30" ht="16.5" customHeight="1" thickBot="1">
      <c r="B31" s="319"/>
      <c r="C31" s="319"/>
      <c r="D31" s="320"/>
      <c r="N31" s="200">
        <v>8</v>
      </c>
      <c r="O31" s="216"/>
      <c r="P31" s="216"/>
      <c r="Q31" s="216"/>
      <c r="R31" s="216"/>
      <c r="S31" s="75" t="s">
        <v>27</v>
      </c>
      <c r="T31" s="76"/>
      <c r="U31" s="92"/>
      <c r="V31" s="382"/>
      <c r="W31" s="383"/>
      <c r="X31" s="133"/>
      <c r="Y31" s="127"/>
      <c r="Z31" s="384"/>
      <c r="AA31" s="385"/>
      <c r="AB31" s="386"/>
      <c r="AC31" s="35">
        <f t="shared" si="2"/>
        <v>0</v>
      </c>
      <c r="AD31" s="36" t="b">
        <f t="shared" si="3"/>
        <v>1</v>
      </c>
    </row>
    <row r="32" spans="1:30" ht="16.5" customHeight="1" thickBot="1">
      <c r="A32" s="64"/>
      <c r="N32" s="215"/>
      <c r="O32" s="217"/>
      <c r="P32" s="217"/>
      <c r="Q32" s="217"/>
      <c r="R32" s="217"/>
      <c r="S32" s="77" t="s">
        <v>28</v>
      </c>
      <c r="T32" s="78"/>
      <c r="U32" s="93"/>
      <c r="V32" s="387"/>
      <c r="W32" s="388"/>
      <c r="X32" s="134"/>
      <c r="Y32" s="128"/>
      <c r="Z32" s="389"/>
      <c r="AA32" s="390"/>
      <c r="AB32" s="391"/>
      <c r="AC32" s="35">
        <f t="shared" si="2"/>
        <v>0</v>
      </c>
      <c r="AD32" s="36" t="b">
        <f t="shared" si="3"/>
        <v>1</v>
      </c>
    </row>
    <row r="33" spans="1:30" ht="16.5" customHeight="1" thickBot="1">
      <c r="A33" s="64"/>
      <c r="N33" s="201"/>
      <c r="O33" s="218"/>
      <c r="P33" s="218"/>
      <c r="Q33" s="218"/>
      <c r="R33" s="218"/>
      <c r="S33" s="38" t="s">
        <v>29</v>
      </c>
      <c r="T33" s="79"/>
      <c r="U33" s="94"/>
      <c r="V33" s="398"/>
      <c r="W33" s="399"/>
      <c r="X33" s="135"/>
      <c r="Y33" s="129"/>
      <c r="Z33" s="400"/>
      <c r="AA33" s="401"/>
      <c r="AB33" s="402"/>
      <c r="AC33" s="35">
        <f t="shared" si="2"/>
        <v>0</v>
      </c>
      <c r="AD33" s="36" t="b">
        <f t="shared" si="3"/>
        <v>1</v>
      </c>
    </row>
    <row r="34" spans="1:30" ht="16.5" customHeight="1" thickBot="1">
      <c r="A34" s="68" t="s">
        <v>86</v>
      </c>
      <c r="B34" s="69" t="s">
        <v>48</v>
      </c>
      <c r="N34" s="200">
        <v>9</v>
      </c>
      <c r="O34" s="216"/>
      <c r="P34" s="216"/>
      <c r="Q34" s="216"/>
      <c r="R34" s="216"/>
      <c r="S34" s="75" t="s">
        <v>27</v>
      </c>
      <c r="T34" s="76"/>
      <c r="U34" s="92"/>
      <c r="V34" s="382"/>
      <c r="W34" s="383"/>
      <c r="X34" s="133"/>
      <c r="Y34" s="127"/>
      <c r="Z34" s="384"/>
      <c r="AA34" s="385"/>
      <c r="AB34" s="386"/>
      <c r="AC34" s="35">
        <f t="shared" si="2"/>
        <v>0</v>
      </c>
      <c r="AD34" s="36" t="b">
        <f t="shared" si="3"/>
        <v>1</v>
      </c>
    </row>
    <row r="35" spans="2:30" ht="16.5" customHeight="1" thickBot="1">
      <c r="B35" s="321" t="s">
        <v>50</v>
      </c>
      <c r="C35" s="321"/>
      <c r="N35" s="215"/>
      <c r="O35" s="217"/>
      <c r="P35" s="217"/>
      <c r="Q35" s="217"/>
      <c r="R35" s="217"/>
      <c r="S35" s="77" t="s">
        <v>28</v>
      </c>
      <c r="T35" s="78"/>
      <c r="U35" s="93"/>
      <c r="V35" s="387"/>
      <c r="W35" s="388"/>
      <c r="X35" s="134"/>
      <c r="Y35" s="128"/>
      <c r="Z35" s="389"/>
      <c r="AA35" s="390"/>
      <c r="AB35" s="391"/>
      <c r="AC35" s="35">
        <f t="shared" si="2"/>
        <v>0</v>
      </c>
      <c r="AD35" s="36" t="b">
        <f t="shared" si="3"/>
        <v>1</v>
      </c>
    </row>
    <row r="36" spans="1:30" ht="16.5" customHeight="1" thickBot="1">
      <c r="A36" s="64"/>
      <c r="B36" s="321"/>
      <c r="C36" s="321"/>
      <c r="N36" s="201"/>
      <c r="O36" s="218"/>
      <c r="P36" s="218"/>
      <c r="Q36" s="218"/>
      <c r="R36" s="218"/>
      <c r="S36" s="38" t="s">
        <v>29</v>
      </c>
      <c r="T36" s="79"/>
      <c r="U36" s="94"/>
      <c r="V36" s="398"/>
      <c r="W36" s="399"/>
      <c r="X36" s="135"/>
      <c r="Y36" s="129"/>
      <c r="Z36" s="400"/>
      <c r="AA36" s="401"/>
      <c r="AB36" s="402"/>
      <c r="AC36" s="35">
        <f t="shared" si="2"/>
        <v>0</v>
      </c>
      <c r="AD36" s="36" t="b">
        <f t="shared" si="3"/>
        <v>1</v>
      </c>
    </row>
    <row r="37" spans="2:30" ht="16.5" customHeight="1" thickBot="1">
      <c r="B37" s="64" t="s">
        <v>49</v>
      </c>
      <c r="N37" s="200">
        <v>10</v>
      </c>
      <c r="O37" s="216"/>
      <c r="P37" s="216"/>
      <c r="Q37" s="216"/>
      <c r="R37" s="216"/>
      <c r="S37" s="75" t="s">
        <v>27</v>
      </c>
      <c r="T37" s="76"/>
      <c r="U37" s="92"/>
      <c r="V37" s="382"/>
      <c r="W37" s="383"/>
      <c r="X37" s="133"/>
      <c r="Y37" s="127"/>
      <c r="Z37" s="384"/>
      <c r="AA37" s="385"/>
      <c r="AB37" s="386"/>
      <c r="AC37" s="35">
        <f t="shared" si="2"/>
        <v>0</v>
      </c>
      <c r="AD37" s="36" t="b">
        <f t="shared" si="3"/>
        <v>1</v>
      </c>
    </row>
    <row r="38" spans="14:30" ht="16.5" customHeight="1" thickBot="1">
      <c r="N38" s="215"/>
      <c r="O38" s="217"/>
      <c r="P38" s="217"/>
      <c r="Q38" s="217"/>
      <c r="R38" s="217"/>
      <c r="S38" s="77" t="s">
        <v>28</v>
      </c>
      <c r="T38" s="78"/>
      <c r="U38" s="93"/>
      <c r="V38" s="387"/>
      <c r="W38" s="388"/>
      <c r="X38" s="134"/>
      <c r="Y38" s="128"/>
      <c r="Z38" s="389"/>
      <c r="AA38" s="390"/>
      <c r="AB38" s="391"/>
      <c r="AC38" s="35">
        <f t="shared" si="2"/>
        <v>0</v>
      </c>
      <c r="AD38" s="36" t="b">
        <f t="shared" si="3"/>
        <v>1</v>
      </c>
    </row>
    <row r="39" spans="14:30" ht="16.5" customHeight="1" thickBot="1">
      <c r="N39" s="397"/>
      <c r="O39" s="250"/>
      <c r="P39" s="250"/>
      <c r="Q39" s="250"/>
      <c r="R39" s="250"/>
      <c r="S39" s="80" t="s">
        <v>29</v>
      </c>
      <c r="T39" s="81"/>
      <c r="U39" s="95"/>
      <c r="V39" s="392"/>
      <c r="W39" s="393"/>
      <c r="X39" s="136"/>
      <c r="Y39" s="130"/>
      <c r="Z39" s="394"/>
      <c r="AA39" s="395"/>
      <c r="AB39" s="396"/>
      <c r="AC39" s="35">
        <f t="shared" si="2"/>
        <v>0</v>
      </c>
      <c r="AD39" s="36" t="b">
        <f t="shared" si="3"/>
        <v>1</v>
      </c>
    </row>
    <row r="40" spans="14:30" ht="16.5" customHeight="1" thickTop="1">
      <c r="N40" s="253" t="s">
        <v>1</v>
      </c>
      <c r="O40" s="380">
        <f>COUNTA(O10:O39)</f>
        <v>5</v>
      </c>
      <c r="P40" s="257"/>
      <c r="Q40" s="257"/>
      <c r="R40" s="257"/>
      <c r="S40" s="257"/>
      <c r="T40" s="268">
        <f>SUM(T10:T39)</f>
        <v>18365000</v>
      </c>
      <c r="U40" s="369">
        <f>SUM(U10:U39)</f>
        <v>19524500</v>
      </c>
      <c r="V40" s="274">
        <f>SUM(V10:V39)</f>
        <v>120500</v>
      </c>
      <c r="W40" s="371"/>
      <c r="X40" s="418">
        <f>SUM(X10:X39)</f>
        <v>405000</v>
      </c>
      <c r="Y40" s="420">
        <f>SUM(Y10:Y39)</f>
        <v>135000</v>
      </c>
      <c r="Z40" s="373">
        <f>SUM(Z10:AB39)</f>
        <v>499000</v>
      </c>
      <c r="AA40" s="374"/>
      <c r="AB40" s="375"/>
      <c r="AC40" s="35"/>
      <c r="AD40" s="39"/>
    </row>
    <row r="41" spans="14:31" ht="16.5" customHeight="1" thickBot="1">
      <c r="N41" s="254"/>
      <c r="O41" s="381"/>
      <c r="P41" s="258"/>
      <c r="Q41" s="258"/>
      <c r="R41" s="258"/>
      <c r="S41" s="258"/>
      <c r="T41" s="269"/>
      <c r="U41" s="370"/>
      <c r="V41" s="277"/>
      <c r="W41" s="372"/>
      <c r="X41" s="419"/>
      <c r="Y41" s="421"/>
      <c r="Z41" s="376"/>
      <c r="AA41" s="377"/>
      <c r="AB41" s="378"/>
      <c r="AC41" s="379" t="s">
        <v>103</v>
      </c>
      <c r="AD41" s="285"/>
      <c r="AE41" s="85"/>
    </row>
    <row r="42" spans="15:31" ht="16.5" customHeight="1">
      <c r="O42" s="5" t="s">
        <v>104</v>
      </c>
      <c r="Q42" s="41"/>
      <c r="R42" s="41"/>
      <c r="T42" s="5" t="s">
        <v>105</v>
      </c>
      <c r="Z42" s="287" t="s">
        <v>106</v>
      </c>
      <c r="AA42" s="287"/>
      <c r="AB42" s="287"/>
      <c r="AC42" s="286" t="s">
        <v>53</v>
      </c>
      <c r="AD42" s="285"/>
      <c r="AE42" s="85"/>
    </row>
    <row r="43" spans="14:30" ht="16.5" customHeight="1">
      <c r="N43" s="259" t="s">
        <v>20</v>
      </c>
      <c r="O43" s="259"/>
      <c r="P43" s="259"/>
      <c r="Q43" s="259"/>
      <c r="R43" s="43"/>
      <c r="S43" s="43"/>
      <c r="T43" s="43"/>
      <c r="U43" s="43"/>
      <c r="V43" s="43"/>
      <c r="W43" s="43"/>
      <c r="X43" s="44"/>
      <c r="Y43" s="44"/>
      <c r="Z43" s="44"/>
      <c r="AA43" s="44"/>
      <c r="AB43" s="44"/>
      <c r="AC43" s="83"/>
      <c r="AD43" s="9"/>
    </row>
    <row r="44" spans="14:30" ht="16.5" customHeight="1">
      <c r="N44" s="45" t="s">
        <v>54</v>
      </c>
      <c r="P44" s="46"/>
      <c r="Q44" s="47"/>
      <c r="R44" s="47"/>
      <c r="S44" s="46"/>
      <c r="T44" s="46"/>
      <c r="U44" s="46"/>
      <c r="V44" s="46"/>
      <c r="W44" s="46"/>
      <c r="X44" s="46"/>
      <c r="Y44" s="46"/>
      <c r="Z44" s="47"/>
      <c r="AA44" s="47"/>
      <c r="AB44" s="47"/>
      <c r="AC44" s="82"/>
      <c r="AD44" s="28"/>
    </row>
    <row r="45" spans="14:30" ht="16.5" customHeight="1" thickBot="1">
      <c r="N45" s="48" t="s">
        <v>55</v>
      </c>
      <c r="O45" s="11"/>
      <c r="P45" s="49"/>
      <c r="Q45" s="44"/>
      <c r="R45" s="50"/>
      <c r="S45" s="49"/>
      <c r="T45" s="49"/>
      <c r="U45" s="49"/>
      <c r="V45" s="49"/>
      <c r="W45" s="49"/>
      <c r="X45" s="49"/>
      <c r="Y45" s="49"/>
      <c r="Z45" s="47"/>
      <c r="AA45" s="47"/>
      <c r="AB45" s="50"/>
      <c r="AC45" s="83"/>
      <c r="AD45" s="9"/>
    </row>
    <row r="46" spans="14:30" ht="16.5" customHeight="1" thickBot="1">
      <c r="N46" s="51"/>
      <c r="O46" s="96">
        <f>Z40</f>
        <v>499000</v>
      </c>
      <c r="P46" s="52" t="s">
        <v>107</v>
      </c>
      <c r="Q46" s="260">
        <f>T40</f>
        <v>18365000</v>
      </c>
      <c r="R46" s="261"/>
      <c r="S46" s="49" t="s">
        <v>22</v>
      </c>
      <c r="T46" s="111">
        <v>0.0184</v>
      </c>
      <c r="U46" s="53" t="s">
        <v>56</v>
      </c>
      <c r="V46" s="366">
        <f>O46-(Q46*T46)</f>
        <v>161084</v>
      </c>
      <c r="W46" s="367"/>
      <c r="X46" s="367"/>
      <c r="Y46" s="367"/>
      <c r="Z46" s="368"/>
      <c r="AA46" s="54"/>
      <c r="AB46" s="50"/>
      <c r="AC46" s="83"/>
      <c r="AD46" s="9"/>
    </row>
    <row r="47" spans="14:30" ht="16.5" customHeight="1">
      <c r="N47" s="51"/>
      <c r="O47" s="49" t="s">
        <v>21</v>
      </c>
      <c r="P47" s="49"/>
      <c r="Q47" s="288" t="s">
        <v>5</v>
      </c>
      <c r="R47" s="288"/>
      <c r="S47" s="55"/>
      <c r="T47" s="56" t="s">
        <v>121</v>
      </c>
      <c r="U47" s="56"/>
      <c r="V47" s="363" t="s">
        <v>23</v>
      </c>
      <c r="W47" s="363"/>
      <c r="X47" s="363"/>
      <c r="Y47" s="363"/>
      <c r="Z47" s="363"/>
      <c r="AA47" s="50"/>
      <c r="AB47" s="44"/>
      <c r="AC47" s="84"/>
      <c r="AD47" s="11"/>
    </row>
    <row r="48" spans="14:30" ht="16.5" customHeight="1" thickBot="1">
      <c r="N48" s="48" t="s">
        <v>57</v>
      </c>
      <c r="O48" s="11"/>
      <c r="P48" s="49"/>
      <c r="Q48" s="44"/>
      <c r="R48" s="55"/>
      <c r="S48" s="50"/>
      <c r="T48" s="49"/>
      <c r="U48" s="50"/>
      <c r="V48" s="49"/>
      <c r="W48" s="49"/>
      <c r="X48" s="49"/>
      <c r="Y48" s="49"/>
      <c r="Z48" s="47"/>
      <c r="AA48" s="47"/>
      <c r="AB48" s="44"/>
      <c r="AC48" s="84"/>
      <c r="AD48" s="11"/>
    </row>
    <row r="49" spans="14:30" ht="16.5" customHeight="1" thickBot="1">
      <c r="N49" s="51"/>
      <c r="O49" s="260">
        <f>6000*12</f>
        <v>72000</v>
      </c>
      <c r="P49" s="261"/>
      <c r="Q49" s="294" t="s">
        <v>108</v>
      </c>
      <c r="R49" s="295"/>
      <c r="S49" s="364">
        <f>O40</f>
        <v>5</v>
      </c>
      <c r="T49" s="365"/>
      <c r="U49" s="50" t="s">
        <v>109</v>
      </c>
      <c r="V49" s="366">
        <f>O49*S49</f>
        <v>360000</v>
      </c>
      <c r="W49" s="367"/>
      <c r="X49" s="367"/>
      <c r="Y49" s="367"/>
      <c r="Z49" s="368"/>
      <c r="AA49" s="54"/>
      <c r="AB49" s="50"/>
      <c r="AC49" s="83"/>
      <c r="AD49" s="9"/>
    </row>
    <row r="50" spans="14:30" ht="16.5" customHeight="1">
      <c r="N50" s="51"/>
      <c r="O50" s="288" t="s">
        <v>58</v>
      </c>
      <c r="P50" s="288"/>
      <c r="Q50" s="55"/>
      <c r="R50" s="55"/>
      <c r="S50" s="288" t="s">
        <v>104</v>
      </c>
      <c r="T50" s="288"/>
      <c r="U50" s="50"/>
      <c r="V50" s="363" t="s">
        <v>110</v>
      </c>
      <c r="W50" s="363"/>
      <c r="X50" s="363"/>
      <c r="Y50" s="363"/>
      <c r="Z50" s="363"/>
      <c r="AA50" s="50"/>
      <c r="AB50" s="50"/>
      <c r="AC50" s="83"/>
      <c r="AD50" s="9"/>
    </row>
  </sheetData>
  <sheetProtection/>
  <mergeCells count="172">
    <mergeCell ref="V6:Y6"/>
    <mergeCell ref="X40:X41"/>
    <mergeCell ref="Y40:Y41"/>
    <mergeCell ref="A2:I2"/>
    <mergeCell ref="A3:I3"/>
    <mergeCell ref="C6:D6"/>
    <mergeCell ref="E6:F6"/>
    <mergeCell ref="Q8:Q9"/>
    <mergeCell ref="N10:N12"/>
    <mergeCell ref="O10:O12"/>
    <mergeCell ref="P10:P12"/>
    <mergeCell ref="Q10:Q12"/>
    <mergeCell ref="B5:I5"/>
    <mergeCell ref="R8:R9"/>
    <mergeCell ref="P8:P9"/>
    <mergeCell ref="O8:O9"/>
    <mergeCell ref="N6:O6"/>
    <mergeCell ref="N5:AB5"/>
    <mergeCell ref="S8:S9"/>
    <mergeCell ref="T8:T9"/>
    <mergeCell ref="U8:AB8"/>
    <mergeCell ref="V9:W9"/>
    <mergeCell ref="Z9:AB9"/>
    <mergeCell ref="R10:R12"/>
    <mergeCell ref="V10:W10"/>
    <mergeCell ref="Z10:AB10"/>
    <mergeCell ref="V11:W11"/>
    <mergeCell ref="Z11:AB11"/>
    <mergeCell ref="V12:W12"/>
    <mergeCell ref="Z12:AB12"/>
    <mergeCell ref="N13:N15"/>
    <mergeCell ref="O13:O15"/>
    <mergeCell ref="P13:P15"/>
    <mergeCell ref="Q13:Q15"/>
    <mergeCell ref="R13:R15"/>
    <mergeCell ref="V13:W13"/>
    <mergeCell ref="Z13:AB13"/>
    <mergeCell ref="V14:W14"/>
    <mergeCell ref="Z14:AB14"/>
    <mergeCell ref="V15:W15"/>
    <mergeCell ref="Z15:AB15"/>
    <mergeCell ref="N16:N18"/>
    <mergeCell ref="O16:O18"/>
    <mergeCell ref="P16:P18"/>
    <mergeCell ref="Q16:Q18"/>
    <mergeCell ref="R16:R18"/>
    <mergeCell ref="V16:W16"/>
    <mergeCell ref="Z16:AB16"/>
    <mergeCell ref="V17:W17"/>
    <mergeCell ref="Z17:AB17"/>
    <mergeCell ref="V18:W18"/>
    <mergeCell ref="Z18:AB18"/>
    <mergeCell ref="N19:N21"/>
    <mergeCell ref="O19:O21"/>
    <mergeCell ref="P19:P21"/>
    <mergeCell ref="Q19:Q21"/>
    <mergeCell ref="R19:R21"/>
    <mergeCell ref="V19:W19"/>
    <mergeCell ref="Z19:AB19"/>
    <mergeCell ref="V20:W20"/>
    <mergeCell ref="Z20:AB20"/>
    <mergeCell ref="V21:W21"/>
    <mergeCell ref="Z21:AB21"/>
    <mergeCell ref="N22:N24"/>
    <mergeCell ref="O22:O24"/>
    <mergeCell ref="P22:P24"/>
    <mergeCell ref="Q22:Q24"/>
    <mergeCell ref="R22:R24"/>
    <mergeCell ref="V22:W22"/>
    <mergeCell ref="Z22:AB22"/>
    <mergeCell ref="V23:W23"/>
    <mergeCell ref="Z23:AB23"/>
    <mergeCell ref="V24:W24"/>
    <mergeCell ref="Z24:AB24"/>
    <mergeCell ref="N25:N27"/>
    <mergeCell ref="O25:O27"/>
    <mergeCell ref="P25:P27"/>
    <mergeCell ref="Q25:Q27"/>
    <mergeCell ref="R25:R27"/>
    <mergeCell ref="V25:W25"/>
    <mergeCell ref="Z25:AB25"/>
    <mergeCell ref="V26:W26"/>
    <mergeCell ref="Z26:AB26"/>
    <mergeCell ref="V27:W27"/>
    <mergeCell ref="Z27:AB27"/>
    <mergeCell ref="N28:N30"/>
    <mergeCell ref="O28:O30"/>
    <mergeCell ref="P28:P30"/>
    <mergeCell ref="Q28:Q30"/>
    <mergeCell ref="R28:R30"/>
    <mergeCell ref="V28:W28"/>
    <mergeCell ref="Z28:AB28"/>
    <mergeCell ref="V29:W29"/>
    <mergeCell ref="Z29:AB29"/>
    <mergeCell ref="V30:W30"/>
    <mergeCell ref="Z30:AB30"/>
    <mergeCell ref="N31:N33"/>
    <mergeCell ref="O31:O33"/>
    <mergeCell ref="P31:P33"/>
    <mergeCell ref="Q31:Q33"/>
    <mergeCell ref="R31:R33"/>
    <mergeCell ref="V31:W31"/>
    <mergeCell ref="Z31:AB31"/>
    <mergeCell ref="V32:W32"/>
    <mergeCell ref="Z32:AB32"/>
    <mergeCell ref="V33:W33"/>
    <mergeCell ref="Z33:AB33"/>
    <mergeCell ref="N34:N36"/>
    <mergeCell ref="O34:O36"/>
    <mergeCell ref="P34:P36"/>
    <mergeCell ref="Q34:Q36"/>
    <mergeCell ref="R34:R36"/>
    <mergeCell ref="V34:W34"/>
    <mergeCell ref="Z34:AB34"/>
    <mergeCell ref="V35:W35"/>
    <mergeCell ref="Z35:AB35"/>
    <mergeCell ref="V36:W36"/>
    <mergeCell ref="Z36:AB36"/>
    <mergeCell ref="N37:N39"/>
    <mergeCell ref="O37:O39"/>
    <mergeCell ref="P37:P39"/>
    <mergeCell ref="Q37:Q39"/>
    <mergeCell ref="R37:R39"/>
    <mergeCell ref="S40:S41"/>
    <mergeCell ref="V37:W37"/>
    <mergeCell ref="Z37:AB37"/>
    <mergeCell ref="V38:W38"/>
    <mergeCell ref="Z38:AB38"/>
    <mergeCell ref="V39:W39"/>
    <mergeCell ref="Z39:AB39"/>
    <mergeCell ref="AC41:AD41"/>
    <mergeCell ref="Z42:AB42"/>
    <mergeCell ref="AC42:AD42"/>
    <mergeCell ref="N40:N41"/>
    <mergeCell ref="O40:O41"/>
    <mergeCell ref="P40:P41"/>
    <mergeCell ref="Q40:Q41"/>
    <mergeCell ref="R40:R41"/>
    <mergeCell ref="Q47:R47"/>
    <mergeCell ref="V47:Z47"/>
    <mergeCell ref="O49:P49"/>
    <mergeCell ref="Q49:R49"/>
    <mergeCell ref="V40:W41"/>
    <mergeCell ref="Z40:AB41"/>
    <mergeCell ref="O50:P50"/>
    <mergeCell ref="S50:T50"/>
    <mergeCell ref="V50:Z50"/>
    <mergeCell ref="S49:T49"/>
    <mergeCell ref="V49:Z49"/>
    <mergeCell ref="T40:T41"/>
    <mergeCell ref="U40:U41"/>
    <mergeCell ref="N43:Q43"/>
    <mergeCell ref="Q46:R46"/>
    <mergeCell ref="V46:Z46"/>
    <mergeCell ref="N2:AB2"/>
    <mergeCell ref="B9:I15"/>
    <mergeCell ref="B18:C19"/>
    <mergeCell ref="D18:D19"/>
    <mergeCell ref="B23:C24"/>
    <mergeCell ref="D23:D24"/>
    <mergeCell ref="N8:N9"/>
    <mergeCell ref="T6:U6"/>
    <mergeCell ref="P6:S6"/>
    <mergeCell ref="N3:AB3"/>
    <mergeCell ref="B30:C31"/>
    <mergeCell ref="D30:D31"/>
    <mergeCell ref="B35:C36"/>
    <mergeCell ref="E23:E24"/>
    <mergeCell ref="F23:F24"/>
    <mergeCell ref="G23:I24"/>
    <mergeCell ref="F25:F26"/>
    <mergeCell ref="G25:I26"/>
  </mergeCells>
  <dataValidations count="2">
    <dataValidation type="list" allowBlank="1" showInputMessage="1" showErrorMessage="1" sqref="Q10:Q39">
      <formula1>"幼１種,幼２種,免許なし（教頭）,免許なし（副園長）"</formula1>
    </dataValidation>
    <dataValidation type="list" allowBlank="1" showInputMessage="1" showErrorMessage="1" sqref="S40 P10:P39">
      <formula1>"常勤,非常勤（１日６H/週５日以上）"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2"/>
  <colBreaks count="1" manualBreakCount="1">
    <brk id="2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G22"/>
  <sheetViews>
    <sheetView view="pageBreakPreview" zoomScale="60" zoomScalePageLayoutView="0" workbookViewId="0" topLeftCell="A1">
      <selection activeCell="B5" sqref="B5:I5"/>
    </sheetView>
  </sheetViews>
  <sheetFormatPr defaultColWidth="3.125" defaultRowHeight="12"/>
  <cols>
    <col min="1" max="33" width="3.25390625" style="12" customWidth="1"/>
    <col min="34" max="16384" width="3.125" style="12" customWidth="1"/>
  </cols>
  <sheetData>
    <row r="1" spans="1:33" ht="14.25">
      <c r="A1" s="296" t="s">
        <v>82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8"/>
    </row>
    <row r="2" spans="1:33" ht="14.25">
      <c r="A2" s="299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1"/>
    </row>
    <row r="3" spans="1:33" ht="14.2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4"/>
    </row>
    <row r="4" spans="1:33" ht="14.25">
      <c r="A4" s="305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7"/>
    </row>
    <row r="6" spans="1:33" ht="17.25">
      <c r="A6" s="308" t="s">
        <v>149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</row>
    <row r="7" spans="1:33" ht="17.25">
      <c r="A7" s="308" t="s">
        <v>126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</row>
    <row r="9" spans="1:33" ht="24.75" customHeight="1">
      <c r="A9" s="148" t="s">
        <v>119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50"/>
    </row>
    <row r="10" spans="1:33" ht="30" customHeight="1">
      <c r="A10" s="309" t="s">
        <v>32</v>
      </c>
      <c r="B10" s="309"/>
      <c r="C10" s="309"/>
      <c r="D10" s="309"/>
      <c r="E10" s="309"/>
      <c r="F10" s="309"/>
      <c r="G10" s="310" t="s">
        <v>63</v>
      </c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  <c r="S10" s="309" t="s">
        <v>0</v>
      </c>
      <c r="T10" s="309"/>
      <c r="U10" s="309"/>
      <c r="V10" s="309"/>
      <c r="W10" s="309"/>
      <c r="X10" s="309"/>
      <c r="Y10" s="313">
        <v>9</v>
      </c>
      <c r="Z10" s="313"/>
      <c r="AA10" s="313"/>
      <c r="AB10" s="313">
        <v>9</v>
      </c>
      <c r="AC10" s="313"/>
      <c r="AD10" s="313"/>
      <c r="AE10" s="313">
        <v>9</v>
      </c>
      <c r="AF10" s="313"/>
      <c r="AG10" s="313"/>
    </row>
    <row r="11" ht="30" customHeight="1"/>
    <row r="12" ht="30" customHeight="1">
      <c r="A12" s="24" t="s">
        <v>144</v>
      </c>
    </row>
    <row r="13" spans="2:9" ht="30" customHeight="1">
      <c r="B13" s="13" t="s">
        <v>74</v>
      </c>
      <c r="D13" s="314"/>
      <c r="E13" s="314"/>
      <c r="F13" s="314"/>
      <c r="G13" s="314"/>
      <c r="I13" s="12" t="s">
        <v>36</v>
      </c>
    </row>
    <row r="14" spans="2:9" ht="30" customHeight="1">
      <c r="B14" s="13" t="s">
        <v>75</v>
      </c>
      <c r="D14" s="315"/>
      <c r="E14" s="315"/>
      <c r="F14" s="315"/>
      <c r="G14" s="315"/>
      <c r="I14" s="12" t="s">
        <v>37</v>
      </c>
    </row>
    <row r="15" spans="2:9" ht="30" customHeight="1">
      <c r="B15" s="13" t="s">
        <v>76</v>
      </c>
      <c r="D15" s="316"/>
      <c r="E15" s="317"/>
      <c r="F15" s="317"/>
      <c r="G15" s="318"/>
      <c r="I15" s="12" t="s">
        <v>115</v>
      </c>
    </row>
    <row r="16" spans="2:9" ht="30" customHeight="1">
      <c r="B16" s="13" t="s">
        <v>77</v>
      </c>
      <c r="D16" s="315" t="s">
        <v>79</v>
      </c>
      <c r="E16" s="315"/>
      <c r="F16" s="315"/>
      <c r="G16" s="315"/>
      <c r="I16" s="12" t="s">
        <v>41</v>
      </c>
    </row>
    <row r="17" ht="30" customHeight="1"/>
    <row r="18" spans="1:33" ht="30" customHeight="1">
      <c r="A18" s="12" t="s">
        <v>78</v>
      </c>
      <c r="B18" s="14" t="s">
        <v>39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</row>
    <row r="19" spans="2:33" ht="30" customHeight="1">
      <c r="B19" s="17"/>
      <c r="C19" s="18" t="s">
        <v>44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</row>
    <row r="20" spans="2:33" ht="30" customHeight="1">
      <c r="B20" s="17"/>
      <c r="C20" s="18" t="s">
        <v>112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9"/>
    </row>
    <row r="21" spans="2:33" ht="30" customHeight="1">
      <c r="B21" s="17"/>
      <c r="C21" s="18" t="s">
        <v>43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</row>
    <row r="22" spans="2:33" ht="30" customHeight="1">
      <c r="B22" s="20"/>
      <c r="C22" s="21" t="s">
        <v>42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</row>
    <row r="23" ht="30" customHeight="1"/>
  </sheetData>
  <sheetProtection/>
  <mergeCells count="14">
    <mergeCell ref="D13:G13"/>
    <mergeCell ref="D14:G14"/>
    <mergeCell ref="D15:G15"/>
    <mergeCell ref="D16:G16"/>
    <mergeCell ref="A9:AG9"/>
    <mergeCell ref="A1:AG4"/>
    <mergeCell ref="A6:AG6"/>
    <mergeCell ref="A7:AG7"/>
    <mergeCell ref="A10:F10"/>
    <mergeCell ref="G10:R10"/>
    <mergeCell ref="S10:X10"/>
    <mergeCell ref="Y10:AA10"/>
    <mergeCell ref="AB10:AD10"/>
    <mergeCell ref="AE10:AG10"/>
  </mergeCells>
  <dataValidations count="1">
    <dataValidation type="list" allowBlank="1" showInputMessage="1" showErrorMessage="1" sqref="D13:G16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2"/>
  <colBreaks count="1" manualBreakCount="1">
    <brk id="3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F2"/>
  <sheetViews>
    <sheetView view="pageBreakPreview" zoomScaleSheetLayoutView="100" zoomScalePageLayoutView="0" workbookViewId="0" topLeftCell="F1">
      <selection activeCell="H2" sqref="H2"/>
    </sheetView>
  </sheetViews>
  <sheetFormatPr defaultColWidth="9.00390625" defaultRowHeight="12"/>
  <cols>
    <col min="1" max="3" width="4.375" style="0" customWidth="1"/>
    <col min="4" max="9" width="14.125" style="0" customWidth="1"/>
  </cols>
  <sheetData>
    <row r="1" spans="1:32" ht="14.25">
      <c r="A1" s="426" t="s">
        <v>0</v>
      </c>
      <c r="B1" s="426"/>
      <c r="C1" s="426"/>
      <c r="D1" s="98" t="s">
        <v>19</v>
      </c>
      <c r="E1" s="98" t="s">
        <v>30</v>
      </c>
      <c r="F1" s="98" t="s">
        <v>31</v>
      </c>
      <c r="G1" s="98" t="s">
        <v>60</v>
      </c>
      <c r="H1" s="98" t="s">
        <v>61</v>
      </c>
      <c r="I1" s="98" t="s">
        <v>62</v>
      </c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s="63" customFormat="1" ht="14.25">
      <c r="A2" s="109">
        <f>'様式１'!G5</f>
        <v>0</v>
      </c>
      <c r="B2" s="109">
        <f>'様式１'!H5</f>
        <v>0</v>
      </c>
      <c r="C2" s="109">
        <f>'様式１'!I5</f>
        <v>0</v>
      </c>
      <c r="D2" s="109">
        <f>'様式１'!C5</f>
        <v>0</v>
      </c>
      <c r="E2" s="110">
        <f>'様式１'!B14</f>
        <v>0</v>
      </c>
      <c r="F2" s="110">
        <f>'様式１'!B17</f>
        <v>0</v>
      </c>
      <c r="G2" s="110">
        <f>'様式１'!H17</f>
        <v>0</v>
      </c>
      <c r="H2" s="110">
        <f>'様式１'!H18</f>
        <v>0</v>
      </c>
      <c r="I2" s="110">
        <f>'様式１'!B21</f>
        <v>0</v>
      </c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2024-04-08T01:13:09Z</cp:lastPrinted>
  <dcterms:created xsi:type="dcterms:W3CDTF">2005-08-11T00:10:52Z</dcterms:created>
  <dcterms:modified xsi:type="dcterms:W3CDTF">2024-04-08T01:37:54Z</dcterms:modified>
  <cp:category/>
  <cp:version/>
  <cp:contentType/>
  <cp:contentStatus/>
</cp:coreProperties>
</file>