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86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V83" i="12"/>
  <c r="V82" i="12"/>
  <c r="V81" i="12"/>
  <c r="V80" i="12"/>
  <c r="V79" i="12"/>
  <c r="V78" i="12"/>
  <c r="AF78" i="12" s="1"/>
  <c r="V76" i="12"/>
  <c r="V75" i="12"/>
  <c r="V74" i="12"/>
  <c r="V73" i="12"/>
  <c r="V72" i="12"/>
  <c r="V71" i="12"/>
  <c r="AF69" i="12"/>
  <c r="AF72" i="12"/>
  <c r="AF73" i="12"/>
  <c r="AF76" i="12"/>
  <c r="AF82" i="12"/>
  <c r="AF68" i="12"/>
  <c r="V70" i="12"/>
  <c r="V69" i="12"/>
  <c r="V68" i="12"/>
  <c r="Q68" i="12"/>
  <c r="Q83" i="12"/>
  <c r="Q82" i="12"/>
  <c r="Q81" i="12"/>
  <c r="Q80" i="12"/>
  <c r="Q79" i="12"/>
  <c r="Q78" i="12"/>
  <c r="Q76" i="12"/>
  <c r="Q75" i="12"/>
  <c r="Q74" i="12"/>
  <c r="Q73" i="12"/>
  <c r="Q72" i="12"/>
  <c r="Q71" i="12"/>
  <c r="Q70" i="12"/>
  <c r="AA70" i="12" s="1"/>
  <c r="AF70" i="12" s="1"/>
  <c r="Q69" i="12"/>
  <c r="AA75" i="12" l="1"/>
  <c r="AA71" i="12"/>
  <c r="AF71" i="12" s="1"/>
  <c r="AA74" i="12"/>
  <c r="AF74" i="12" s="1"/>
  <c r="AA79" i="12"/>
  <c r="AF79" i="12" s="1"/>
  <c r="AA83" i="12"/>
  <c r="AF83" i="12" s="1"/>
  <c r="AA80" i="12"/>
  <c r="AF80" i="12" s="1"/>
  <c r="AA81" i="12"/>
  <c r="AF81" i="12" s="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AF88" i="12" l="1"/>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E34" i="10"/>
  <c r="C34" i="10"/>
  <c r="U34" i="10" s="1"/>
  <c r="U35" i="10" s="1"/>
  <c r="AM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<sst xmlns="http://schemas.openxmlformats.org/spreadsheetml/2006/main" count="1145" uniqueCount="609">
  <si>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</si>
  <si>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</si>
  <si>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</si>
  <si>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</si>
  <si>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</si>
  <si>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</si>
  <si>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</si>
  <si>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</si>
  <si>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</si>
  <si>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</si>
  <si>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</si>
  <si>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</si>
  <si>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</si>
  <si>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</si>
  <si>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</si>
  <si>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</si>
  <si>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</si>
  <si>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</si>
  <si>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</si>
  <si>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</si>
  <si>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</si>
  <si>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</si>
  <si>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</si>
  <si>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</si>
  <si>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</si>
  <si>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</si>
  <si>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</si>
  <si>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</si>
  <si>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</si>
  <si>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</si>
  <si>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</si>
  <si>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</si>
  <si>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</si>
  <si>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</si>
  <si>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</si>
  <si>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</si>
  <si>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</si>
  <si>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</si>
  <si>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</si>
  <si>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</si>
  <si>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</si>
  <si>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</si>
  <si>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</si>
  <si>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</si>
  <si>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</si>
  <si>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</si>
  <si>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</si>
  <si>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</si>
  <si>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</si>
  <si>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</si>
  <si>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</si>
  <si>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</si>
  <si>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</si>
  <si>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</si>
  <si>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</si>
  <si>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</si>
  <si>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</si>
  <si>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</si>
  <si>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</si>
  <si>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</si>
  <si>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</si>
  <si>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</si>
  <si>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</si>
  <si>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</si>
  <si>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</si>
  <si>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</si>
  <si>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</si>
  <si>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</si>
  <si>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</si>
  <si>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</si>
  <si>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</si>
  <si>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</si>
  <si>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</si>
  <si>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</si>
  <si>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</si>
  <si>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</si>
  <si>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</si>
  <si>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</si>
  <si>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</si>
  <si>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</si>
  <si>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</si>
  <si>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</si>
  <si>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</si>
  <si>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</si>
  <si>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</si>
  <si>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</si>
  <si>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</si>
  <si>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</si>
  <si>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</si>
  <si>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</si>
  <si>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</si>
  <si>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</si>
  <si>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</si>
  <si>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</si>
  <si>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</si>
  <si>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</si>
  <si>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</si>
  <si>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</si>
  <si>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</si>
  <si>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</si>
  <si>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</si>
  <si>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</si>
  <si>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</si>
  <si>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</si>
  <si>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</si>
  <si>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</si>
  <si>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</si>
  <si>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</si>
  <si>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</si>
  <si>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</si>
  <si>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</si>
  <si>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</si>
  <si>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</si>
  <si>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</si>
  <si>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</si>
  <si>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</si>
  <si>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</si>
  <si>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</si>
  <si>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</si>
  <si>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</si>
  <si>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</si>
  <si>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</si>
  <si>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</si>
  <si>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</si>
  <si>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</si>
  <si>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</si>
  <si>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</si>
  <si>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</si>
  <si>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</si>
  <si>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</si>
  <si>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</si>
  <si>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</si>
  <si>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</si>
  <si>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</si>
  <si>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</si>
  <si>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</si>
  <si>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</si>
  <si>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</si>
  <si>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</si>
  <si>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</si>
  <si>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</si>
  <si>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</si>
  <si>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</si>
  <si>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</si>
  <si>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</si>
  <si>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</si>
  <si>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</si>
  <si>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</si>
  <si>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</si>
  <si>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</si>
  <si>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</si>
  <si>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</si>
  <si>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</si>
  <si>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</si>
  <si>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</si>
  <si>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</si>
  <si>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</si>
  <si>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</si>
  <si>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</si>
  <si>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</si>
  <si>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</si>
  <si>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</si>
  <si>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</si>
  <si>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</si>
  <si>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</si>
  <si>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</si>
  <si>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</si>
  <si>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</si>
  <si>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</si>
  <si>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</si>
  <si>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</si>
  <si>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</si>
  <si>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</si>
  <si>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</si>
  <si>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</si>
  <si>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</si>
  <si>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</si>
  <si>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</si>
  <si>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</si>
  <si>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</si>
  <si>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</si>
  <si>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</si>
  <si>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</si>
  <si>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</si>
  <si>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</si>
  <si>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</si>
  <si>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</si>
  <si>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</si>
  <si>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</si>
  <si>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</si>
  <si>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</si>
  <si>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</si>
  <si>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</si>
  <si>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</si>
  <si>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</si>
  <si>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</si>
  <si>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</si>
  <si>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</si>
  <si>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</si>
  <si>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</si>
  <si>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</si>
  <si>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</si>
  <si>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</si>
  <si>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</si>
  <si>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</si>
  <si>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</si>
  <si>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</si>
  <si>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</si>
  <si>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</si>
  <si>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</si>
  <si>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</si>
  <si>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</si>
  <si>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</si>
  <si>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</si>
  <si>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</si>
  <si>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福岡県大木町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</si>
  <si>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</si>
  <si>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</si>
  <si>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</si>
  <si>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</si>
  <si>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</si>
  <si>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</si>
  <si>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</si>
  <si>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</si>
  <si>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</si>
  <si>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</si>
  <si>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</si>
  <si>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</si>
  <si>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</si>
  <si>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</si>
  <si>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</si>
  <si>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</si>
  <si>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</si>
  <si>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</si>
  <si>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</si>
  <si>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</si>
  <si>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</si>
  <si>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</si>
  <si>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</si>
  <si>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</si>
  <si>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</si>
  <si>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</si>
  <si>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</si>
  <si>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</si>
  <si>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</si>
  <si>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</si>
  <si>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</si>
  <si>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</si>
  <si>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</si>
  <si>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</si>
  <si>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</si>
  <si>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</si>
  <si>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</si>
  <si>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</si>
  <si>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</si>
  <si>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</si>
  <si>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</si>
  <si>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</si>
  <si>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</si>
  <si>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</si>
  <si>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</si>
  <si>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</si>
  <si>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</si>
  <si>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</si>
  <si>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</si>
  <si>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</si>
  <si>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</si>
  <si>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</si>
  <si>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</si>
  <si>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</si>
  <si>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</si>
  <si>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</si>
  <si>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</si>
  <si>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</si>
  <si>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</si>
  <si>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</si>
  <si>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</si>
  <si>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</si>
  <si>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</si>
  <si>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</si>
  <si>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</si>
  <si>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</si>
  <si>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</si>
  <si>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</si>
  <si>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</si>
  <si>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</si>
  <si>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</si>
  <si>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</si>
  <si>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</si>
  <si>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</si>
  <si>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</si>
  <si>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</si>
  <si>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</si>
  <si>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</si>
  <si>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</si>
  <si>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</si>
  <si>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</si>
  <si>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</si>
  <si>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</si>
  <si>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</si>
  <si>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</si>
  <si>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</si>
  <si>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</si>
  <si>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</si>
  <si>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</si>
  <si>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</si>
  <si>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</si>
  <si>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</si>
  <si>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</si>
  <si>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</si>
  <si>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</si>
  <si>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</si>
  <si>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</si>
  <si>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</si>
  <si>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</si>
  <si>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</si>
  <si>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</si>
  <si>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</si>
  <si>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</si>
  <si>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</si>
  <si>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</si>
  <si>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</si>
  <si>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</si>
  <si>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</si>
  <si>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</si>
  <si>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</si>
  <si>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</si>
  <si>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</si>
  <si>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</si>
  <si>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</si>
  <si>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</si>
  <si>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</si>
  <si>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</si>
  <si>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</si>
  <si>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</si>
  <si>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</si>
  <si>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</si>
  <si>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</si>
  <si>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</si>
  <si>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</si>
  <si>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</si>
  <si>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</si>
  <si>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</si>
  <si>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</si>
  <si>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</si>
  <si>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</si>
  <si>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</si>
  <si>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</si>
  <si>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</si>
  <si>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</si>
  <si>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</si>
  <si>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</si>
  <si>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</si>
  <si>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</si>
  <si>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</si>
  <si>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</si>
  <si>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</si>
  <si>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</si>
  <si>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</si>
  <si>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</si>
  <si>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</si>
  <si>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</si>
  <si>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</si>
  <si>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</si>
  <si>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</si>
  <si>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</si>
  <si>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</si>
  <si>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</si>
  <si>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</si>
  <si>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福岡県大木町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</si>
  <si>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</si>
  <si>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</si>
  <si>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</si>
  <si>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</si>
  <si>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</si>
  <si>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</si>
  <si>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</si>
  <si>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</si>
  <si>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</si>
  <si>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</si>
  <si>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</si>
  <si>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</si>
  <si>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</si>
  <si>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</si>
  <si>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</si>
  <si>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</si>
  <si>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</si>
  <si>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</si>
  <si>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</si>
  <si>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</si>
  <si>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</si>
  <si>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</si>
  <si>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</si>
  <si>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</si>
  <si>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</si>
  <si>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</si>
  <si>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</si>
  <si>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</si>
  <si>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</si>
  <si>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</si>
  <si>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</si>
  <si>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</si>
  <si>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</si>
  <si>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</si>
  <si>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</si>
  <si>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</si>
  <si>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</si>
  <si>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</si>
  <si>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</si>
  <si>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</si>
  <si>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</si>
  <si>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</si>
  <si>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</si>
  <si>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</si>
  <si>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</si>
  <si>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</si>
  <si>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</si>
  <si>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</si>
  <si>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</si>
  <si>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</si>
  <si>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</si>
  <si>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</si>
  <si>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</si>
  <si>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</si>
  <si>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</si>
  <si>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</si>
  <si>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</si>
  <si>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</si>
  <si>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</si>
  <si>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</si>
  <si>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</si>
  <si>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</si>
  <si>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</si>
  <si>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</si>
  <si>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</si>
  <si>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</si>
  <si>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</si>
  <si>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</si>
  <si>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</si>
  <si>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</si>
  <si>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</si>
  <si>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</si>
  <si>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</si>
  <si>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</si>
  <si>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</si>
  <si>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</si>
  <si>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</si>
  <si>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</si>
  <si>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</si>
  <si>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</si>
  <si>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</si>
  <si>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</si>
  <si>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</si>
  <si>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</si>
  <si>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</si>
  <si>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</si>
  <si>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</si>
  <si>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</si>
  <si>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</si>
  <si>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</si>
  <si>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</si>
  <si>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</si>
  <si>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</si>
  <si>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</si>
  <si>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</si>
  <si>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</si>
  <si>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</si>
  <si>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</si>
  <si>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</si>
  <si>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</si>
  <si>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</si>
  <si>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</si>
  <si>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</si>
  <si>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</si>
  <si>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</si>
  <si>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</si>
  <si>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</si>
  <si>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</si>
  <si>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</si>
  <si>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</si>
  <si>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</si>
  <si>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</si>
  <si>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</si>
  <si>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</si>
  <si>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</si>
  <si>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</si>
  <si>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</si>
  <si>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</si>
  <si>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</si>
  <si>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</si>
  <si>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</si>
  <si>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</si>
  <si>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</si>
  <si>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</si>
  <si>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</si>
  <si>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</si>
  <si>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</si>
  <si>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</si>
  <si>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</si>
  <si>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</si>
  <si>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</si>
  <si>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</si>
  <si>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</si>
  <si>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</si>
  <si>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</si>
  <si>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</si>
  <si>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</si>
  <si>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</si>
  <si>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</si>
  <si>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</si>
  <si>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</si>
  <si>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</si>
  <si>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</si>
  <si>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</si>
  <si>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</si>
  <si>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</si>
  <si>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</si>
  <si>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</si>
  <si>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</si>
  <si>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</si>
  <si>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</si>
  <si>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</si>
  <si>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</si>
  <si>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</si>
  <si>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</si>
  <si>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</si>
  <si>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</si>
  <si>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</si>
  <si>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</si>
  <si>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</si>
  <si>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</si>
  <si>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</si>
  <si>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</si>
  <si>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</si>
  <si>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</si>
  <si>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</si>
  <si>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</si>
  <si>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</si>
  <si>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</si>
  <si>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</si>
  <si>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</si>
  <si>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</si>
  <si>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</si>
  <si>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</si>
  <si>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</si>
  <si>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</si>
  <si>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</si>
  <si>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</si>
  <si>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</si>
  <si>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</si>
  <si>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</si>
  <si>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</si>
  <si>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</si>
  <si>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</si>
  <si>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</si>
  <si>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</si>
  <si>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</si>
  <si>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</si>
  <si>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</si>
  <si>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</si>
  <si>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</si>
  <si>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</si>
  <si>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2.31</t>
  </si>
  <si>
    <t>▲ 0.57</t>
  </si>
  <si>
    <t>大木町国民健康保険特別会計</t>
  </si>
  <si>
    <t>▲ 0.50</t>
  </si>
  <si>
    <t>▲ 1.04</t>
  </si>
  <si>
    <t>▲ 1.80</t>
  </si>
  <si>
    <t>▲ 3.72</t>
  </si>
  <si>
    <t>大木町水道事業会計</t>
  </si>
  <si>
    <t>一般会計</t>
  </si>
  <si>
    <t>大木町後期高齢者医療特別会計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</si>
  <si>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</si>
  <si>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</si>
  <si>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</si>
  <si>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</si>
  <si>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</si>
  <si>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</si>
  <si>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</si>
  <si>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</si>
  <si>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大木町公共施設整備基金</t>
    <rPh sb="0" eb="3">
      <t>オオキマチ</t>
    </rPh>
    <rPh sb="3" eb="5">
      <t>コウキョウ</t>
    </rPh>
    <rPh sb="5" eb="7">
      <t>シセツ</t>
    </rPh>
    <rPh sb="7" eb="9">
      <t>セイビ</t>
    </rPh>
    <rPh sb="9" eb="11">
      <t>キキン</t>
    </rPh>
    <phoneticPr fontId="5"/>
  </si>
  <si>
    <t>ふるさと・ふれあい21基金</t>
    <rPh sb="11" eb="13">
      <t>キキン</t>
    </rPh>
    <phoneticPr fontId="5"/>
  </si>
  <si>
    <t>大木町ふるさと納税基金</t>
    <rPh sb="0" eb="3">
      <t>オオキマチ</t>
    </rPh>
    <rPh sb="7" eb="9">
      <t>ノウゼイ</t>
    </rPh>
    <rPh sb="9" eb="11">
      <t>キキン</t>
    </rPh>
    <phoneticPr fontId="5"/>
  </si>
  <si>
    <t>地域振興基金</t>
    <phoneticPr fontId="5"/>
  </si>
  <si>
    <t>大木町夢あふれるまちづくり基金</t>
    <phoneticPr fontId="2"/>
  </si>
  <si>
    <t>花宗太田土木組合</t>
    <rPh sb="0" eb="2">
      <t>ハナムネ</t>
    </rPh>
    <rPh sb="2" eb="4">
      <t>オオタ</t>
    </rPh>
    <rPh sb="4" eb="8">
      <t>ドボククミアイ</t>
    </rPh>
    <phoneticPr fontId="2"/>
  </si>
  <si>
    <t>福岡県市町村消防団員等公務災害補償組合</t>
    <rPh sb="0" eb="3">
      <t>フクオカケン</t>
    </rPh>
    <rPh sb="3" eb="8">
      <t>シチョウソンショウボウ</t>
    </rPh>
    <rPh sb="8" eb="10">
      <t>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</si>
  <si>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4">
      <t>タイショクテアテクミアイ</t>
    </rPh>
    <rPh sb="15" eb="17">
      <t>イッパン</t>
    </rPh>
    <rPh sb="17" eb="19">
      <t>カイケイ</t>
    </rPh>
    <phoneticPr fontId="2"/>
  </si>
  <si>
    <t>福岡県市町村職員退職手当組合（基金特別会計）</t>
    <rPh sb="0" eb="8">
      <t>フクオカケンシチョウソンショクイン</t>
    </rPh>
    <rPh sb="8" eb="14">
      <t>タイショクテアテクミアイ</t>
    </rPh>
    <rPh sb="15" eb="19">
      <t>キキントクベツ</t>
    </rPh>
    <rPh sb="19" eb="21">
      <t>カイケイ</t>
    </rPh>
    <phoneticPr fontId="2"/>
  </si>
  <si>
    <t>福岡県自治会館管理組合</t>
    <rPh sb="0" eb="3">
      <t>フクオカケン</t>
    </rPh>
    <rPh sb="3" eb="7">
      <t>ジチカイカン</t>
    </rPh>
    <rPh sb="7" eb="11">
      <t>カンリクミアイ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</si>
  <si>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</si>
  <si>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24">
      <t>ショウニキュウキュウイリョウシエンジギョウ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</si>
  <si>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8">
      <t>コウイキショウボウ</t>
    </rPh>
    <rPh sb="18" eb="20">
      <t>トクベツ</t>
    </rPh>
    <rPh sb="20" eb="22">
      <t>カイケイ</t>
    </rPh>
    <phoneticPr fontId="2"/>
  </si>
  <si>
    <t>八女西部広域事務組合</t>
    <rPh sb="0" eb="4">
      <t>ヤメセイブ</t>
    </rPh>
    <rPh sb="4" eb="10">
      <t>コウイキジムクミアイ</t>
    </rPh>
    <phoneticPr fontId="2"/>
  </si>
  <si>
    <t>福岡県南広域水道企業団</t>
    <rPh sb="0" eb="4">
      <t>フクオカケンナン</t>
    </rPh>
    <rPh sb="4" eb="11">
      <t>コウイキスイドウキギョウダン</t>
    </rPh>
    <phoneticPr fontId="2"/>
  </si>
  <si>
    <t>福岡県自治振興組合（一般会計）</t>
    <rPh sb="0" eb="3">
      <t>フクオカケン</t>
    </rPh>
    <rPh sb="3" eb="9">
      <t>ジチシンコウクミアイ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</si>
  <si>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20">
      <t>ジギョウトクベツカイケイ</t>
    </rPh>
    <phoneticPr fontId="2"/>
  </si>
  <si>
    <t>福岡県介護保険広域連合（一般会計）</t>
    <rPh sb="0" eb="3">
      <t>フクオカケン</t>
    </rPh>
    <rPh sb="3" eb="7">
      <t>カイゴホケン</t>
    </rPh>
    <rPh sb="7" eb="11">
      <t>コウイキレンゴウ</t>
    </rPh>
    <rPh sb="12" eb="16">
      <t>イッパンカイケイ</t>
    </rPh>
    <phoneticPr fontId="2"/>
  </si>
  <si>
    <t>福岡県介護保険広域連合（介護保険事業特別会計）</t>
    <rPh sb="0" eb="7">
      <t>フクオカケンカイゴホケン</t>
    </rPh>
    <rPh sb="7" eb="11">
      <t>コウイキレンゴウ</t>
    </rPh>
    <rPh sb="12" eb="18">
      <t>カイゴホケンジギョウ</t>
    </rPh>
    <rPh sb="18" eb="22">
      <t>トクベツカイケイ</t>
    </rPh>
    <phoneticPr fontId="2"/>
  </si>
  <si>
    <t>福岡県後期高齢者医療広域連合（一般会計）</t>
    <rPh sb="0" eb="14">
      <t>フクオカケンコウキコウレイシャイリョウコウイキレンゴウ</t>
    </rPh>
    <rPh sb="15" eb="19">
      <t>イッパンカイケイ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</si>
  <si>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</si>
  <si>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一般財団法人ひしのみ国際交流センター</t>
    <rPh sb="0" eb="2">
      <t>イッパン</t>
    </rPh>
    <rPh sb="2" eb="4">
      <t>ザイダン</t>
    </rPh>
    <rPh sb="4" eb="6">
      <t>ホウジン</t>
    </rPh>
    <rPh sb="10" eb="12">
      <t>コクサイ</t>
    </rPh>
    <rPh sb="12" eb="14">
      <t>コウリュウ</t>
    </rPh>
    <phoneticPr fontId="2"/>
  </si>
  <si>
    <t>株式会社大木町健康づくり公社</t>
    <rPh sb="0" eb="4">
      <t>カブシキガイシャ</t>
    </rPh>
    <rPh sb="4" eb="7">
      <t>オオキマチ</t>
    </rPh>
    <rPh sb="7" eb="9">
      <t>ケンコウ</t>
    </rPh>
    <rPh sb="12" eb="14">
      <t>コウシャ</t>
    </rPh>
    <phoneticPr fontId="2"/>
  </si>
  <si>
    <t>一般社団法人サスティナブルおおき</t>
    <rPh sb="0" eb="2">
      <t>イッパン</t>
    </rPh>
    <rPh sb="2" eb="4">
      <t>シャダン</t>
    </rPh>
    <rPh sb="4" eb="6">
      <t>ホウジン</t>
    </rPh>
    <phoneticPr fontId="2"/>
  </si>
  <si>
    <t>株式会社クリエイティブおおき</t>
    <rPh sb="0" eb="4">
      <t>カブシキガイシャ</t>
    </rPh>
    <phoneticPr fontId="2"/>
  </si>
  <si>
    <t xml:space="preserve"> </t>
    <phoneticPr fontId="5"/>
  </si>
  <si>
    <t>-</t>
    <phoneticPr fontId="2"/>
  </si>
  <si>
    <t>-</t>
    <phoneticPr fontId="2"/>
  </si>
  <si>
    <t>法適用企業</t>
    <rPh sb="0" eb="5">
      <t>ホウテキヨウキギョウ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</si>
</sst>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xmlns:c16r2="http://schemas.microsoft.com/office/drawing/2015/06/chart">
            <c:ext xmlns:c16="http://schemas.microsoft.com/office/drawing/2014/chart" uri="{C3380CC4-5D6E-409C-BE32-E72D297353CC}">
              <c16:uniqueId val="{00000000-04C5-42FF-A41F-F2F05DD799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38471</c:v>
                </c:pt>
                <c:pt idx="1">
                  <c:v>29497</c:v>
                </c:pt>
                <c:pt idx="2">
                  <c:v>61445</c:v>
                </c:pt>
                <c:pt idx="3">
                  <c:v>19510</c:v>
                </c:pt>
                <c:pt idx="4">
                  <c:v>46607</c:v>
                </c:pt>
              </c:numCache>
            </c:numRef>
          </c:val>
          <c:smooth val="0"/>
          <c:extLst xmlns:c16r2="http://schemas.microsoft.com/office/drawing/2015/06/chart">
            <c:ext xmlns:c16="http://schemas.microsoft.com/office/drawing/2014/chart" uri="{C3380CC4-5D6E-409C-BE32-E72D297353CC}">
              <c16:uniqueId val="{00000001-04C5-42FF-A41F-F2F05DD7996D}"/>
            </c:ext>
          </c:extLst>
        </c:ser>
        <c:dLbls>
          <c:showLegendKey val="0"/>
          <c:showVal val="0"/>
          <c:showCatName val="0"/>
          <c:showSerName val="0"/>
          <c:showPercent val="0"/>
          <c:showBubbleSize val="0"/>
        </c:dLbls>
        <c:marker val="1"/>
        <c:smooth val="0"/>
        <c:axId val="493576280"/>
        <c:axId val="494400192"/>
      </c:lineChart>
      <c:catAx>
        <c:axId val="493576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400192"/>
        <c:crosses val="autoZero"/>
        <c:auto val="1"/>
        <c:lblAlgn val="ctr"/>
        <c:lblOffset val="100"/>
        <c:tickLblSkip val="1"/>
        <c:tickMarkSkip val="1"/>
        <c:noMultiLvlLbl val="0"/>
      </c:catAx>
      <c:valAx>
        <c:axId val="4944001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576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6.89</c:v>
                </c:pt>
                <c:pt idx="1">
                  <c:v>7.85</c:v>
                </c:pt>
                <c:pt idx="2">
                  <c:v>14.23</c:v>
                </c:pt>
                <c:pt idx="3">
                  <c:v>14.07</c:v>
                </c:pt>
                <c:pt idx="4">
                  <c:v>13.26</c:v>
                </c:pt>
              </c:numCache>
            </c:numRef>
          </c:val>
          <c:extLst xmlns:c16r2="http://schemas.microsoft.com/office/drawing/2015/06/chart">
            <c:ext xmlns:c16="http://schemas.microsoft.com/office/drawing/2014/chart" uri="{C3380CC4-5D6E-409C-BE32-E72D297353CC}">
              <c16:uniqueId val="{00000000-F34A-4119-B3CE-1DD2A50D24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62.81</c:v>
                </c:pt>
                <c:pt idx="1">
                  <c:v>59.55</c:v>
                </c:pt>
                <c:pt idx="2">
                  <c:v>60.16</c:v>
                </c:pt>
                <c:pt idx="3">
                  <c:v>60.74</c:v>
                </c:pt>
                <c:pt idx="4">
                  <c:v>62.25</c:v>
                </c:pt>
              </c:numCache>
            </c:numRef>
          </c:val>
          <c:extLst xmlns:c16r2="http://schemas.microsoft.com/office/drawing/2015/06/chart">
            <c:ext xmlns:c16="http://schemas.microsoft.com/office/drawing/2014/chart" uri="{C3380CC4-5D6E-409C-BE32-E72D297353CC}">
              <c16:uniqueId val="{00000001-F34A-4119-B3CE-1DD2A50D24B3}"/>
            </c:ext>
          </c:extLst>
        </c:ser>
        <c:dLbls>
          <c:showLegendKey val="0"/>
          <c:showVal val="0"/>
          <c:showCatName val="0"/>
          <c:showSerName val="0"/>
          <c:showPercent val="0"/>
          <c:showBubbleSize val="0"/>
        </c:dLbls>
        <c:gapWidth val="250"/>
        <c:overlap val="100"/>
        <c:axId val="507820424"/>
        <c:axId val="507820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6.66</c:v>
                </c:pt>
                <c:pt idx="1">
                  <c:v>-2.31</c:v>
                </c:pt>
                <c:pt idx="2">
                  <c:v>10.53</c:v>
                </c:pt>
                <c:pt idx="3">
                  <c:v>5.09</c:v>
                </c:pt>
                <c:pt idx="4">
                  <c:v>-0.56999999999999995</c:v>
                </c:pt>
              </c:numCache>
            </c:numRef>
          </c:val>
          <c:smooth val="0"/>
          <c:extLst xmlns:c16r2="http://schemas.microsoft.com/office/drawing/2015/06/chart">
            <c:ext xmlns:c16="http://schemas.microsoft.com/office/drawing/2014/chart" uri="{C3380CC4-5D6E-409C-BE32-E72D297353CC}">
              <c16:uniqueId val="{00000002-F34A-4119-B3CE-1DD2A50D24B3}"/>
            </c:ext>
          </c:extLst>
        </c:ser>
        <c:dLbls>
          <c:showLegendKey val="0"/>
          <c:showVal val="0"/>
          <c:showCatName val="0"/>
          <c:showSerName val="0"/>
          <c:showPercent val="0"/>
          <c:showBubbleSize val="0"/>
        </c:dLbls>
        <c:marker val="1"/>
        <c:smooth val="0"/>
        <c:axId val="507820424"/>
        <c:axId val="507820808"/>
      </c:lineChart>
      <c:catAx>
        <c:axId val="50782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820808"/>
        <c:crosses val="autoZero"/>
        <c:auto val="1"/>
        <c:lblAlgn val="ctr"/>
        <c:lblOffset val="100"/>
        <c:tickLblSkip val="1"/>
        <c:tickMarkSkip val="1"/>
        <c:noMultiLvlLbl val="0"/>
      </c:catAx>
      <c:valAx>
        <c:axId val="507820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820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2A7-4E4C-B3EF-117B530EA0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2A7-4E4C-B3EF-117B530EA0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2A7-4E4C-B3EF-117B530EA0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2A7-4E4C-B3EF-117B530EA0B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2A7-4E4C-B3EF-117B530EA0B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52A7-4E4C-B3EF-117B530EA0B6}"/>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0.19</c:v>
                </c:pt>
                <c:pt idx="2">
                  <c:v>#N/A</c:v>
                </c:pt>
                <c:pt idx="3">
                  <c:v>0.22</c:v>
                </c:pt>
                <c:pt idx="4">
                  <c:v>#N/A</c:v>
                </c:pt>
                <c:pt idx="5">
                  <c:v>0.15</c:v>
                </c:pt>
                <c:pt idx="6">
                  <c:v>#N/A</c:v>
                </c:pt>
                <c:pt idx="7">
                  <c:v>0.18</c:v>
                </c:pt>
                <c:pt idx="8">
                  <c:v>#N/A</c:v>
                </c:pt>
                <c:pt idx="9">
                  <c:v>0.23</c:v>
                </c:pt>
              </c:numCache>
            </c:numRef>
          </c:val>
          <c:extLst xmlns:c16r2="http://schemas.microsoft.com/office/drawing/2015/06/chart">
            <c:ext xmlns:c16="http://schemas.microsoft.com/office/drawing/2014/chart" uri="{C3380CC4-5D6E-409C-BE32-E72D297353CC}">
              <c16:uniqueId val="{00000006-52A7-4E4C-B3EF-117B530EA0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6.89</c:v>
                </c:pt>
                <c:pt idx="2">
                  <c:v>#N/A</c:v>
                </c:pt>
                <c:pt idx="3">
                  <c:v>7.84</c:v>
                </c:pt>
                <c:pt idx="4">
                  <c:v>#N/A</c:v>
                </c:pt>
                <c:pt idx="5">
                  <c:v>14.23</c:v>
                </c:pt>
                <c:pt idx="6">
                  <c:v>#N/A</c:v>
                </c:pt>
                <c:pt idx="7">
                  <c:v>14.07</c:v>
                </c:pt>
                <c:pt idx="8">
                  <c:v>#N/A</c:v>
                </c:pt>
                <c:pt idx="9">
                  <c:v>13.25</c:v>
                </c:pt>
              </c:numCache>
            </c:numRef>
          </c:val>
          <c:extLst xmlns:c16r2="http://schemas.microsoft.com/office/drawing/2015/06/chart">
            <c:ext xmlns:c16="http://schemas.microsoft.com/office/drawing/2014/chart" uri="{C3380CC4-5D6E-409C-BE32-E72D297353CC}">
              <c16:uniqueId val="{00000007-52A7-4E4C-B3EF-117B530EA0B6}"/>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28.53</c:v>
                </c:pt>
                <c:pt idx="2">
                  <c:v>#N/A</c:v>
                </c:pt>
                <c:pt idx="3">
                  <c:v>29.92</c:v>
                </c:pt>
                <c:pt idx="4">
                  <c:v>#N/A</c:v>
                </c:pt>
                <c:pt idx="5">
                  <c:v>28.48</c:v>
                </c:pt>
                <c:pt idx="6">
                  <c:v>#N/A</c:v>
                </c:pt>
                <c:pt idx="7">
                  <c:v>23.71</c:v>
                </c:pt>
                <c:pt idx="8">
                  <c:v>#N/A</c:v>
                </c:pt>
                <c:pt idx="9">
                  <c:v>24.37</c:v>
                </c:pt>
              </c:numCache>
            </c:numRef>
          </c:val>
          <c:extLst xmlns:c16r2="http://schemas.microsoft.com/office/drawing/2015/06/chart">
            <c:ext xmlns:c16="http://schemas.microsoft.com/office/drawing/2014/chart" uri="{C3380CC4-5D6E-409C-BE32-E72D297353CC}">
              <c16:uniqueId val="{00000008-52A7-4E4C-B3EF-117B530EA0B6}"/>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0.56999999999999995</c:v>
                </c:pt>
                <c:pt idx="1">
                  <c:v>#N/A</c:v>
                </c:pt>
                <c:pt idx="2">
                  <c:v>0.5</c:v>
                </c:pt>
                <c:pt idx="3">
                  <c:v>#N/A</c:v>
                </c:pt>
                <c:pt idx="4">
                  <c:v>1.04</c:v>
                </c:pt>
                <c:pt idx="5">
                  <c:v>#N/A</c:v>
                </c:pt>
                <c:pt idx="6">
                  <c:v>1.8</c:v>
                </c:pt>
                <c:pt idx="7">
                  <c:v>#N/A</c:v>
                </c:pt>
                <c:pt idx="8">
                  <c:v>3.72</c:v>
                </c:pt>
                <c:pt idx="9">
                  <c:v>#N/A</c:v>
                </c:pt>
              </c:numCache>
            </c:numRef>
          </c:val>
          <c:extLst xmlns:c16r2="http://schemas.microsoft.com/office/drawing/2015/06/chart">
            <c:ext xmlns:c16="http://schemas.microsoft.com/office/drawing/2014/chart" uri="{C3380CC4-5D6E-409C-BE32-E72D297353CC}">
              <c16:uniqueId val="{00000009-52A7-4E4C-B3EF-117B530EA0B6}"/>
            </c:ext>
          </c:extLst>
        </c:ser>
        <c:dLbls>
          <c:showLegendKey val="0"/>
          <c:showVal val="0"/>
          <c:showCatName val="0"/>
          <c:showSerName val="0"/>
          <c:showPercent val="0"/>
          <c:showBubbleSize val="0"/>
        </c:dLbls>
        <c:gapWidth val="150"/>
        <c:overlap val="100"/>
        <c:axId val="507505440"/>
        <c:axId val="507506856"/>
      </c:barChart>
      <c:catAx>
        <c:axId val="5075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506856"/>
        <c:crosses val="autoZero"/>
        <c:auto val="1"/>
        <c:lblAlgn val="ctr"/>
        <c:lblOffset val="100"/>
        <c:tickLblSkip val="1"/>
        <c:tickMarkSkip val="1"/>
        <c:noMultiLvlLbl val="0"/>
      </c:catAx>
      <c:valAx>
        <c:axId val="50750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0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325</c:v>
                </c:pt>
                <c:pt idx="5">
                  <c:v>325</c:v>
                </c:pt>
                <c:pt idx="8">
                  <c:v>330</c:v>
                </c:pt>
                <c:pt idx="11">
                  <c:v>317</c:v>
                </c:pt>
                <c:pt idx="14">
                  <c:v>317</c:v>
                </c:pt>
              </c:numCache>
            </c:numRef>
          </c:val>
          <c:extLst xmlns:c16r2="http://schemas.microsoft.com/office/drawing/2015/06/chart">
            <c:ext xmlns:c16="http://schemas.microsoft.com/office/drawing/2014/chart" uri="{C3380CC4-5D6E-409C-BE32-E72D297353CC}">
              <c16:uniqueId val="{00000000-5777-46A2-BE2A-AE7B1D4A54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77-46A2-BE2A-AE7B1D4A54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75</c:v>
                </c:pt>
                <c:pt idx="3">
                  <c:v>75</c:v>
                </c:pt>
                <c:pt idx="6">
                  <c:v>75</c:v>
                </c:pt>
                <c:pt idx="9">
                  <c:v>14</c:v>
                </c:pt>
                <c:pt idx="12">
                  <c:v>13</c:v>
                </c:pt>
              </c:numCache>
            </c:numRef>
          </c:val>
          <c:extLst xmlns:c16r2="http://schemas.microsoft.com/office/drawing/2015/06/chart">
            <c:ext xmlns:c16="http://schemas.microsoft.com/office/drawing/2014/chart" uri="{C3380CC4-5D6E-409C-BE32-E72D297353CC}">
              <c16:uniqueId val="{00000002-5777-46A2-BE2A-AE7B1D4A54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18</c:v>
                </c:pt>
                <c:pt idx="6">
                  <c:v>20</c:v>
                </c:pt>
                <c:pt idx="9">
                  <c:v>31</c:v>
                </c:pt>
                <c:pt idx="12">
                  <c:v>34</c:v>
                </c:pt>
              </c:numCache>
            </c:numRef>
          </c:val>
          <c:extLst xmlns:c16r2="http://schemas.microsoft.com/office/drawing/2015/06/chart">
            <c:ext xmlns:c16="http://schemas.microsoft.com/office/drawing/2014/chart" uri="{C3380CC4-5D6E-409C-BE32-E72D297353CC}">
              <c16:uniqueId val="{00000003-5777-46A2-BE2A-AE7B1D4A54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16</c:v>
                </c:pt>
                <c:pt idx="12">
                  <c:v>9</c:v>
                </c:pt>
              </c:numCache>
            </c:numRef>
          </c:val>
          <c:extLst xmlns:c16r2="http://schemas.microsoft.com/office/drawing/2015/06/chart">
            <c:ext xmlns:c16="http://schemas.microsoft.com/office/drawing/2014/chart" uri="{C3380CC4-5D6E-409C-BE32-E72D297353CC}">
              <c16:uniqueId val="{00000004-5777-46A2-BE2A-AE7B1D4A54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77-46A2-BE2A-AE7B1D4A54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77-46A2-BE2A-AE7B1D4A54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c:v>
                </c:pt>
                <c:pt idx="3">
                  <c:v>471</c:v>
                </c:pt>
                <c:pt idx="6">
                  <c:v>484</c:v>
                </c:pt>
                <c:pt idx="9">
                  <c:v>464</c:v>
                </c:pt>
                <c:pt idx="12">
                  <c:v>454</c:v>
                </c:pt>
              </c:numCache>
            </c:numRef>
          </c:val>
          <c:extLst xmlns:c16r2="http://schemas.microsoft.com/office/drawing/2015/06/chart">
            <c:ext xmlns:c16="http://schemas.microsoft.com/office/drawing/2014/chart" uri="{C3380CC4-5D6E-409C-BE32-E72D297353CC}">
              <c16:uniqueId val="{00000007-5777-46A2-BE2A-AE7B1D4A549D}"/>
            </c:ext>
          </c:extLst>
        </c:ser>
        <c:dLbls>
          <c:showLegendKey val="0"/>
          <c:showVal val="0"/>
          <c:showCatName val="0"/>
          <c:showSerName val="0"/>
          <c:showPercent val="0"/>
          <c:showBubbleSize val="0"/>
        </c:dLbls>
        <c:gapWidth val="100"/>
        <c:overlap val="100"/>
        <c:axId val="405405944"/>
        <c:axId val="494625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233</c:v>
                </c:pt>
                <c:pt idx="2">
                  <c:v>#N/A</c:v>
                </c:pt>
                <c:pt idx="3">
                  <c:v>#N/A</c:v>
                </c:pt>
                <c:pt idx="4">
                  <c:v>239</c:v>
                </c:pt>
                <c:pt idx="5">
                  <c:v>#N/A</c:v>
                </c:pt>
                <c:pt idx="6">
                  <c:v>#N/A</c:v>
                </c:pt>
                <c:pt idx="7">
                  <c:v>249</c:v>
                </c:pt>
                <c:pt idx="8">
                  <c:v>#N/A</c:v>
                </c:pt>
                <c:pt idx="9">
                  <c:v>#N/A</c:v>
                </c:pt>
                <c:pt idx="10">
                  <c:v>208</c:v>
                </c:pt>
                <c:pt idx="11">
                  <c:v>#N/A</c:v>
                </c:pt>
                <c:pt idx="12">
                  <c:v>#N/A</c:v>
                </c:pt>
                <c:pt idx="13">
                  <c:v>193</c:v>
                </c:pt>
                <c:pt idx="14">
                  <c:v>#N/A</c:v>
                </c:pt>
              </c:numCache>
            </c:numRef>
          </c:val>
          <c:smooth val="0"/>
          <c:extLst xmlns:c16r2="http://schemas.microsoft.com/office/drawing/2015/06/chart">
            <c:ext xmlns:c16="http://schemas.microsoft.com/office/drawing/2014/chart" uri="{C3380CC4-5D6E-409C-BE32-E72D297353CC}">
              <c16:uniqueId val="{00000008-5777-46A2-BE2A-AE7B1D4A549D}"/>
            </c:ext>
          </c:extLst>
        </c:ser>
        <c:dLbls>
          <c:showLegendKey val="0"/>
          <c:showVal val="0"/>
          <c:showCatName val="0"/>
          <c:showSerName val="0"/>
          <c:showPercent val="0"/>
          <c:showBubbleSize val="0"/>
        </c:dLbls>
        <c:marker val="1"/>
        <c:smooth val="0"/>
        <c:axId val="405405944"/>
        <c:axId val="494625192"/>
      </c:lineChart>
      <c:catAx>
        <c:axId val="40540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625192"/>
        <c:crosses val="autoZero"/>
        <c:auto val="1"/>
        <c:lblAlgn val="ctr"/>
        <c:lblOffset val="100"/>
        <c:tickLblSkip val="1"/>
        <c:tickMarkSkip val="1"/>
        <c:noMultiLvlLbl val="0"/>
      </c:catAx>
      <c:valAx>
        <c:axId val="494625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405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3816</c:v>
                </c:pt>
                <c:pt idx="5">
                  <c:v>3810</c:v>
                </c:pt>
                <c:pt idx="8">
                  <c:v>3886</c:v>
                </c:pt>
                <c:pt idx="11">
                  <c:v>3775</c:v>
                </c:pt>
                <c:pt idx="14">
                  <c:v>3584</c:v>
                </c:pt>
              </c:numCache>
            </c:numRef>
          </c:val>
          <c:extLst xmlns:c16r2="http://schemas.microsoft.com/office/drawing/2015/06/chart">
            <c:ext xmlns:c16="http://schemas.microsoft.com/office/drawing/2014/chart" uri="{C3380CC4-5D6E-409C-BE32-E72D297353CC}">
              <c16:uniqueId val="{00000000-FCDF-4C50-9476-4F2926FBC5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c:v>
                </c:pt>
                <c:pt idx="5">
                  <c:v>3</c:v>
                </c:pt>
                <c:pt idx="8">
                  <c:v>3</c:v>
                </c:pt>
                <c:pt idx="11">
                  <c:v>3</c:v>
                </c:pt>
                <c:pt idx="14">
                  <c:v>2</c:v>
                </c:pt>
              </c:numCache>
            </c:numRef>
          </c:val>
          <c:extLst xmlns:c16r2="http://schemas.microsoft.com/office/drawing/2015/06/chart">
            <c:ext xmlns:c16="http://schemas.microsoft.com/office/drawing/2014/chart" uri="{C3380CC4-5D6E-409C-BE32-E72D297353CC}">
              <c16:uniqueId val="{00000001-FCDF-4C50-9476-4F2926FBC5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3832</c:v>
                </c:pt>
                <c:pt idx="5">
                  <c:v>3883</c:v>
                </c:pt>
                <c:pt idx="8">
                  <c:v>4103</c:v>
                </c:pt>
                <c:pt idx="11">
                  <c:v>4650</c:v>
                </c:pt>
                <c:pt idx="14">
                  <c:v>5006</c:v>
                </c:pt>
              </c:numCache>
            </c:numRef>
          </c:val>
          <c:extLst xmlns:c16r2="http://schemas.microsoft.com/office/drawing/2015/06/chart">
            <c:ext xmlns:c16="http://schemas.microsoft.com/office/drawing/2014/chart" uri="{C3380CC4-5D6E-409C-BE32-E72D297353CC}">
              <c16:uniqueId val="{00000002-FCDF-4C50-9476-4F2926FBC5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CDF-4C50-9476-4F2926FBC5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CDF-4C50-9476-4F2926FBC5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DF-4C50-9476-4F2926FBC5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744</c:v>
                </c:pt>
                <c:pt idx="3">
                  <c:v>793</c:v>
                </c:pt>
                <c:pt idx="6">
                  <c:v>720</c:v>
                </c:pt>
                <c:pt idx="9">
                  <c:v>674</c:v>
                </c:pt>
                <c:pt idx="12">
                  <c:v>724</c:v>
                </c:pt>
              </c:numCache>
            </c:numRef>
          </c:val>
          <c:extLst xmlns:c16r2="http://schemas.microsoft.com/office/drawing/2015/06/chart">
            <c:ext xmlns:c16="http://schemas.microsoft.com/office/drawing/2014/chart" uri="{C3380CC4-5D6E-409C-BE32-E72D297353CC}">
              <c16:uniqueId val="{00000006-FCDF-4C50-9476-4F2926FBC5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247</c:v>
                </c:pt>
                <c:pt idx="3">
                  <c:v>276</c:v>
                </c:pt>
                <c:pt idx="6">
                  <c:v>281</c:v>
                </c:pt>
                <c:pt idx="9">
                  <c:v>253</c:v>
                </c:pt>
                <c:pt idx="12">
                  <c:v>226</c:v>
                </c:pt>
              </c:numCache>
            </c:numRef>
          </c:val>
          <c:extLst xmlns:c16r2="http://schemas.microsoft.com/office/drawing/2015/06/chart">
            <c:ext xmlns:c16="http://schemas.microsoft.com/office/drawing/2014/chart" uri="{C3380CC4-5D6E-409C-BE32-E72D297353CC}">
              <c16:uniqueId val="{00000007-FCDF-4C50-9476-4F2926FBC5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c:v>
                </c:pt>
                <c:pt idx="3">
                  <c:v>1</c:v>
                </c:pt>
                <c:pt idx="6">
                  <c:v>5</c:v>
                </c:pt>
                <c:pt idx="9">
                  <c:v>188</c:v>
                </c:pt>
                <c:pt idx="12">
                  <c:v>272</c:v>
                </c:pt>
              </c:numCache>
            </c:numRef>
          </c:val>
          <c:extLst xmlns:c16r2="http://schemas.microsoft.com/office/drawing/2015/06/chart">
            <c:ext xmlns:c16="http://schemas.microsoft.com/office/drawing/2014/chart" uri="{C3380CC4-5D6E-409C-BE32-E72D297353CC}">
              <c16:uniqueId val="{00000008-FCDF-4C50-9476-4F2926FBC5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343</c:v>
                </c:pt>
                <c:pt idx="3">
                  <c:v>270</c:v>
                </c:pt>
                <c:pt idx="6">
                  <c:v>196</c:v>
                </c:pt>
                <c:pt idx="9">
                  <c:v>186</c:v>
                </c:pt>
                <c:pt idx="12">
                  <c:v>172</c:v>
                </c:pt>
              </c:numCache>
            </c:numRef>
          </c:val>
          <c:extLst xmlns:c16r2="http://schemas.microsoft.com/office/drawing/2015/06/chart">
            <c:ext xmlns:c16="http://schemas.microsoft.com/office/drawing/2014/chart" uri="{C3380CC4-5D6E-409C-BE32-E72D297353CC}">
              <c16:uniqueId val="{00000009-FCDF-4C50-9476-4F2926FBC5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5051</c:v>
                </c:pt>
                <c:pt idx="3">
                  <c:v>4873</c:v>
                </c:pt>
                <c:pt idx="6">
                  <c:v>5012</c:v>
                </c:pt>
                <c:pt idx="9">
                  <c:v>4785</c:v>
                </c:pt>
                <c:pt idx="12">
                  <c:v>4484</c:v>
                </c:pt>
              </c:numCache>
            </c:numRef>
          </c:val>
          <c:extLst xmlns:c16r2="http://schemas.microsoft.com/office/drawing/2015/06/chart">
            <c:ext xmlns:c16="http://schemas.microsoft.com/office/drawing/2014/chart" uri="{C3380CC4-5D6E-409C-BE32-E72D297353CC}">
              <c16:uniqueId val="{0000000A-FCDF-4C50-9476-4F2926FBC574}"/>
            </c:ext>
          </c:extLst>
        </c:ser>
        <c:dLbls>
          <c:showLegendKey val="0"/>
          <c:showVal val="0"/>
          <c:showCatName val="0"/>
          <c:showSerName val="0"/>
          <c:showPercent val="0"/>
          <c:showBubbleSize val="0"/>
        </c:dLbls>
        <c:gapWidth val="100"/>
        <c:overlap val="100"/>
        <c:axId val="507672008"/>
        <c:axId val="405403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CDF-4C50-9476-4F2926FBC574}"/>
            </c:ext>
          </c:extLst>
        </c:ser>
        <c:dLbls>
          <c:showLegendKey val="0"/>
          <c:showVal val="0"/>
          <c:showCatName val="0"/>
          <c:showSerName val="0"/>
          <c:showPercent val="0"/>
          <c:showBubbleSize val="0"/>
        </c:dLbls>
        <c:marker val="1"/>
        <c:smooth val="0"/>
        <c:axId val="507672008"/>
        <c:axId val="405403192"/>
      </c:lineChart>
      <c:catAx>
        <c:axId val="50767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403192"/>
        <c:crosses val="autoZero"/>
        <c:auto val="1"/>
        <c:lblAlgn val="ctr"/>
        <c:lblOffset val="100"/>
        <c:tickLblSkip val="1"/>
        <c:tickMarkSkip val="1"/>
        <c:noMultiLvlLbl val="0"/>
      </c:catAx>
      <c:valAx>
        <c:axId val="40540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67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2060</c:v>
                </c:pt>
                <c:pt idx="1">
                  <c:v>2219</c:v>
                </c:pt>
                <c:pt idx="2">
                  <c:v>2236</c:v>
                </c:pt>
              </c:numCache>
            </c:numRef>
          </c:val>
          <c:extLst xmlns:c16r2="http://schemas.microsoft.com/office/drawing/2015/06/chart">
            <c:ext xmlns:c16="http://schemas.microsoft.com/office/drawing/2014/chart" uri="{C3380CC4-5D6E-409C-BE32-E72D297353CC}">
              <c16:uniqueId val="{00000000-4A7E-43FB-9FDC-0A217CECD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315</c:v>
                </c:pt>
                <c:pt idx="1">
                  <c:v>335</c:v>
                </c:pt>
                <c:pt idx="2">
                  <c:v>355</c:v>
                </c:pt>
              </c:numCache>
            </c:numRef>
          </c:val>
          <c:extLst xmlns:c16r2="http://schemas.microsoft.com/office/drawing/2015/06/chart">
            <c:ext xmlns:c16="http://schemas.microsoft.com/office/drawing/2014/chart" uri="{C3380CC4-5D6E-409C-BE32-E72D297353CC}">
              <c16:uniqueId val="{00000001-4A7E-43FB-9FDC-0A217CECD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1525</c:v>
                </c:pt>
                <c:pt idx="1">
                  <c:v>1947</c:v>
                </c:pt>
                <c:pt idx="2">
                  <c:v>2265</c:v>
                </c:pt>
              </c:numCache>
            </c:numRef>
          </c:val>
          <c:extLst xmlns:c16r2="http://schemas.microsoft.com/office/drawing/2015/06/chart">
            <c:ext xmlns:c16="http://schemas.microsoft.com/office/drawing/2014/chart" uri="{C3380CC4-5D6E-409C-BE32-E72D297353CC}">
              <c16:uniqueId val="{00000002-4A7E-43FB-9FDC-0A217CECDFB7}"/>
            </c:ext>
          </c:extLst>
        </c:ser>
        <c:dLbls>
          <c:showLegendKey val="0"/>
          <c:showVal val="0"/>
          <c:showCatName val="0"/>
          <c:showSerName val="0"/>
          <c:showPercent val="0"/>
          <c:showBubbleSize val="0"/>
        </c:dLbls>
        <c:gapWidth val="120"/>
        <c:overlap val="100"/>
        <c:axId val="508062368"/>
        <c:axId val="508065504"/>
      </c:barChart>
      <c:catAx>
        <c:axId val="50806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065504"/>
        <c:crosses val="autoZero"/>
        <c:auto val="1"/>
        <c:lblAlgn val="ctr"/>
        <c:lblOffset val="100"/>
        <c:tickLblSkip val="1"/>
        <c:tickMarkSkip val="1"/>
        <c:noMultiLvlLbl val="0"/>
      </c:catAx>
      <c:valAx>
        <c:axId val="508065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06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起債の償還が進み、前年対比で微減となった。</a:t>
          </a:r>
        </a:p>
        <a:p>
          <a:r>
            <a:rPr kumimoji="1" lang="ja-JP" altLang="en-US" sz="1400">
              <a:latin typeface="ＭＳ ゴシック" pitchFamily="49" charset="-128"/>
              <a:ea typeface="ＭＳ ゴシック" pitchFamily="49" charset="-128"/>
            </a:rPr>
            <a:t>起債残高の抑制策を講じ、政策・施策の優先度に基づいた大型投資事業の取捨選択に努めている。</a:t>
          </a:r>
        </a:p>
        <a:p>
          <a:r>
            <a:rPr kumimoji="1" lang="ja-JP" altLang="en-US" sz="1400">
              <a:latin typeface="ＭＳ ゴシック" pitchFamily="49" charset="-128"/>
              <a:ea typeface="ＭＳ ゴシック" pitchFamily="49" charset="-128"/>
            </a:rPr>
            <a:t>今後も公共施設の大規模改修・更新が必要となってくることから、公債費負担の健全性維持を念頭に、適切な範囲内で起債を活用していくこととする。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臨時財政対策債等の償還が進み、また、新発債借入額の減少により地方債残高が減少した一方、基金積立額の増加により充当可能財源が増加したため、将来負担比率の分子は更に良化した。</a:t>
          </a:r>
        </a:p>
        <a:p>
          <a:r>
            <a:rPr kumimoji="1" lang="ja-JP" altLang="en-US" sz="1400">
              <a:latin typeface="ＭＳ ゴシック" pitchFamily="49" charset="-128"/>
              <a:ea typeface="ＭＳ ゴシック" pitchFamily="49" charset="-128"/>
            </a:rPr>
            <a:t>今後も地方債の借入を厳選（原則交付税算入があるもの）し、更に基金運用の適正化を堅持し、将来負担の適正なレベルの維持に努める。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後年度の公共施設更新に備えて公共施設整備基金に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百万円、決算剰余金等を減債基金に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公共施設の改修・長寿命化事業の財源として、中長期的には減少が見込まれる。自治総合計画に基づく事業評価による事業の見直し等を実施し、経常経費の適正化を図ることで基金残高の維持を図っていく。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・大木町公共施設整備基金：町が保有する公共施設の整備その他の経費の財源に充てるため。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・大木町ふるさと納税基金：大木町自治総合計画に定める政策の推進に係る事業の実施に必要な財源に充てるため。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の思いを実現するための事業の財源に充て、夢に満ち、魅力あるれるまちづくりに資するため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・大木町公共施設整備基金：後年度の公共施設更新に備え、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・地域振興基金：国債保有分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百万円の帳簿計上による増加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・大木町ふるさと納税基金：基金からの繰出金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百万円とふるさと納税寄附金等を積立てた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百万円との差額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・大木町公共施設整備基金：公共施設等総合管理計画に基づき、公共施設の長寿命化を図るために活用していく。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・大木町ふるさと納税基金：産業振興や子育て等の自治総合計画に定める政策推進のために活用していく。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・大木町夢あふれるまちづくり基金：まちづくり施策の実現に向けて活用していく。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決算剰余金や基金利子等を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緊急に必要となった大規模事業や、その他やむを得ない事由によって生じた財源不足を補うため、必要に応じて取崩しや積立を実施していく。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決算剰余金や基金利子等を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町債の償還財源を確保し、次世代の負担を緩和するため、毎年度計画的に積立を行う予定である。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13,897
13,725
18.44
7,636,487
7,029,834
476,324
3,592,398
4,484,472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ヵ年は、類似団体内平均をやや上回る値で推移している。歳入水準の維持に欠かせない町税だが、大幅な税収アップは望めない。また、今後は生産年齢人口の減少等による税収減少が予測される。徴収率（</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％）は高水準を維持しており、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うっかり（納め忘れ）を防ぐ、現年分の未納を確実に減らす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を基本方針に、税収レベルの維持に努める。</a:t>
          </a:r>
        </a:p>
        <a:p>
          <a:r>
            <a:rPr kumimoji="1" lang="ja-JP" altLang="en-US" sz="1300">
              <a:latin typeface="ＭＳ Ｐゴシック" panose="020B0600070205080204" pitchFamily="50" charset="-128"/>
              <a:ea typeface="ＭＳ Ｐゴシック" panose="020B0600070205080204" pitchFamily="50" charset="-128"/>
            </a:rPr>
            <a:t>また、中期財政計画に基づき、財源確保と経費削減の両面から財政構造の改善と健全化を図る。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近年は類似団体内平均を下回る値で推移している。令和４年度は、普通地方交付税・地方消費税交付金の増により、前年比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が、自立支援給付費等の社会保障関係経費は増加傾向にある。高齢者の増加を見据えつつ、健康寿命を延伸するための施策や事業を効果的に実施することで、社会保障費の適正化を図る。また、自治総合計画・中期財政計画に基づいた事業の見直しを更に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63</xdr:row>
      <xdr:rowOff>94192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8714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27305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89554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115781</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100010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115781</xdr:rowOff>
    </xdr:from>
    <xdr:to>
      <xdr:col>11</xdr:col>
      <xdr:colOff>31750</xdr:colOff>
      <xdr:row>64</xdr:row>
      <xdr:rowOff>151977</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108858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35789</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88282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5308</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41504</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近年は類似団体内平均を下回る値で推移している。</a:t>
          </a:r>
        </a:p>
        <a:p>
          <a:r>
            <a:rPr kumimoji="1" lang="ja-JP" altLang="en-US" sz="1300">
              <a:latin typeface="ＭＳ Ｐゴシック" panose="020B0600070205080204" pitchFamily="50" charset="-128"/>
              <a:ea typeface="ＭＳ Ｐゴシック" panose="020B0600070205080204" pitchFamily="50" charset="-128"/>
            </a:rPr>
            <a:t>指定管理者制度の在り方やアウトソーシング等を検討し、今後も人件費の適正化を推進していく。また、自治総合計画に基づき、事業の取捨選択や実施事業の優先順位の明確化を進め、物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54998</xdr:rowOff>
    </xdr:from>
    <xdr:to>
      <xdr:col>23</xdr:col>
      <xdr:colOff>133350</xdr:colOff>
      <xdr:row>81</xdr:row>
      <xdr:rowOff>83076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4114800" y="13942448"/>
          <a:ext cx="838200" cy="2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24195</xdr:rowOff>
    </xdr:from>
    <xdr:to>
      <xdr:col>19</xdr:col>
      <xdr:colOff>133350</xdr:colOff>
      <xdr:row>81</xdr:row>
      <xdr:rowOff>83076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3911645"/>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153059</xdr:rowOff>
    </xdr:from>
    <xdr:to>
      <xdr:col>15</xdr:col>
      <xdr:colOff>82550</xdr:colOff>
      <xdr:row>81</xdr:row>
      <xdr:rowOff>24195</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869059"/>
          <a:ext cx="889000" cy="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153059</xdr:rowOff>
    </xdr:from>
    <xdr:to>
      <xdr:col>11</xdr:col>
      <xdr:colOff>31750</xdr:colOff>
      <xdr:row>80</xdr:row>
      <xdr:rowOff>170301</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3869059"/>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4198</xdr:rowOff>
    </xdr:from>
    <xdr:to>
      <xdr:col>23</xdr:col>
      <xdr:colOff>184150</xdr:colOff>
      <xdr:row>81</xdr:row>
      <xdr:rowOff>105798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8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20725</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7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32276</xdr:rowOff>
    </xdr:from>
    <xdr:to>
      <xdr:col>19</xdr:col>
      <xdr:colOff>184150</xdr:colOff>
      <xdr:row>81</xdr:row>
      <xdr:rowOff>133876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9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144053</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8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144845</xdr:rowOff>
    </xdr:from>
    <xdr:to>
      <xdr:col>15</xdr:col>
      <xdr:colOff>133350</xdr:colOff>
      <xdr:row>81</xdr:row>
      <xdr:rowOff>74995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85172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2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102259</xdr:rowOff>
    </xdr:from>
    <xdr:to>
      <xdr:col>11</xdr:col>
      <xdr:colOff>82550</xdr:colOff>
      <xdr:row>81</xdr:row>
      <xdr:rowOff>32409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42586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58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119501</xdr:rowOff>
    </xdr:from>
    <xdr:to>
      <xdr:col>7</xdr:col>
      <xdr:colOff>31750</xdr:colOff>
      <xdr:row>81</xdr:row>
      <xdr:rowOff>49651</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59828</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6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類似団体平均及び全国町村平均を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ポイント上回っている。今後も給与制度の見直し等による給与適正化の取組を進める。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88</xdr:row>
      <xdr:rowOff>40216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06078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93839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50607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93839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51278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概ね適正な職員数といえる。今後も各部門の業務量動向を継続的に把握し、業務量に応じた職員の適正配置、簡素で効率的・効果的な体制を前提とした職員数及び人件費の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105029</xdr:rowOff>
    </xdr:from>
    <xdr:to>
      <xdr:col>81</xdr:col>
      <xdr:colOff>44450</xdr:colOff>
      <xdr:row>60</xdr:row>
      <xdr:rowOff>110337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392029"/>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102616</xdr:rowOff>
    </xdr:from>
    <xdr:to>
      <xdr:col>77</xdr:col>
      <xdr:colOff>44450</xdr:colOff>
      <xdr:row>60</xdr:row>
      <xdr:rowOff>105029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38961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96342</xdr:rowOff>
    </xdr:from>
    <xdr:to>
      <xdr:col>72</xdr:col>
      <xdr:colOff>203200</xdr:colOff>
      <xdr:row>60</xdr:row>
      <xdr:rowOff>102616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38334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96342</xdr:rowOff>
    </xdr:from>
    <xdr:to>
      <xdr:col>68</xdr:col>
      <xdr:colOff>152400</xdr:colOff>
      <xdr:row>60</xdr:row>
      <xdr:rowOff>98755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38334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59537</xdr:rowOff>
    </xdr:from>
    <xdr:to>
      <xdr:col>81</xdr:col>
      <xdr:colOff>95250</xdr:colOff>
      <xdr:row>60</xdr:row>
      <xdr:rowOff>161137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152264</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26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54229</xdr:rowOff>
    </xdr:from>
    <xdr:to>
      <xdr:col>77</xdr:col>
      <xdr:colOff>95250</xdr:colOff>
      <xdr:row>60</xdr:row>
      <xdr:rowOff>155829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166006</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1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51816</xdr:rowOff>
    </xdr:from>
    <xdr:to>
      <xdr:col>73</xdr:col>
      <xdr:colOff>44450</xdr:colOff>
      <xdr:row>60</xdr:row>
      <xdr:rowOff>153416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163593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45542</xdr:rowOff>
    </xdr:from>
    <xdr:to>
      <xdr:col>68</xdr:col>
      <xdr:colOff>203200</xdr:colOff>
      <xdr:row>60</xdr:row>
      <xdr:rowOff>147142</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3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157319</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1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47955</xdr:rowOff>
    </xdr:from>
    <xdr:to>
      <xdr:col>64</xdr:col>
      <xdr:colOff>152400</xdr:colOff>
      <xdr:row>60</xdr:row>
      <xdr:rowOff>149555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159732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内平均の値を下回った。今後も自治総合計画及び中期財政計画に基づき、起債依存型の財政運営に陥らないよう起債抑制策を講じ、投資事業の厳格な取捨選択と適切な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148590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1217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9313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地方債現在高の減少や、公共施設整備基金やふるさと納税基金等への積立による充当可能基金の増により、将来負担比率は更に改善し、８年連続「なし（マイナス）」となった。</a:t>
          </a:r>
        </a:p>
        <a:p>
          <a:r>
            <a:rPr kumimoji="1" lang="ja-JP" altLang="en-US" sz="1300">
              <a:latin typeface="ＭＳ Ｐゴシック" panose="020B0600070205080204" pitchFamily="50" charset="-128"/>
              <a:ea typeface="ＭＳ Ｐゴシック" panose="020B0600070205080204" pitchFamily="50" charset="-128"/>
            </a:rPr>
            <a:t>しかし、公共施設の多くが老朽化し、その維持・補修費用が潜在的な将来負担として存在するため、新規・継続事業に対する精査・点検を強化し、計画的な予防保全と施設の長寿命化に取り組み、財政の健全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13,897
13,725
18.44
7,636,487
7,029,834
476,324
3,592,398
4,484,472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退職手当組合負担金の負担率引き下げや公共工事増に伴う事業費支弁分の人件費の減少等により、前年比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ポイント減となった。アウトソーシング等も視野に入れた定数管理を行い、引き続き職員数の適正化を推進していく。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9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810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8890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77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46990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77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129540</xdr:rowOff>
    </xdr:from>
    <xdr:to>
      <xdr:col>15</xdr:col>
      <xdr:colOff>149225</xdr:colOff>
      <xdr:row>36</xdr:row>
      <xdr:rowOff>59690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69867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167640</xdr:rowOff>
    </xdr:from>
    <xdr:to>
      <xdr:col>6</xdr:col>
      <xdr:colOff>171450</xdr:colOff>
      <xdr:row>36</xdr:row>
      <xdr:rowOff>97790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82567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物件費に係る経常収支比率は、施設管理運営委託料の減少により、前年比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ポイント改善し、類似団体内平均値を下回った。しかし、今後はＤＸ推進に対応するためのシステム費用や業務委託費の増額など、多額の支出が想定される。</a:t>
          </a:r>
        </a:p>
        <a:p>
          <a:r>
            <a:rPr kumimoji="1" lang="ja-JP" altLang="en-US" sz="1300">
              <a:latin typeface="ＭＳ Ｐゴシック" panose="020B0600070205080204" pitchFamily="50" charset="-128"/>
              <a:ea typeface="ＭＳ Ｐゴシック" panose="020B0600070205080204" pitchFamily="50" charset="-128"/>
            </a:rPr>
            <a:t>自治総合計画に基づき、事業の取捨選択や実施事業の優先順位の明確化、委託費の精査等を進め、費用の適正化に努める。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136525</xdr:rowOff>
    </xdr:from>
    <xdr:to>
      <xdr:col>82</xdr:col>
      <xdr:colOff>107950</xdr:colOff>
      <xdr:row>17</xdr:row>
      <xdr:rowOff>12700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879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136525</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4782800" y="29273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136525</xdr:rowOff>
    </xdr:from>
    <xdr:to>
      <xdr:col>73</xdr:col>
      <xdr:colOff>180975</xdr:colOff>
      <xdr:row>18</xdr:row>
      <xdr:rowOff>79375</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flipV="1">
          <a:off x="13893800" y="3051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79375</xdr:rowOff>
    </xdr:from>
    <xdr:to>
      <xdr:col>69</xdr:col>
      <xdr:colOff>92075</xdr:colOff>
      <xdr:row>18</xdr:row>
      <xdr:rowOff>155575</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flipV="1">
          <a:off x="13004800" y="3165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85725</xdr:rowOff>
    </xdr:from>
    <xdr:to>
      <xdr:col>82</xdr:col>
      <xdr:colOff>158750</xdr:colOff>
      <xdr:row>17</xdr:row>
      <xdr:rowOff>15875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102252</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133350</xdr:rowOff>
    </xdr:from>
    <xdr:to>
      <xdr:col>78</xdr:col>
      <xdr:colOff>120650</xdr:colOff>
      <xdr:row>17</xdr:row>
      <xdr:rowOff>63500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85725</xdr:rowOff>
    </xdr:from>
    <xdr:to>
      <xdr:col>74</xdr:col>
      <xdr:colOff>31750</xdr:colOff>
      <xdr:row>18</xdr:row>
      <xdr:rowOff>15875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652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28575</xdr:rowOff>
    </xdr:from>
    <xdr:to>
      <xdr:col>69</xdr:col>
      <xdr:colOff>142875</xdr:colOff>
      <xdr:row>18</xdr:row>
      <xdr:rowOff>130175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114952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104775</xdr:rowOff>
    </xdr:from>
    <xdr:to>
      <xdr:col>65</xdr:col>
      <xdr:colOff>53975</xdr:colOff>
      <xdr:row>19</xdr:row>
      <xdr:rowOff>34925</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19702</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値を上回っており、自立支援給付費やひとり親家庭等医療費の助成など、社会保障関係経費は増加傾向にある。自治総合計画に基づいた事業内容の見直しを進め、社会保障関係経費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59</xdr:row>
      <xdr:rowOff>9978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987800" y="10081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9978</xdr:rowOff>
    </xdr:from>
    <xdr:to>
      <xdr:col>19</xdr:col>
      <xdr:colOff>187325</xdr:colOff>
      <xdr:row>59</xdr:row>
      <xdr:rowOff>97065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3098800" y="10125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97065</xdr:rowOff>
    </xdr:from>
    <xdr:to>
      <xdr:col>15</xdr:col>
      <xdr:colOff>98425</xdr:colOff>
      <xdr:row>60</xdr:row>
      <xdr:rowOff>23585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2209800" y="10212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23585</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320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59162</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45555</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46265</xdr:rowOff>
    </xdr:from>
    <xdr:to>
      <xdr:col>15</xdr:col>
      <xdr:colOff>149225</xdr:colOff>
      <xdr:row>59</xdr:row>
      <xdr:rowOff>147865</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132642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144235</xdr:rowOff>
    </xdr:from>
    <xdr:to>
      <xdr:col>11</xdr:col>
      <xdr:colOff>60325</xdr:colOff>
      <xdr:row>60</xdr:row>
      <xdr:rowOff>74385</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59162</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及び類似団体平均を下回る結果となった。今後は、水道事業の配水管路更新事業への出資など多額の費用がかかることが想定される。経費を節減するとともに、料金の値上げによる健全化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24130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162923</xdr:rowOff>
    </xdr:from>
    <xdr:to>
      <xdr:col>73</xdr:col>
      <xdr:colOff>180975</xdr:colOff>
      <xdr:row>57</xdr:row>
      <xdr:rowOff>24130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764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56</xdr:row>
      <xdr:rowOff>162923</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737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52450</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48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26324</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自治区の活動を支援する交付金の創設により、前年度比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ポイント上昇したが、全国平均や類似団体内平均を下回る数値であり、比較的堅調に推移しているといえる。</a:t>
          </a:r>
        </a:p>
        <a:p>
          <a:r>
            <a:rPr kumimoji="1" lang="ja-JP" altLang="en-US" sz="1300">
              <a:latin typeface="ＭＳ Ｐゴシック" panose="020B0600070205080204" pitchFamily="50" charset="-128"/>
              <a:ea typeface="ＭＳ Ｐゴシック" panose="020B0600070205080204" pitchFamily="50" charset="-128"/>
            </a:rPr>
            <a:t>補助制度については、財政状況、公益性や公平性の確保、活動成果を踏まえ、より効果的に施策・事業の実現を図るために継続的に検証し、引き続き整理・合理化を進める。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35</xdr:row>
      <xdr:rowOff>16510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5671800" y="5902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111760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4782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149860</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893800" y="594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これまで起債抑制のための独自ルールを運用し、政策・施策の優先度に基づいた大型投資事業の取捨選択に努めてきており、全国平均、県平均及び類似団体内平均を下回っている。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公共施設の大規模改修・更新費用の増加が想定されるため、公共施設等総合管理計画等に基づいた計画的な改修工事を実施し、公債費負担の健全性維持を念頭に、適切な範囲内での起債活用を行うこととす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xmlns=""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xmlns=""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131572</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987800" y="13157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xmlns=""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24130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098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33274</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2209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37846</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flipV="1">
          <a:off x="1320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a:extLst>
            <a:ext uri="{FF2B5EF4-FFF2-40B4-BE49-F238E27FC236}">
              <a16:creationId xmlns:a16="http://schemas.microsoft.com/office/drawing/2014/main" xmlns="" id="{00000000-0008-0000-0400-00008A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人件費や物件費の減少に伴い前年比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全国平均、県平均及び類似団体内平均値を下回る結果となった。増加することが避けられない扶助費（少子高齢化に伴う老人福祉関連費や障害者自立支援給付費等）をはじめとする、経常経費全体の上昇に歯止めをかけるよう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xmlns=""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xmlns=""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xmlns=""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66039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5671800" y="132486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xmlns=""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77</xdr:row>
      <xdr:rowOff>111761</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4782800" y="13267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111761</xdr:rowOff>
    </xdr:from>
    <xdr:to>
      <xdr:col>73</xdr:col>
      <xdr:colOff>180975</xdr:colOff>
      <xdr:row>78</xdr:row>
      <xdr:rowOff>16511</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893800" y="13313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46989</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flipV="1">
          <a:off x="13004800" y="13389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5" name="公債費以外該当値テキスト">
          <a:extLst>
            <a:ext uri="{FF2B5EF4-FFF2-40B4-BE49-F238E27FC236}">
              <a16:creationId xmlns:a16="http://schemas.microsoft.com/office/drawing/2014/main" xmlns="" id="{00000000-0008-0000-0400-0000C7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15239</xdr:rowOff>
    </xdr:from>
    <xdr:to>
      <xdr:col>78</xdr:col>
      <xdr:colOff>120650</xdr:colOff>
      <xdr:row>77</xdr:row>
      <xdr:rowOff>116839</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101616</xdr:rowOff>
    </xdr:from>
    <xdr:ext cx="7366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1288</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4401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107966</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26238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131154</xdr:rowOff>
    </xdr:from>
    <xdr:to>
      <xdr:col>29</xdr:col>
      <xdr:colOff>127000</xdr:colOff>
      <xdr:row>17</xdr:row>
      <xdr:rowOff>144834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003800" y="3093429"/>
          <a:ext cx="647700" cy="1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131154</xdr:rowOff>
    </xdr:from>
    <xdr:to>
      <xdr:col>26</xdr:col>
      <xdr:colOff>50800</xdr:colOff>
      <xdr:row>17</xdr:row>
      <xdr:rowOff>143901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3093429"/>
          <a:ext cx="698500" cy="1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143901</xdr:rowOff>
    </xdr:from>
    <xdr:to>
      <xdr:col>22</xdr:col>
      <xdr:colOff>114300</xdr:colOff>
      <xdr:row>17</xdr:row>
      <xdr:rowOff>154956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3106176"/>
          <a:ext cx="698500" cy="1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154956</xdr:rowOff>
    </xdr:from>
    <xdr:to>
      <xdr:col>18</xdr:col>
      <xdr:colOff>177800</xdr:colOff>
      <xdr:row>17</xdr:row>
      <xdr:rowOff>159030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3117231"/>
          <a:ext cx="698500" cy="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94034</xdr:rowOff>
    </xdr:from>
    <xdr:to>
      <xdr:col>29</xdr:col>
      <xdr:colOff>177800</xdr:colOff>
      <xdr:row>18</xdr:row>
      <xdr:rowOff>24184</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305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2611</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96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80354</xdr:rowOff>
    </xdr:from>
    <xdr:to>
      <xdr:col>26</xdr:col>
      <xdr:colOff>101600</xdr:colOff>
      <xdr:row>18</xdr:row>
      <xdr:rowOff>10504</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304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166731</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312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93101</xdr:rowOff>
    </xdr:from>
    <xdr:to>
      <xdr:col>22</xdr:col>
      <xdr:colOff>165100</xdr:colOff>
      <xdr:row>18</xdr:row>
      <xdr:rowOff>23251</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305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8028</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31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104156</xdr:rowOff>
    </xdr:from>
    <xdr:to>
      <xdr:col>19</xdr:col>
      <xdr:colOff>38100</xdr:colOff>
      <xdr:row>18</xdr:row>
      <xdr:rowOff>34306</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306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19083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315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108230</xdr:rowOff>
    </xdr:from>
    <xdr:to>
      <xdr:col>15</xdr:col>
      <xdr:colOff>101600</xdr:colOff>
      <xdr:row>18</xdr:row>
      <xdr:rowOff>38380</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307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23157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315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282410</xdr:rowOff>
    </xdr:from>
    <xdr:to>
      <xdr:col>29</xdr:col>
      <xdr:colOff>127000</xdr:colOff>
      <xdr:row>35</xdr:row>
      <xdr:rowOff>300089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892760"/>
          <a:ext cx="6477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228498</xdr:rowOff>
    </xdr:from>
    <xdr:to>
      <xdr:col>26</xdr:col>
      <xdr:colOff>50800</xdr:colOff>
      <xdr:row>35</xdr:row>
      <xdr:rowOff>282410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838848"/>
          <a:ext cx="698500" cy="5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228498</xdr:rowOff>
    </xdr:from>
    <xdr:to>
      <xdr:col>22</xdr:col>
      <xdr:colOff>114300</xdr:colOff>
      <xdr:row>35</xdr:row>
      <xdr:rowOff>244843</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838848"/>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244843</xdr:rowOff>
    </xdr:from>
    <xdr:to>
      <xdr:col>18</xdr:col>
      <xdr:colOff>177800</xdr:colOff>
      <xdr:row>35</xdr:row>
      <xdr:rowOff>253092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855193"/>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249289</xdr:rowOff>
    </xdr:from>
    <xdr:to>
      <xdr:col>29</xdr:col>
      <xdr:colOff>177800</xdr:colOff>
      <xdr:row>36</xdr:row>
      <xdr:rowOff>7989</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5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221366</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3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231610</xdr:rowOff>
    </xdr:from>
    <xdr:to>
      <xdr:col>26</xdr:col>
      <xdr:colOff>101600</xdr:colOff>
      <xdr:row>35</xdr:row>
      <xdr:rowOff>333210</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4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317987</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92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177698</xdr:rowOff>
    </xdr:from>
    <xdr:to>
      <xdr:col>22</xdr:col>
      <xdr:colOff>165100</xdr:colOff>
      <xdr:row>35</xdr:row>
      <xdr:rowOff>279298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8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264075</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87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194043</xdr:rowOff>
    </xdr:from>
    <xdr:to>
      <xdr:col>19</xdr:col>
      <xdr:colOff>38100</xdr:colOff>
      <xdr:row>35</xdr:row>
      <xdr:rowOff>295643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280420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89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202292</xdr:rowOff>
    </xdr:from>
    <xdr:to>
      <xdr:col>15</xdr:col>
      <xdr:colOff>101600</xdr:colOff>
      <xdr:row>35</xdr:row>
      <xdr:rowOff>303892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288669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13,897
13,725
18.44
7,636,487
7,029,834
476,324
3,592,398
4,484,472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120854</xdr:rowOff>
    </xdr:from>
    <xdr:to>
      <xdr:col>24</xdr:col>
      <xdr:colOff>63500</xdr:colOff>
      <xdr:row>36</xdr:row>
      <xdr:rowOff>147299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3797300" y="6293054"/>
          <a:ext cx="8382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120854</xdr:rowOff>
    </xdr:from>
    <xdr:to>
      <xdr:col>19</xdr:col>
      <xdr:colOff>177800</xdr:colOff>
      <xdr:row>36</xdr:row>
      <xdr:rowOff>138200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93054"/>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138200</xdr:rowOff>
    </xdr:from>
    <xdr:to>
      <xdr:col>15</xdr:col>
      <xdr:colOff>50800</xdr:colOff>
      <xdr:row>37</xdr:row>
      <xdr:rowOff>24266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10400"/>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17449</xdr:rowOff>
    </xdr:from>
    <xdr:to>
      <xdr:col>10</xdr:col>
      <xdr:colOff>114300</xdr:colOff>
      <xdr:row>37</xdr:row>
      <xdr:rowOff>24266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361099"/>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96499</xdr:rowOff>
    </xdr:from>
    <xdr:to>
      <xdr:col>24</xdr:col>
      <xdr:colOff>114300</xdr:colOff>
      <xdr:row>37</xdr:row>
      <xdr:rowOff>26649</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11426</xdr:rowOff>
    </xdr:from>
    <xdr:ext cx="534377"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70054</xdr:rowOff>
    </xdr:from>
    <xdr:to>
      <xdr:col>20</xdr:col>
      <xdr:colOff>38100</xdr:colOff>
      <xdr:row>37</xdr:row>
      <xdr:rowOff>204</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162781</xdr:rowOff>
    </xdr:from>
    <xdr:ext cx="534377"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530111" y="63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87400</xdr:rowOff>
    </xdr:from>
    <xdr:to>
      <xdr:col>15</xdr:col>
      <xdr:colOff>101600</xdr:colOff>
      <xdr:row>37</xdr:row>
      <xdr:rowOff>17550</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8677</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41111" y="63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144916</xdr:rowOff>
    </xdr:from>
    <xdr:to>
      <xdr:col>10</xdr:col>
      <xdr:colOff>165100</xdr:colOff>
      <xdr:row>37</xdr:row>
      <xdr:rowOff>75066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3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66193</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52111" y="64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138099</xdr:rowOff>
    </xdr:from>
    <xdr:to>
      <xdr:col>6</xdr:col>
      <xdr:colOff>38100</xdr:colOff>
      <xdr:row>37</xdr:row>
      <xdr:rowOff>68249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59376</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63111" y="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67828</xdr:rowOff>
    </xdr:from>
    <xdr:to>
      <xdr:col>24</xdr:col>
      <xdr:colOff>63500</xdr:colOff>
      <xdr:row>56</xdr:row>
      <xdr:rowOff>87021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3797300" y="9669028"/>
          <a:ext cx="8382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67828</xdr:rowOff>
    </xdr:from>
    <xdr:to>
      <xdr:col>19</xdr:col>
      <xdr:colOff>177800</xdr:colOff>
      <xdr:row>56</xdr:row>
      <xdr:rowOff>137455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2908300" y="9669028"/>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130959</xdr:rowOff>
    </xdr:from>
    <xdr:to>
      <xdr:col>15</xdr:col>
      <xdr:colOff>50800</xdr:colOff>
      <xdr:row>56</xdr:row>
      <xdr:rowOff>137455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019300" y="9732159"/>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111125</xdr:rowOff>
    </xdr:from>
    <xdr:to>
      <xdr:col>10</xdr:col>
      <xdr:colOff>114300</xdr:colOff>
      <xdr:row>56</xdr:row>
      <xdr:rowOff>130959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1130300" y="971232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36221</xdr:rowOff>
    </xdr:from>
    <xdr:to>
      <xdr:col>24</xdr:col>
      <xdr:colOff>114300</xdr:colOff>
      <xdr:row>56</xdr:row>
      <xdr:rowOff>137821</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96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14648</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61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17028</xdr:rowOff>
    </xdr:from>
    <xdr:to>
      <xdr:col>20</xdr:col>
      <xdr:colOff>38100</xdr:colOff>
      <xdr:row>56</xdr:row>
      <xdr:rowOff>118628</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96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109755</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30111" y="97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86655</xdr:rowOff>
    </xdr:from>
    <xdr:to>
      <xdr:col>15</xdr:col>
      <xdr:colOff>101600</xdr:colOff>
      <xdr:row>57</xdr:row>
      <xdr:rowOff>16805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7932</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78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80159</xdr:rowOff>
    </xdr:from>
    <xdr:to>
      <xdr:col>10</xdr:col>
      <xdr:colOff>165100</xdr:colOff>
      <xdr:row>57</xdr:row>
      <xdr:rowOff>10309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6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1436</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7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60325</xdr:rowOff>
    </xdr:from>
    <xdr:to>
      <xdr:col>6</xdr:col>
      <xdr:colOff>38100</xdr:colOff>
      <xdr:row>56</xdr:row>
      <xdr:rowOff>161925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153052</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7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140309</xdr:rowOff>
    </xdr:from>
    <xdr:to>
      <xdr:col>24</xdr:col>
      <xdr:colOff>63500</xdr:colOff>
      <xdr:row>79</xdr:row>
      <xdr:rowOff>12598</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3797300" y="13513409"/>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140309</xdr:rowOff>
    </xdr:from>
    <xdr:to>
      <xdr:col>19</xdr:col>
      <xdr:colOff>177800</xdr:colOff>
      <xdr:row>78</xdr:row>
      <xdr:rowOff>168199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51340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164731</xdr:rowOff>
    </xdr:from>
    <xdr:to>
      <xdr:col>15</xdr:col>
      <xdr:colOff>50800</xdr:colOff>
      <xdr:row>78</xdr:row>
      <xdr:rowOff>168199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53783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164731</xdr:rowOff>
    </xdr:from>
    <xdr:to>
      <xdr:col>10</xdr:col>
      <xdr:colOff>114300</xdr:colOff>
      <xdr:row>78</xdr:row>
      <xdr:rowOff>166712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53783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133248</xdr:rowOff>
    </xdr:from>
    <xdr:to>
      <xdr:col>24</xdr:col>
      <xdr:colOff>114300</xdr:colOff>
      <xdr:row>79</xdr:row>
      <xdr:rowOff>63398</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48175</xdr:rowOff>
    </xdr:from>
    <xdr:ext cx="378565"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421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89509</xdr:rowOff>
    </xdr:from>
    <xdr:to>
      <xdr:col>20</xdr:col>
      <xdr:colOff>38100</xdr:colOff>
      <xdr:row>79</xdr:row>
      <xdr:rowOff>19659</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10786</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117399</xdr:rowOff>
    </xdr:from>
    <xdr:to>
      <xdr:col>15</xdr:col>
      <xdr:colOff>101600</xdr:colOff>
      <xdr:row>79</xdr:row>
      <xdr:rowOff>47549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38676</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113931</xdr:rowOff>
    </xdr:from>
    <xdr:to>
      <xdr:col>10</xdr:col>
      <xdr:colOff>165100</xdr:colOff>
      <xdr:row>79</xdr:row>
      <xdr:rowOff>44081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35208</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115912</xdr:rowOff>
    </xdr:from>
    <xdr:to>
      <xdr:col>6</xdr:col>
      <xdr:colOff>38100</xdr:colOff>
      <xdr:row>79</xdr:row>
      <xdr:rowOff>46062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37189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xmlns=""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xmlns=""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xmlns=""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3749</xdr:rowOff>
    </xdr:from>
    <xdr:to>
      <xdr:col>24</xdr:col>
      <xdr:colOff>63500</xdr:colOff>
      <xdr:row>94</xdr:row>
      <xdr:rowOff>92870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3797300" y="16120049"/>
          <a:ext cx="838200" cy="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xmlns=""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3749</xdr:rowOff>
    </xdr:from>
    <xdr:to>
      <xdr:col>19</xdr:col>
      <xdr:colOff>177800</xdr:colOff>
      <xdr:row>95</xdr:row>
      <xdr:rowOff>51755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908300" y="16120049"/>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51755</xdr:rowOff>
    </xdr:from>
    <xdr:to>
      <xdr:col>15</xdr:col>
      <xdr:colOff>50800</xdr:colOff>
      <xdr:row>95</xdr:row>
      <xdr:rowOff>83541</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019300" y="16339505"/>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83541</xdr:rowOff>
    </xdr:from>
    <xdr:to>
      <xdr:col>10</xdr:col>
      <xdr:colOff>114300</xdr:colOff>
      <xdr:row>95</xdr:row>
      <xdr:rowOff>116306</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1130300" y="16371291"/>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42070</xdr:rowOff>
    </xdr:from>
    <xdr:to>
      <xdr:col>24</xdr:col>
      <xdr:colOff>114300</xdr:colOff>
      <xdr:row>94</xdr:row>
      <xdr:rowOff>143670</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4584700" y="161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64947</xdr:rowOff>
    </xdr:from>
    <xdr:ext cx="599010" cy="259045"/>
    <xdr:sp macro="" textlink="">
      <xdr:nvSpPr>
        <xdr:cNvPr id="250" name="扶助費該当値テキスト">
          <a:extLst>
            <a:ext uri="{FF2B5EF4-FFF2-40B4-BE49-F238E27FC236}">
              <a16:creationId xmlns:a16="http://schemas.microsoft.com/office/drawing/2014/main" xmlns="" id="{00000000-0008-0000-0600-0000FA000000}"/>
            </a:ext>
          </a:extLst>
        </xdr:cNvPr>
        <xdr:cNvSpPr txBox="1"/>
      </xdr:nvSpPr>
      <xdr:spPr>
        <a:xfrm>
          <a:off x="4686300" y="1600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124399</xdr:rowOff>
    </xdr:from>
    <xdr:to>
      <xdr:col>20</xdr:col>
      <xdr:colOff>38100</xdr:colOff>
      <xdr:row>94</xdr:row>
      <xdr:rowOff>54549</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3746500" y="160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71076</xdr:rowOff>
    </xdr:from>
    <xdr:ext cx="59901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497795" y="158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955</xdr:rowOff>
    </xdr:from>
    <xdr:to>
      <xdr:col>15</xdr:col>
      <xdr:colOff>101600</xdr:colOff>
      <xdr:row>95</xdr:row>
      <xdr:rowOff>102555</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2857500" y="162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119082</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641111" y="160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32741</xdr:rowOff>
    </xdr:from>
    <xdr:to>
      <xdr:col>10</xdr:col>
      <xdr:colOff>165100</xdr:colOff>
      <xdr:row>95</xdr:row>
      <xdr:rowOff>134341</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968500" y="163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150868</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752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65506</xdr:rowOff>
    </xdr:from>
    <xdr:to>
      <xdr:col>6</xdr:col>
      <xdr:colOff>38100</xdr:colOff>
      <xdr:row>95</xdr:row>
      <xdr:rowOff>167106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079500" y="163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12183</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863111" y="161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155281</xdr:rowOff>
    </xdr:from>
    <xdr:to>
      <xdr:col>55</xdr:col>
      <xdr:colOff>0</xdr:colOff>
      <xdr:row>37</xdr:row>
      <xdr:rowOff>20650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6327481"/>
          <a:ext cx="8382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65030</xdr:rowOff>
    </xdr:from>
    <xdr:to>
      <xdr:col>50</xdr:col>
      <xdr:colOff>114300</xdr:colOff>
      <xdr:row>37</xdr:row>
      <xdr:rowOff>20650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8750300" y="5894330"/>
          <a:ext cx="889000" cy="4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65030</xdr:rowOff>
    </xdr:from>
    <xdr:to>
      <xdr:col>45</xdr:col>
      <xdr:colOff>177800</xdr:colOff>
      <xdr:row>37</xdr:row>
      <xdr:rowOff>57898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7861300" y="5894330"/>
          <a:ext cx="889000" cy="50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80950</xdr:rowOff>
    </xdr:from>
    <xdr:to>
      <xdr:col>41</xdr:col>
      <xdr:colOff>50800</xdr:colOff>
      <xdr:row>37</xdr:row>
      <xdr:rowOff>57898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6972300" y="6253150"/>
          <a:ext cx="889000" cy="1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104481</xdr:rowOff>
    </xdr:from>
    <xdr:to>
      <xdr:col>55</xdr:col>
      <xdr:colOff>50800</xdr:colOff>
      <xdr:row>37</xdr:row>
      <xdr:rowOff>34631</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6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19408</xdr:rowOff>
    </xdr:from>
    <xdr:ext cx="534377"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61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141300</xdr:rowOff>
    </xdr:from>
    <xdr:to>
      <xdr:col>50</xdr:col>
      <xdr:colOff>165100</xdr:colOff>
      <xdr:row>37</xdr:row>
      <xdr:rowOff>71450</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3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62577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4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14230</xdr:rowOff>
    </xdr:from>
    <xdr:to>
      <xdr:col>46</xdr:col>
      <xdr:colOff>38100</xdr:colOff>
      <xdr:row>34</xdr:row>
      <xdr:rowOff>115830</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5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106957</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50795" y="59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7098</xdr:rowOff>
    </xdr:from>
    <xdr:to>
      <xdr:col>41</xdr:col>
      <xdr:colOff>101600</xdr:colOff>
      <xdr:row>37</xdr:row>
      <xdr:rowOff>108698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99825</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4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30150</xdr:rowOff>
    </xdr:from>
    <xdr:to>
      <xdr:col>36</xdr:col>
      <xdr:colOff>165100</xdr:colOff>
      <xdr:row>36</xdr:row>
      <xdr:rowOff>131750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148277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xmlns=""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xmlns=""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98063</xdr:rowOff>
    </xdr:from>
    <xdr:to>
      <xdr:col>55</xdr:col>
      <xdr:colOff>0</xdr:colOff>
      <xdr:row>58</xdr:row>
      <xdr:rowOff>50500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9639300" y="9870713"/>
          <a:ext cx="838200" cy="12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xmlns=""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xmlns=""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30224</xdr:rowOff>
    </xdr:from>
    <xdr:to>
      <xdr:col>50</xdr:col>
      <xdr:colOff>114300</xdr:colOff>
      <xdr:row>58</xdr:row>
      <xdr:rowOff>50500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8750300" y="9802874"/>
          <a:ext cx="889000" cy="1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30224</xdr:rowOff>
    </xdr:from>
    <xdr:to>
      <xdr:col>45</xdr:col>
      <xdr:colOff>177800</xdr:colOff>
      <xdr:row>58</xdr:row>
      <xdr:rowOff>4840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7861300" y="9802874"/>
          <a:ext cx="889000" cy="14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135261</xdr:rowOff>
    </xdr:from>
    <xdr:to>
      <xdr:col>41</xdr:col>
      <xdr:colOff>50800</xdr:colOff>
      <xdr:row>58</xdr:row>
      <xdr:rowOff>4840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6972300" y="9907911"/>
          <a:ext cx="8890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47263</xdr:rowOff>
    </xdr:from>
    <xdr:to>
      <xdr:col>55</xdr:col>
      <xdr:colOff>50800</xdr:colOff>
      <xdr:row>57</xdr:row>
      <xdr:rowOff>148863</xdr:rowOff>
    </xdr:to>
    <xdr:sp macro="" textlink="">
      <xdr:nvSpPr>
        <xdr:cNvPr id="359" name="楕円 358">
          <a:extLst>
            <a:ext uri="{FF2B5EF4-FFF2-40B4-BE49-F238E27FC236}">
              <a16:creationId xmlns:a16="http://schemas.microsoft.com/office/drawing/2014/main" xmlns="" id="{00000000-0008-0000-0600-000067010000}"/>
            </a:ext>
          </a:extLst>
        </xdr:cNvPr>
        <xdr:cNvSpPr/>
      </xdr:nvSpPr>
      <xdr:spPr>
        <a:xfrm>
          <a:off x="10426700" y="98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25690</xdr:rowOff>
    </xdr:from>
    <xdr:ext cx="534377" cy="259045"/>
    <xdr:sp macro="" textlink="">
      <xdr:nvSpPr>
        <xdr:cNvPr id="360" name="普通建設事業費該当値テキスト">
          <a:extLst>
            <a:ext uri="{FF2B5EF4-FFF2-40B4-BE49-F238E27FC236}">
              <a16:creationId xmlns:a16="http://schemas.microsoft.com/office/drawing/2014/main" xmlns="" id="{00000000-0008-0000-0600-000068010000}"/>
            </a:ext>
          </a:extLst>
        </xdr:cNvPr>
        <xdr:cNvSpPr txBox="1"/>
      </xdr:nvSpPr>
      <xdr:spPr>
        <a:xfrm>
          <a:off x="10528300" y="979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171150</xdr:rowOff>
    </xdr:from>
    <xdr:to>
      <xdr:col>50</xdr:col>
      <xdr:colOff>165100</xdr:colOff>
      <xdr:row>58</xdr:row>
      <xdr:rowOff>101300</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9588500" y="9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92427</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372111" y="100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150874</xdr:rowOff>
    </xdr:from>
    <xdr:to>
      <xdr:col>46</xdr:col>
      <xdr:colOff>38100</xdr:colOff>
      <xdr:row>57</xdr:row>
      <xdr:rowOff>81024</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8699500" y="9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72151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84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125490</xdr:rowOff>
    </xdr:from>
    <xdr:to>
      <xdr:col>41</xdr:col>
      <xdr:colOff>101600</xdr:colOff>
      <xdr:row>58</xdr:row>
      <xdr:rowOff>55640</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7810500" y="98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46767</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94111" y="99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84461</xdr:rowOff>
    </xdr:from>
    <xdr:to>
      <xdr:col>36</xdr:col>
      <xdr:colOff>165100</xdr:colOff>
      <xdr:row>58</xdr:row>
      <xdr:rowOff>14611</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6921500" y="9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5738</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05111" y="99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xmlns=""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35824</xdr:rowOff>
    </xdr:from>
    <xdr:to>
      <xdr:col>55</xdr:col>
      <xdr:colOff>0</xdr:colOff>
      <xdr:row>79</xdr:row>
      <xdr:rowOff>43459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580374"/>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35824</xdr:rowOff>
    </xdr:from>
    <xdr:to>
      <xdr:col>50</xdr:col>
      <xdr:colOff>114300</xdr:colOff>
      <xdr:row>79</xdr:row>
      <xdr:rowOff>43833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8750300" y="13580374"/>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124490</xdr:rowOff>
    </xdr:from>
    <xdr:to>
      <xdr:col>45</xdr:col>
      <xdr:colOff>177800</xdr:colOff>
      <xdr:row>79</xdr:row>
      <xdr:rowOff>43833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7861300" y="13497590"/>
          <a:ext cx="889000" cy="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121580</xdr:rowOff>
    </xdr:from>
    <xdr:to>
      <xdr:col>41</xdr:col>
      <xdr:colOff>50800</xdr:colOff>
      <xdr:row>78</xdr:row>
      <xdr:rowOff>124490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494680"/>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164109</xdr:rowOff>
    </xdr:from>
    <xdr:to>
      <xdr:col>55</xdr:col>
      <xdr:colOff>50800</xdr:colOff>
      <xdr:row>79</xdr:row>
      <xdr:rowOff>94259</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79036</xdr:rowOff>
    </xdr:from>
    <xdr:ext cx="378565"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45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156474</xdr:rowOff>
    </xdr:from>
    <xdr:to>
      <xdr:col>50</xdr:col>
      <xdr:colOff>165100</xdr:colOff>
      <xdr:row>79</xdr:row>
      <xdr:rowOff>86624</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5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77751</xdr:rowOff>
    </xdr:from>
    <xdr:ext cx="469744"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04428" y="136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164483</xdr:rowOff>
    </xdr:from>
    <xdr:to>
      <xdr:col>46</xdr:col>
      <xdr:colOff>38100</xdr:colOff>
      <xdr:row>79</xdr:row>
      <xdr:rowOff>94633</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5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85760</xdr:rowOff>
    </xdr:from>
    <xdr:ext cx="313932"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93333" y="13630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73690</xdr:rowOff>
    </xdr:from>
    <xdr:to>
      <xdr:col>41</xdr:col>
      <xdr:colOff>101600</xdr:colOff>
      <xdr:row>79</xdr:row>
      <xdr:rowOff>3840</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166417</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70780</xdr:rowOff>
    </xdr:from>
    <xdr:to>
      <xdr:col>36</xdr:col>
      <xdr:colOff>165100</xdr:colOff>
      <xdr:row>79</xdr:row>
      <xdr:rowOff>930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4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163507</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5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41196</xdr:rowOff>
    </xdr:from>
    <xdr:to>
      <xdr:col>55</xdr:col>
      <xdr:colOff>0</xdr:colOff>
      <xdr:row>98</xdr:row>
      <xdr:rowOff>93821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843296"/>
          <a:ext cx="838200" cy="5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68143</xdr:rowOff>
    </xdr:from>
    <xdr:to>
      <xdr:col>50</xdr:col>
      <xdr:colOff>114300</xdr:colOff>
      <xdr:row>98</xdr:row>
      <xdr:rowOff>93821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698793"/>
          <a:ext cx="889000" cy="19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68143</xdr:rowOff>
    </xdr:from>
    <xdr:to>
      <xdr:col>45</xdr:col>
      <xdr:colOff>177800</xdr:colOff>
      <xdr:row>98</xdr:row>
      <xdr:rowOff>96380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698793"/>
          <a:ext cx="889000" cy="1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75126</xdr:rowOff>
    </xdr:from>
    <xdr:to>
      <xdr:col>41</xdr:col>
      <xdr:colOff>50800</xdr:colOff>
      <xdr:row>98</xdr:row>
      <xdr:rowOff>96380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972300" y="16877226"/>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161846</xdr:rowOff>
    </xdr:from>
    <xdr:to>
      <xdr:col>55</xdr:col>
      <xdr:colOff>50800</xdr:colOff>
      <xdr:row>98</xdr:row>
      <xdr:rowOff>91996</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7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76773</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7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43021</xdr:rowOff>
    </xdr:from>
    <xdr:to>
      <xdr:col>50</xdr:col>
      <xdr:colOff>165100</xdr:colOff>
      <xdr:row>98</xdr:row>
      <xdr:rowOff>144621</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8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135748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9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17343</xdr:rowOff>
    </xdr:from>
    <xdr:to>
      <xdr:col>46</xdr:col>
      <xdr:colOff>38100</xdr:colOff>
      <xdr:row>97</xdr:row>
      <xdr:rowOff>118943</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6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110070</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7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45580</xdr:rowOff>
    </xdr:from>
    <xdr:to>
      <xdr:col>41</xdr:col>
      <xdr:colOff>101600</xdr:colOff>
      <xdr:row>98</xdr:row>
      <xdr:rowOff>147180</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138307</xdr:rowOff>
    </xdr:from>
    <xdr:ext cx="469744"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26428" y="169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24326</xdr:rowOff>
    </xdr:from>
    <xdr:to>
      <xdr:col>36</xdr:col>
      <xdr:colOff>165100</xdr:colOff>
      <xdr:row>98</xdr:row>
      <xdr:rowOff>125926</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8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117053</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91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xmlns=""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xmlns=""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xmlns=""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xmlns=""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7607</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4592300" y="6694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7607</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3703300" y="6694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44297</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814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xmlns=""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128257</xdr:rowOff>
    </xdr:from>
    <xdr:to>
      <xdr:col>76</xdr:col>
      <xdr:colOff>165100</xdr:colOff>
      <xdr:row>39</xdr:row>
      <xdr:rowOff>58407</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4541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49534</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57428" y="67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164947</xdr:rowOff>
    </xdr:from>
    <xdr:to>
      <xdr:col>67</xdr:col>
      <xdr:colOff>101600</xdr:colOff>
      <xdr:row>39</xdr:row>
      <xdr:rowOff>95097</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276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86224</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8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xmlns=""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xmlns=""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xmlns=""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xmlns=""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xmlns=""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xmlns=""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134183</xdr:rowOff>
    </xdr:from>
    <xdr:to>
      <xdr:col>85</xdr:col>
      <xdr:colOff>127000</xdr:colOff>
      <xdr:row>77</xdr:row>
      <xdr:rowOff>138283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5481300" y="13335833"/>
          <a:ext cx="8382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xmlns=""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xmlns=""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125428</xdr:rowOff>
    </xdr:from>
    <xdr:to>
      <xdr:col>81</xdr:col>
      <xdr:colOff>50800</xdr:colOff>
      <xdr:row>77</xdr:row>
      <xdr:rowOff>134183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4592300" y="13327078"/>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125428</xdr:rowOff>
    </xdr:from>
    <xdr:to>
      <xdr:col>76</xdr:col>
      <xdr:colOff>114300</xdr:colOff>
      <xdr:row>77</xdr:row>
      <xdr:rowOff>134906</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3703300" y="13327078"/>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134906</xdr:rowOff>
    </xdr:from>
    <xdr:to>
      <xdr:col>71</xdr:col>
      <xdr:colOff>177800</xdr:colOff>
      <xdr:row>77</xdr:row>
      <xdr:rowOff>136613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2814300" y="133365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87483</xdr:rowOff>
    </xdr:from>
    <xdr:to>
      <xdr:col>85</xdr:col>
      <xdr:colOff>177800</xdr:colOff>
      <xdr:row>78</xdr:row>
      <xdr:rowOff>17633</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6268700" y="132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65910</xdr:rowOff>
    </xdr:from>
    <xdr:ext cx="534377" cy="259045"/>
    <xdr:sp macro="" textlink="">
      <xdr:nvSpPr>
        <xdr:cNvPr id="635" name="公債費該当値テキスト">
          <a:extLst>
            <a:ext uri="{FF2B5EF4-FFF2-40B4-BE49-F238E27FC236}">
              <a16:creationId xmlns:a16="http://schemas.microsoft.com/office/drawing/2014/main" xmlns="" id="{00000000-0008-0000-0600-00007B020000}"/>
            </a:ext>
          </a:extLst>
        </xdr:cNvPr>
        <xdr:cNvSpPr txBox="1"/>
      </xdr:nvSpPr>
      <xdr:spPr>
        <a:xfrm>
          <a:off x="16370300" y="132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83383</xdr:rowOff>
    </xdr:from>
    <xdr:to>
      <xdr:col>81</xdr:col>
      <xdr:colOff>101600</xdr:colOff>
      <xdr:row>78</xdr:row>
      <xdr:rowOff>13533</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5430500" y="132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4660</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3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74628</xdr:rowOff>
    </xdr:from>
    <xdr:to>
      <xdr:col>76</xdr:col>
      <xdr:colOff>165100</xdr:colOff>
      <xdr:row>78</xdr:row>
      <xdr:rowOff>4778</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4541500" y="132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167355</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3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84106</xdr:rowOff>
    </xdr:from>
    <xdr:to>
      <xdr:col>72</xdr:col>
      <xdr:colOff>38100</xdr:colOff>
      <xdr:row>78</xdr:row>
      <xdr:rowOff>14256</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3652500" y="13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5383</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33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85813</xdr:rowOff>
    </xdr:from>
    <xdr:to>
      <xdr:col>67</xdr:col>
      <xdr:colOff>101600</xdr:colOff>
      <xdr:row>78</xdr:row>
      <xdr:rowOff>15963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2763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7090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33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112771</xdr:rowOff>
    </xdr:from>
    <xdr:to>
      <xdr:col>85</xdr:col>
      <xdr:colOff>127000</xdr:colOff>
      <xdr:row>97</xdr:row>
      <xdr:rowOff>129184</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5481300" y="16743421"/>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112771</xdr:rowOff>
    </xdr:from>
    <xdr:to>
      <xdr:col>81</xdr:col>
      <xdr:colOff>50800</xdr:colOff>
      <xdr:row>98</xdr:row>
      <xdr:rowOff>63557</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4592300" y="16743421"/>
          <a:ext cx="889000" cy="1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63557</xdr:rowOff>
    </xdr:from>
    <xdr:to>
      <xdr:col>76</xdr:col>
      <xdr:colOff>114300</xdr:colOff>
      <xdr:row>98</xdr:row>
      <xdr:rowOff>75989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3703300" y="16865657"/>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54711</xdr:rowOff>
    </xdr:from>
    <xdr:to>
      <xdr:col>71</xdr:col>
      <xdr:colOff>177800</xdr:colOff>
      <xdr:row>98</xdr:row>
      <xdr:rowOff>75989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814300" y="16856811"/>
          <a:ext cx="8890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78384</xdr:rowOff>
    </xdr:from>
    <xdr:to>
      <xdr:col>85</xdr:col>
      <xdr:colOff>177800</xdr:colOff>
      <xdr:row>98</xdr:row>
      <xdr:rowOff>8534</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56811</xdr:rowOff>
    </xdr:from>
    <xdr:ext cx="534377"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6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61971</xdr:rowOff>
    </xdr:from>
    <xdr:to>
      <xdr:col>81</xdr:col>
      <xdr:colOff>101600</xdr:colOff>
      <xdr:row>97</xdr:row>
      <xdr:rowOff>163571</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6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154698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12757</xdr:rowOff>
    </xdr:from>
    <xdr:to>
      <xdr:col>76</xdr:col>
      <xdr:colOff>165100</xdr:colOff>
      <xdr:row>98</xdr:row>
      <xdr:rowOff>114357</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8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105484</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25111" y="169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25189</xdr:rowOff>
    </xdr:from>
    <xdr:to>
      <xdr:col>72</xdr:col>
      <xdr:colOff>38100</xdr:colOff>
      <xdr:row>98</xdr:row>
      <xdr:rowOff>126789</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8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117916</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36111" y="169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3911</xdr:rowOff>
    </xdr:from>
    <xdr:to>
      <xdr:col>67</xdr:col>
      <xdr:colOff>101600</xdr:colOff>
      <xdr:row>98</xdr:row>
      <xdr:rowOff>105511</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8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96638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47111" y="168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xmlns=""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xmlns=""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xmlns=""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149606</xdr:rowOff>
    </xdr:from>
    <xdr:to>
      <xdr:col>116</xdr:col>
      <xdr:colOff>63500</xdr:colOff>
      <xdr:row>38</xdr:row>
      <xdr:rowOff>88265</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1323300" y="6493256"/>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xmlns=""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xmlns=""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115469</xdr:rowOff>
    </xdr:from>
    <xdr:to>
      <xdr:col>111</xdr:col>
      <xdr:colOff>177800</xdr:colOff>
      <xdr:row>37</xdr:row>
      <xdr:rowOff>149606</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0434300" y="6459119"/>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100914</xdr:rowOff>
    </xdr:from>
    <xdr:to>
      <xdr:col>107</xdr:col>
      <xdr:colOff>50800</xdr:colOff>
      <xdr:row>37</xdr:row>
      <xdr:rowOff>115469</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9545300" y="6444564"/>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51460</xdr:rowOff>
    </xdr:from>
    <xdr:to>
      <xdr:col>102</xdr:col>
      <xdr:colOff>114300</xdr:colOff>
      <xdr:row>37</xdr:row>
      <xdr:rowOff>100914</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656300" y="6223660"/>
          <a:ext cx="889000" cy="2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46" name="楕円 745">
          <a:extLst>
            <a:ext uri="{FF2B5EF4-FFF2-40B4-BE49-F238E27FC236}">
              <a16:creationId xmlns:a16="http://schemas.microsoft.com/office/drawing/2014/main" xmlns="" id="{00000000-0008-0000-0600-0000EA020000}"/>
            </a:ext>
          </a:extLst>
        </xdr:cNvPr>
        <xdr:cNvSpPr/>
      </xdr:nvSpPr>
      <xdr:spPr>
        <a:xfrm>
          <a:off x="22110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15892</xdr:rowOff>
    </xdr:from>
    <xdr:ext cx="469744" cy="259045"/>
    <xdr:sp macro="" textlink="">
      <xdr:nvSpPr>
        <xdr:cNvPr id="747" name="投資及び出資金該当値テキスト">
          <a:extLst>
            <a:ext uri="{FF2B5EF4-FFF2-40B4-BE49-F238E27FC236}">
              <a16:creationId xmlns:a16="http://schemas.microsoft.com/office/drawing/2014/main" xmlns="" id="{00000000-0008-0000-0600-0000EB020000}"/>
            </a:ext>
          </a:extLst>
        </xdr:cNvPr>
        <xdr:cNvSpPr txBox="1"/>
      </xdr:nvSpPr>
      <xdr:spPr>
        <a:xfrm>
          <a:off x="22212300"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98806</xdr:rowOff>
    </xdr:from>
    <xdr:to>
      <xdr:col>112</xdr:col>
      <xdr:colOff>38100</xdr:colOff>
      <xdr:row>38</xdr:row>
      <xdr:rowOff>28956</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1272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45483</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2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64669</xdr:rowOff>
    </xdr:from>
    <xdr:to>
      <xdr:col>107</xdr:col>
      <xdr:colOff>101600</xdr:colOff>
      <xdr:row>37</xdr:row>
      <xdr:rowOff>166269</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0383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199428" y="61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50114</xdr:rowOff>
    </xdr:from>
    <xdr:to>
      <xdr:col>102</xdr:col>
      <xdr:colOff>165100</xdr:colOff>
      <xdr:row>37</xdr:row>
      <xdr:rowOff>151714</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19494500" y="63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168241</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1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660</xdr:rowOff>
    </xdr:from>
    <xdr:to>
      <xdr:col>98</xdr:col>
      <xdr:colOff>38100</xdr:colOff>
      <xdr:row>36</xdr:row>
      <xdr:rowOff>102260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18605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118787</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59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xmlns=""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xmlns=""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147815</xdr:rowOff>
    </xdr:from>
    <xdr:to>
      <xdr:col>116</xdr:col>
      <xdr:colOff>63500</xdr:colOff>
      <xdr:row>58</xdr:row>
      <xdr:rowOff>8095</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1323300" y="9920465"/>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a:extLst>
            <a:ext uri="{FF2B5EF4-FFF2-40B4-BE49-F238E27FC236}">
              <a16:creationId xmlns:a16="http://schemas.microsoft.com/office/drawing/2014/main" xmlns="" id="{00000000-0008-0000-0600-00000F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xmlns=""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147815</xdr:rowOff>
    </xdr:from>
    <xdr:to>
      <xdr:col>111</xdr:col>
      <xdr:colOff>177800</xdr:colOff>
      <xdr:row>57</xdr:row>
      <xdr:rowOff>148844</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0434300" y="992046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148844</xdr:rowOff>
    </xdr:from>
    <xdr:to>
      <xdr:col>107</xdr:col>
      <xdr:colOff>50800</xdr:colOff>
      <xdr:row>58</xdr:row>
      <xdr:rowOff>19045</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19545300" y="9921494"/>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19045</xdr:rowOff>
    </xdr:from>
    <xdr:to>
      <xdr:col>102</xdr:col>
      <xdr:colOff>114300</xdr:colOff>
      <xdr:row>58</xdr:row>
      <xdr:rowOff>19434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8656300" y="996314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128745</xdr:rowOff>
    </xdr:from>
    <xdr:to>
      <xdr:col>116</xdr:col>
      <xdr:colOff>114300</xdr:colOff>
      <xdr:row>58</xdr:row>
      <xdr:rowOff>58895</xdr:rowOff>
    </xdr:to>
    <xdr:sp macro="" textlink="">
      <xdr:nvSpPr>
        <xdr:cNvPr id="801" name="楕円 800">
          <a:extLst>
            <a:ext uri="{FF2B5EF4-FFF2-40B4-BE49-F238E27FC236}">
              <a16:creationId xmlns:a16="http://schemas.microsoft.com/office/drawing/2014/main" xmlns="" id="{00000000-0008-0000-0600-000021030000}"/>
            </a:ext>
          </a:extLst>
        </xdr:cNvPr>
        <xdr:cNvSpPr/>
      </xdr:nvSpPr>
      <xdr:spPr>
        <a:xfrm>
          <a:off x="22110700" y="99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151622</xdr:rowOff>
    </xdr:from>
    <xdr:ext cx="469744" cy="259045"/>
    <xdr:sp macro="" textlink="">
      <xdr:nvSpPr>
        <xdr:cNvPr id="802" name="貸付金該当値テキスト">
          <a:extLst>
            <a:ext uri="{FF2B5EF4-FFF2-40B4-BE49-F238E27FC236}">
              <a16:creationId xmlns:a16="http://schemas.microsoft.com/office/drawing/2014/main" xmlns="" id="{00000000-0008-0000-0600-000022030000}"/>
            </a:ext>
          </a:extLst>
        </xdr:cNvPr>
        <xdr:cNvSpPr txBox="1"/>
      </xdr:nvSpPr>
      <xdr:spPr>
        <a:xfrm>
          <a:off x="22212300" y="97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97015</xdr:rowOff>
    </xdr:from>
    <xdr:to>
      <xdr:col>112</xdr:col>
      <xdr:colOff>38100</xdr:colOff>
      <xdr:row>58</xdr:row>
      <xdr:rowOff>27165</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1272500" y="9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43692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64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98044</xdr:rowOff>
    </xdr:from>
    <xdr:to>
      <xdr:col>107</xdr:col>
      <xdr:colOff>101600</xdr:colOff>
      <xdr:row>58</xdr:row>
      <xdr:rowOff>28194</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0383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44721</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964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139695</xdr:rowOff>
    </xdr:from>
    <xdr:to>
      <xdr:col>102</xdr:col>
      <xdr:colOff>165100</xdr:colOff>
      <xdr:row>58</xdr:row>
      <xdr:rowOff>69845</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19494500" y="99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86372</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10428" y="96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140084</xdr:rowOff>
    </xdr:from>
    <xdr:to>
      <xdr:col>98</xdr:col>
      <xdr:colOff>38100</xdr:colOff>
      <xdr:row>58</xdr:row>
      <xdr:rowOff>70234</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8605500" y="991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86761</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21428" y="968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xmlns=""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xmlns=""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30962</xdr:rowOff>
    </xdr:from>
    <xdr:to>
      <xdr:col>116</xdr:col>
      <xdr:colOff>63500</xdr:colOff>
      <xdr:row>77</xdr:row>
      <xdr:rowOff>63587</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1323300" y="13232612"/>
          <a:ext cx="8382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xmlns=""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xmlns=""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62945</xdr:rowOff>
    </xdr:from>
    <xdr:to>
      <xdr:col>111</xdr:col>
      <xdr:colOff>177800</xdr:colOff>
      <xdr:row>77</xdr:row>
      <xdr:rowOff>63587</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0434300" y="13264595"/>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62945</xdr:rowOff>
    </xdr:from>
    <xdr:to>
      <xdr:col>107</xdr:col>
      <xdr:colOff>50800</xdr:colOff>
      <xdr:row>77</xdr:row>
      <xdr:rowOff>88069</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19545300" y="13264595"/>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88069</xdr:rowOff>
    </xdr:from>
    <xdr:to>
      <xdr:col>102</xdr:col>
      <xdr:colOff>114300</xdr:colOff>
      <xdr:row>77</xdr:row>
      <xdr:rowOff>97377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8656300" y="1328971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151612</xdr:rowOff>
    </xdr:from>
    <xdr:to>
      <xdr:col>116</xdr:col>
      <xdr:colOff>114300</xdr:colOff>
      <xdr:row>77</xdr:row>
      <xdr:rowOff>81762</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2110700" y="131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130039</xdr:rowOff>
    </xdr:from>
    <xdr:ext cx="534377" cy="259045"/>
    <xdr:sp macro="" textlink="">
      <xdr:nvSpPr>
        <xdr:cNvPr id="861" name="繰出金該当値テキスト">
          <a:extLst>
            <a:ext uri="{FF2B5EF4-FFF2-40B4-BE49-F238E27FC236}">
              <a16:creationId xmlns:a16="http://schemas.microsoft.com/office/drawing/2014/main" xmlns="" id="{00000000-0008-0000-0600-00005D030000}"/>
            </a:ext>
          </a:extLst>
        </xdr:cNvPr>
        <xdr:cNvSpPr txBox="1"/>
      </xdr:nvSpPr>
      <xdr:spPr>
        <a:xfrm>
          <a:off x="22212300" y="13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12787</xdr:rowOff>
    </xdr:from>
    <xdr:to>
      <xdr:col>112</xdr:col>
      <xdr:colOff>38100</xdr:colOff>
      <xdr:row>77</xdr:row>
      <xdr:rowOff>114387</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1272500" y="132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105514</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3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12145</xdr:rowOff>
    </xdr:from>
    <xdr:to>
      <xdr:col>107</xdr:col>
      <xdr:colOff>101600</xdr:colOff>
      <xdr:row>77</xdr:row>
      <xdr:rowOff>113745</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0383500" y="13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104872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3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37269</xdr:rowOff>
    </xdr:from>
    <xdr:to>
      <xdr:col>102</xdr:col>
      <xdr:colOff>165100</xdr:colOff>
      <xdr:row>77</xdr:row>
      <xdr:rowOff>138869</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19494500" y="132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129996</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46577</xdr:rowOff>
    </xdr:from>
    <xdr:to>
      <xdr:col>98</xdr:col>
      <xdr:colOff>38100</xdr:colOff>
      <xdr:row>77</xdr:row>
      <xdr:rowOff>148177</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8605500" y="132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139304</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xmlns=""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xmlns=""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xmlns=""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xmlns=""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xmlns=""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109,302</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減少したものの、類似団体と比較して一人当たりのコストが高い状況となっている。これは、自立支援給付費やひとり親家庭医療費助成等の増が主な要因である。社会保障経費は今後も増加が見込まれるため、自治総合計画に基づき、事業の優先度・効果等を検証し、サービスの質を保ったうえで事業費の適正化に努める。</a:t>
          </a:r>
        </a:p>
        <a:p>
          <a:r>
            <a:rPr kumimoji="1" lang="ja-JP" altLang="en-US" sz="1300">
              <a:latin typeface="ＭＳ Ｐゴシック" panose="020B0600070205080204" pitchFamily="50" charset="-128"/>
              <a:ea typeface="ＭＳ Ｐゴシック" panose="020B0600070205080204" pitchFamily="50" charset="-128"/>
            </a:rPr>
            <a:t>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46,607</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下回っている。今後は公共施設の老朽化に伴う建設事業費の増加が見込まれているため、公共施設等総合管理計画等に基づき、計画的な予防保全と施設の長寿命化に取り組み、財政の健全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13,897
13,725
18.44
7,636,487
7,029,834
476,324
3,592,398
4,484,472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8255</xdr:rowOff>
    </xdr:from>
    <xdr:to>
      <xdr:col>24</xdr:col>
      <xdr:colOff>63500</xdr:colOff>
      <xdr:row>38</xdr:row>
      <xdr:rowOff>15304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523355"/>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15304</xdr:rowOff>
    </xdr:from>
    <xdr:to>
      <xdr:col>19</xdr:col>
      <xdr:colOff>177800</xdr:colOff>
      <xdr:row>38</xdr:row>
      <xdr:rowOff>25209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530404"/>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15304</xdr:rowOff>
    </xdr:from>
    <xdr:to>
      <xdr:col>15</xdr:col>
      <xdr:colOff>50800</xdr:colOff>
      <xdr:row>38</xdr:row>
      <xdr:rowOff>25209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530404"/>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15304</xdr:rowOff>
    </xdr:from>
    <xdr:to>
      <xdr:col>10</xdr:col>
      <xdr:colOff>114300</xdr:colOff>
      <xdr:row>38</xdr:row>
      <xdr:rowOff>16446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53040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128905</xdr:rowOff>
    </xdr:from>
    <xdr:to>
      <xdr:col>24</xdr:col>
      <xdr:colOff>114300</xdr:colOff>
      <xdr:row>38</xdr:row>
      <xdr:rowOff>59055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107332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135953</xdr:rowOff>
    </xdr:from>
    <xdr:to>
      <xdr:col>20</xdr:col>
      <xdr:colOff>38100</xdr:colOff>
      <xdr:row>38</xdr:row>
      <xdr:rowOff>66103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57231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145859</xdr:rowOff>
    </xdr:from>
    <xdr:to>
      <xdr:col>15</xdr:col>
      <xdr:colOff>101600</xdr:colOff>
      <xdr:row>38</xdr:row>
      <xdr:rowOff>76009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4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67136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58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135953</xdr:rowOff>
    </xdr:from>
    <xdr:to>
      <xdr:col>10</xdr:col>
      <xdr:colOff>165100</xdr:colOff>
      <xdr:row>38</xdr:row>
      <xdr:rowOff>66103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57231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137097</xdr:rowOff>
    </xdr:from>
    <xdr:to>
      <xdr:col>6</xdr:col>
      <xdr:colOff>38100</xdr:colOff>
      <xdr:row>38</xdr:row>
      <xdr:rowOff>67247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58373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5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45605</xdr:rowOff>
    </xdr:from>
    <xdr:to>
      <xdr:col>24</xdr:col>
      <xdr:colOff>63500</xdr:colOff>
      <xdr:row>57</xdr:row>
      <xdr:rowOff>80166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818255"/>
          <a:ext cx="838200" cy="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14522</xdr:rowOff>
    </xdr:from>
    <xdr:to>
      <xdr:col>19</xdr:col>
      <xdr:colOff>177800</xdr:colOff>
      <xdr:row>57</xdr:row>
      <xdr:rowOff>45605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615722"/>
          <a:ext cx="889000" cy="2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14522</xdr:rowOff>
    </xdr:from>
    <xdr:to>
      <xdr:col>15</xdr:col>
      <xdr:colOff>50800</xdr:colOff>
      <xdr:row>58</xdr:row>
      <xdr:rowOff>22356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615722"/>
          <a:ext cx="889000" cy="3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22213</xdr:rowOff>
    </xdr:from>
    <xdr:to>
      <xdr:col>10</xdr:col>
      <xdr:colOff>114300</xdr:colOff>
      <xdr:row>58</xdr:row>
      <xdr:rowOff>22356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794863"/>
          <a:ext cx="889000" cy="1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29366</xdr:rowOff>
    </xdr:from>
    <xdr:to>
      <xdr:col>24</xdr:col>
      <xdr:colOff>114300</xdr:colOff>
      <xdr:row>57</xdr:row>
      <xdr:rowOff>130966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7793</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8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166255</xdr:rowOff>
    </xdr:from>
    <xdr:to>
      <xdr:col>20</xdr:col>
      <xdr:colOff>38100</xdr:colOff>
      <xdr:row>57</xdr:row>
      <xdr:rowOff>96405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7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87532</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86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135172</xdr:rowOff>
    </xdr:from>
    <xdr:to>
      <xdr:col>15</xdr:col>
      <xdr:colOff>101600</xdr:colOff>
      <xdr:row>56</xdr:row>
      <xdr:rowOff>65322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5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56449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65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143006</xdr:rowOff>
    </xdr:from>
    <xdr:to>
      <xdr:col>10</xdr:col>
      <xdr:colOff>165100</xdr:colOff>
      <xdr:row>58</xdr:row>
      <xdr:rowOff>73156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64283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0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142863</xdr:rowOff>
    </xdr:from>
    <xdr:to>
      <xdr:col>6</xdr:col>
      <xdr:colOff>38100</xdr:colOff>
      <xdr:row>57</xdr:row>
      <xdr:rowOff>73013</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89540</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5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116086</xdr:rowOff>
    </xdr:from>
    <xdr:to>
      <xdr:col>24</xdr:col>
      <xdr:colOff>63500</xdr:colOff>
      <xdr:row>75</xdr:row>
      <xdr:rowOff>80881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803386"/>
          <a:ext cx="8382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80881</xdr:rowOff>
    </xdr:from>
    <xdr:to>
      <xdr:col>19</xdr:col>
      <xdr:colOff>177800</xdr:colOff>
      <xdr:row>76</xdr:row>
      <xdr:rowOff>31268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939631"/>
          <a:ext cx="889000" cy="1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31268</xdr:rowOff>
    </xdr:from>
    <xdr:to>
      <xdr:col>15</xdr:col>
      <xdr:colOff>50800</xdr:colOff>
      <xdr:row>76</xdr:row>
      <xdr:rowOff>107330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061468"/>
          <a:ext cx="889000" cy="7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107330</xdr:rowOff>
    </xdr:from>
    <xdr:to>
      <xdr:col>10</xdr:col>
      <xdr:colOff>114300</xdr:colOff>
      <xdr:row>76</xdr:row>
      <xdr:rowOff>150879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137530"/>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65286</xdr:rowOff>
    </xdr:from>
    <xdr:to>
      <xdr:col>24</xdr:col>
      <xdr:colOff>114300</xdr:colOff>
      <xdr:row>74</xdr:row>
      <xdr:rowOff>166886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7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88163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60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30081</xdr:rowOff>
    </xdr:from>
    <xdr:to>
      <xdr:col>20</xdr:col>
      <xdr:colOff>38100</xdr:colOff>
      <xdr:row>75</xdr:row>
      <xdr:rowOff>131681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8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122809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9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151918</xdr:rowOff>
    </xdr:from>
    <xdr:to>
      <xdr:col>15</xdr:col>
      <xdr:colOff>101600</xdr:colOff>
      <xdr:row>76</xdr:row>
      <xdr:rowOff>82068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98594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78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56530</xdr:rowOff>
    </xdr:from>
    <xdr:to>
      <xdr:col>10</xdr:col>
      <xdr:colOff>165100</xdr:colOff>
      <xdr:row>76</xdr:row>
      <xdr:rowOff>158130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3207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86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100079</xdr:rowOff>
    </xdr:from>
    <xdr:to>
      <xdr:col>6</xdr:col>
      <xdr:colOff>38100</xdr:colOff>
      <xdr:row>77</xdr:row>
      <xdr:rowOff>30229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46755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90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86559</xdr:rowOff>
    </xdr:from>
    <xdr:to>
      <xdr:col>24</xdr:col>
      <xdr:colOff>63500</xdr:colOff>
      <xdr:row>97</xdr:row>
      <xdr:rowOff>92270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717209"/>
          <a:ext cx="8382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86559</xdr:rowOff>
    </xdr:from>
    <xdr:to>
      <xdr:col>19</xdr:col>
      <xdr:colOff>177800</xdr:colOff>
      <xdr:row>97</xdr:row>
      <xdr:rowOff>153101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717209"/>
          <a:ext cx="889000" cy="6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153101</xdr:rowOff>
    </xdr:from>
    <xdr:to>
      <xdr:col>15</xdr:col>
      <xdr:colOff>50800</xdr:colOff>
      <xdr:row>97</xdr:row>
      <xdr:rowOff>158144</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783751"/>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141926</xdr:rowOff>
    </xdr:from>
    <xdr:to>
      <xdr:col>10</xdr:col>
      <xdr:colOff>114300</xdr:colOff>
      <xdr:row>97</xdr:row>
      <xdr:rowOff>158144</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772576"/>
          <a:ext cx="8890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41470</xdr:rowOff>
    </xdr:from>
    <xdr:to>
      <xdr:col>24</xdr:col>
      <xdr:colOff>114300</xdr:colOff>
      <xdr:row>97</xdr:row>
      <xdr:rowOff>143070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127847</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35759</xdr:rowOff>
    </xdr:from>
    <xdr:to>
      <xdr:col>20</xdr:col>
      <xdr:colOff>38100</xdr:colOff>
      <xdr:row>97</xdr:row>
      <xdr:rowOff>137359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6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128486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7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102301</xdr:rowOff>
    </xdr:from>
    <xdr:to>
      <xdr:col>15</xdr:col>
      <xdr:colOff>101600</xdr:colOff>
      <xdr:row>98</xdr:row>
      <xdr:rowOff>32451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7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23578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8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107344</xdr:rowOff>
    </xdr:from>
    <xdr:to>
      <xdr:col>10</xdr:col>
      <xdr:colOff>165100</xdr:colOff>
      <xdr:row>98</xdr:row>
      <xdr:rowOff>37494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7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28621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8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91126</xdr:rowOff>
    </xdr:from>
    <xdr:to>
      <xdr:col>6</xdr:col>
      <xdr:colOff>38100</xdr:colOff>
      <xdr:row>98</xdr:row>
      <xdr:rowOff>21276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7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12403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8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22329</xdr:rowOff>
    </xdr:from>
    <xdr:to>
      <xdr:col>55</xdr:col>
      <xdr:colOff>0</xdr:colOff>
      <xdr:row>58</xdr:row>
      <xdr:rowOff>32928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966429"/>
          <a:ext cx="838200" cy="1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137406</xdr:rowOff>
    </xdr:from>
    <xdr:to>
      <xdr:col>50</xdr:col>
      <xdr:colOff>114300</xdr:colOff>
      <xdr:row>58</xdr:row>
      <xdr:rowOff>32928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910056"/>
          <a:ext cx="8890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137406</xdr:rowOff>
    </xdr:from>
    <xdr:to>
      <xdr:col>45</xdr:col>
      <xdr:colOff>177800</xdr:colOff>
      <xdr:row>58</xdr:row>
      <xdr:rowOff>10556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910056"/>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136127</xdr:rowOff>
    </xdr:from>
    <xdr:to>
      <xdr:col>41</xdr:col>
      <xdr:colOff>50800</xdr:colOff>
      <xdr:row>58</xdr:row>
      <xdr:rowOff>10556</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908777"/>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142979</xdr:rowOff>
    </xdr:from>
    <xdr:to>
      <xdr:col>55</xdr:col>
      <xdr:colOff>50800</xdr:colOff>
      <xdr:row>58</xdr:row>
      <xdr:rowOff>73129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9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121406</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89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153578</xdr:rowOff>
    </xdr:from>
    <xdr:to>
      <xdr:col>50</xdr:col>
      <xdr:colOff>165100</xdr:colOff>
      <xdr:row>58</xdr:row>
      <xdr:rowOff>83728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9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74855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0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86606</xdr:rowOff>
    </xdr:from>
    <xdr:to>
      <xdr:col>46</xdr:col>
      <xdr:colOff>38100</xdr:colOff>
      <xdr:row>58</xdr:row>
      <xdr:rowOff>16756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7883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9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131206</xdr:rowOff>
    </xdr:from>
    <xdr:to>
      <xdr:col>41</xdr:col>
      <xdr:colOff>101600</xdr:colOff>
      <xdr:row>58</xdr:row>
      <xdr:rowOff>61356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9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52483</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85327</xdr:rowOff>
    </xdr:from>
    <xdr:to>
      <xdr:col>36</xdr:col>
      <xdr:colOff>165100</xdr:colOff>
      <xdr:row>58</xdr:row>
      <xdr:rowOff>15477</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8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32004</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6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37694</xdr:rowOff>
    </xdr:from>
    <xdr:to>
      <xdr:col>55</xdr:col>
      <xdr:colOff>0</xdr:colOff>
      <xdr:row>78</xdr:row>
      <xdr:rowOff>84519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410794"/>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34468</xdr:rowOff>
    </xdr:from>
    <xdr:to>
      <xdr:col>50</xdr:col>
      <xdr:colOff>114300</xdr:colOff>
      <xdr:row>78</xdr:row>
      <xdr:rowOff>37694</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407568"/>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34468</xdr:rowOff>
    </xdr:from>
    <xdr:to>
      <xdr:col>45</xdr:col>
      <xdr:colOff>177800</xdr:colOff>
      <xdr:row>78</xdr:row>
      <xdr:rowOff>73368</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40756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73368</xdr:rowOff>
    </xdr:from>
    <xdr:to>
      <xdr:col>41</xdr:col>
      <xdr:colOff>50800</xdr:colOff>
      <xdr:row>78</xdr:row>
      <xdr:rowOff>111353</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446468"/>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33719</xdr:rowOff>
    </xdr:from>
    <xdr:to>
      <xdr:col>55</xdr:col>
      <xdr:colOff>50800</xdr:colOff>
      <xdr:row>78</xdr:row>
      <xdr:rowOff>135319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120096</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158344</xdr:rowOff>
    </xdr:from>
    <xdr:to>
      <xdr:col>50</xdr:col>
      <xdr:colOff>165100</xdr:colOff>
      <xdr:row>78</xdr:row>
      <xdr:rowOff>88494</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3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79621</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45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155118</xdr:rowOff>
    </xdr:from>
    <xdr:to>
      <xdr:col>46</xdr:col>
      <xdr:colOff>38100</xdr:colOff>
      <xdr:row>78</xdr:row>
      <xdr:rowOff>85268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76395</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4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22568</xdr:rowOff>
    </xdr:from>
    <xdr:to>
      <xdr:col>41</xdr:col>
      <xdr:colOff>101600</xdr:colOff>
      <xdr:row>78</xdr:row>
      <xdr:rowOff>124168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115295</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60553</xdr:rowOff>
    </xdr:from>
    <xdr:to>
      <xdr:col>36</xdr:col>
      <xdr:colOff>165100</xdr:colOff>
      <xdr:row>78</xdr:row>
      <xdr:rowOff>162153</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153280</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83762</xdr:rowOff>
    </xdr:from>
    <xdr:to>
      <xdr:col>55</xdr:col>
      <xdr:colOff>0</xdr:colOff>
      <xdr:row>97</xdr:row>
      <xdr:rowOff>105649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9639300" y="16714412"/>
          <a:ext cx="838200" cy="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105649</xdr:rowOff>
    </xdr:from>
    <xdr:to>
      <xdr:col>50</xdr:col>
      <xdr:colOff>114300</xdr:colOff>
      <xdr:row>97</xdr:row>
      <xdr:rowOff>106953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73629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106953</xdr:rowOff>
    </xdr:from>
    <xdr:to>
      <xdr:col>45</xdr:col>
      <xdr:colOff>177800</xdr:colOff>
      <xdr:row>97</xdr:row>
      <xdr:rowOff>121417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737603"/>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121417</xdr:rowOff>
    </xdr:from>
    <xdr:to>
      <xdr:col>41</xdr:col>
      <xdr:colOff>50800</xdr:colOff>
      <xdr:row>97</xdr:row>
      <xdr:rowOff>128882</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752067"/>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32962</xdr:rowOff>
    </xdr:from>
    <xdr:to>
      <xdr:col>55</xdr:col>
      <xdr:colOff>50800</xdr:colOff>
      <xdr:row>97</xdr:row>
      <xdr:rowOff>134562</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6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119339</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5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54849</xdr:rowOff>
    </xdr:from>
    <xdr:to>
      <xdr:col>50</xdr:col>
      <xdr:colOff>165100</xdr:colOff>
      <xdr:row>97</xdr:row>
      <xdr:rowOff>156449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6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147576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7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56153</xdr:rowOff>
    </xdr:from>
    <xdr:to>
      <xdr:col>46</xdr:col>
      <xdr:colOff>38100</xdr:colOff>
      <xdr:row>97</xdr:row>
      <xdr:rowOff>157753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6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148880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7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70617</xdr:rowOff>
    </xdr:from>
    <xdr:to>
      <xdr:col>41</xdr:col>
      <xdr:colOff>101600</xdr:colOff>
      <xdr:row>98</xdr:row>
      <xdr:rowOff>767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7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163344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7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78082</xdr:rowOff>
    </xdr:from>
    <xdr:to>
      <xdr:col>36</xdr:col>
      <xdr:colOff>165100</xdr:colOff>
      <xdr:row>98</xdr:row>
      <xdr:rowOff>8232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170809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80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20942</xdr:rowOff>
    </xdr:from>
    <xdr:to>
      <xdr:col>85</xdr:col>
      <xdr:colOff>127000</xdr:colOff>
      <xdr:row>38</xdr:row>
      <xdr:rowOff>47934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536042"/>
          <a:ext cx="838200" cy="2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47934</xdr:rowOff>
    </xdr:from>
    <xdr:to>
      <xdr:col>81</xdr:col>
      <xdr:colOff>50800</xdr:colOff>
      <xdr:row>38</xdr:row>
      <xdr:rowOff>51836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563034"/>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45484</xdr:rowOff>
    </xdr:from>
    <xdr:to>
      <xdr:col>76</xdr:col>
      <xdr:colOff>114300</xdr:colOff>
      <xdr:row>38</xdr:row>
      <xdr:rowOff>51836</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56058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45484</xdr:rowOff>
    </xdr:from>
    <xdr:to>
      <xdr:col>71</xdr:col>
      <xdr:colOff>177800</xdr:colOff>
      <xdr:row>38</xdr:row>
      <xdr:rowOff>61911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560584"/>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141592</xdr:rowOff>
    </xdr:from>
    <xdr:to>
      <xdr:col>85</xdr:col>
      <xdr:colOff>177800</xdr:colOff>
      <xdr:row>38</xdr:row>
      <xdr:rowOff>71742</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56519</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4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168584</xdr:rowOff>
    </xdr:from>
    <xdr:to>
      <xdr:col>81</xdr:col>
      <xdr:colOff>101600</xdr:colOff>
      <xdr:row>38</xdr:row>
      <xdr:rowOff>98734</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89861</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6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1036</xdr:rowOff>
    </xdr:from>
    <xdr:to>
      <xdr:col>76</xdr:col>
      <xdr:colOff>165100</xdr:colOff>
      <xdr:row>38</xdr:row>
      <xdr:rowOff>102636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5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93763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166134</xdr:rowOff>
    </xdr:from>
    <xdr:to>
      <xdr:col>72</xdr:col>
      <xdr:colOff>38100</xdr:colOff>
      <xdr:row>38</xdr:row>
      <xdr:rowOff>96284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5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87411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6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11111</xdr:rowOff>
    </xdr:from>
    <xdr:to>
      <xdr:col>67</xdr:col>
      <xdr:colOff>101600</xdr:colOff>
      <xdr:row>38</xdr:row>
      <xdr:rowOff>112711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5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103838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148542</xdr:rowOff>
    </xdr:from>
    <xdr:to>
      <xdr:col>85</xdr:col>
      <xdr:colOff>127000</xdr:colOff>
      <xdr:row>57</xdr:row>
      <xdr:rowOff>162871</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5481300" y="9921192"/>
          <a:ext cx="838200" cy="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158125</xdr:rowOff>
    </xdr:from>
    <xdr:to>
      <xdr:col>81</xdr:col>
      <xdr:colOff>50800</xdr:colOff>
      <xdr:row>57</xdr:row>
      <xdr:rowOff>162871</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4592300" y="9759325"/>
          <a:ext cx="889000" cy="1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158125</xdr:rowOff>
    </xdr:from>
    <xdr:to>
      <xdr:col>76</xdr:col>
      <xdr:colOff>114300</xdr:colOff>
      <xdr:row>57</xdr:row>
      <xdr:rowOff>142320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759325"/>
          <a:ext cx="889000" cy="1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142320</xdr:rowOff>
    </xdr:from>
    <xdr:to>
      <xdr:col>71</xdr:col>
      <xdr:colOff>177800</xdr:colOff>
      <xdr:row>57</xdr:row>
      <xdr:rowOff>143275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9914970"/>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97742</xdr:rowOff>
    </xdr:from>
    <xdr:to>
      <xdr:col>85</xdr:col>
      <xdr:colOff>177800</xdr:colOff>
      <xdr:row>58</xdr:row>
      <xdr:rowOff>27892</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8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12669</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7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112071</xdr:rowOff>
    </xdr:from>
    <xdr:to>
      <xdr:col>81</xdr:col>
      <xdr:colOff>101600</xdr:colOff>
      <xdr:row>58</xdr:row>
      <xdr:rowOff>42221</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8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33348</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9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107325</xdr:rowOff>
    </xdr:from>
    <xdr:to>
      <xdr:col>76</xdr:col>
      <xdr:colOff>165100</xdr:colOff>
      <xdr:row>57</xdr:row>
      <xdr:rowOff>37475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7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28602</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8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91520</xdr:rowOff>
    </xdr:from>
    <xdr:to>
      <xdr:col>72</xdr:col>
      <xdr:colOff>38100</xdr:colOff>
      <xdr:row>58</xdr:row>
      <xdr:rowOff>21670</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8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12797</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95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92475</xdr:rowOff>
    </xdr:from>
    <xdr:to>
      <xdr:col>67</xdr:col>
      <xdr:colOff>101600</xdr:colOff>
      <xdr:row>58</xdr:row>
      <xdr:rowOff>22625</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8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13752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9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xmlns=""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xmlns=""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xmlns=""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7607</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4592300" y="13552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7607</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3703300" y="13552157"/>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44298</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814300" y="1358884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xmlns=""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128257</xdr:rowOff>
    </xdr:from>
    <xdr:to>
      <xdr:col>76</xdr:col>
      <xdr:colOff>165100</xdr:colOff>
      <xdr:row>79</xdr:row>
      <xdr:rowOff>58407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4541500" y="135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49534</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59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164948</xdr:rowOff>
    </xdr:from>
    <xdr:to>
      <xdr:col>67</xdr:col>
      <xdr:colOff>101600</xdr:colOff>
      <xdr:row>79</xdr:row>
      <xdr:rowOff>95098</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2763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86225</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89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134183</xdr:rowOff>
    </xdr:from>
    <xdr:to>
      <xdr:col>85</xdr:col>
      <xdr:colOff>127000</xdr:colOff>
      <xdr:row>97</xdr:row>
      <xdr:rowOff>138283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5481300" y="16764833"/>
          <a:ext cx="8382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125428</xdr:rowOff>
    </xdr:from>
    <xdr:to>
      <xdr:col>81</xdr:col>
      <xdr:colOff>50800</xdr:colOff>
      <xdr:row>97</xdr:row>
      <xdr:rowOff>134183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4592300" y="16756078"/>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125428</xdr:rowOff>
    </xdr:from>
    <xdr:to>
      <xdr:col>76</xdr:col>
      <xdr:colOff>114300</xdr:colOff>
      <xdr:row>97</xdr:row>
      <xdr:rowOff>134906</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3703300" y="16756078"/>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134906</xdr:rowOff>
    </xdr:from>
    <xdr:to>
      <xdr:col>71</xdr:col>
      <xdr:colOff>177800</xdr:colOff>
      <xdr:row>97</xdr:row>
      <xdr:rowOff>136613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2814300" y="167655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87483</xdr:rowOff>
    </xdr:from>
    <xdr:to>
      <xdr:col>85</xdr:col>
      <xdr:colOff>177800</xdr:colOff>
      <xdr:row>98</xdr:row>
      <xdr:rowOff>17633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62687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65910</xdr:rowOff>
    </xdr:from>
    <xdr:ext cx="534377" cy="259045"/>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66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83383</xdr:rowOff>
    </xdr:from>
    <xdr:to>
      <xdr:col>81</xdr:col>
      <xdr:colOff>101600</xdr:colOff>
      <xdr:row>98</xdr:row>
      <xdr:rowOff>13533</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5430500" y="167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4660</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14111" y="16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74628</xdr:rowOff>
    </xdr:from>
    <xdr:to>
      <xdr:col>76</xdr:col>
      <xdr:colOff>165100</xdr:colOff>
      <xdr:row>98</xdr:row>
      <xdr:rowOff>4778</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4541500" y="167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167355</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25111" y="167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84106</xdr:rowOff>
    </xdr:from>
    <xdr:to>
      <xdr:col>72</xdr:col>
      <xdr:colOff>38100</xdr:colOff>
      <xdr:row>98</xdr:row>
      <xdr:rowOff>14256</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3652500" y="167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5383</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8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85813</xdr:rowOff>
    </xdr:from>
    <xdr:to>
      <xdr:col>67</xdr:col>
      <xdr:colOff>101600</xdr:colOff>
      <xdr:row>98</xdr:row>
      <xdr:rowOff>15963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2763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7090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203,099</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円となっており、類似団体内平均を上回っている。これは、物価高騰対策の一環である暮らし応援券交付事業や自立支援給付費の増加、私立保育所建替えに対する保育所整備交付金の皆増が原因である。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継続的に黒字を確保している。また、今年度の実質単年度収支は前年度より減少したため、赤字となっている。なお、適切な財源の確保と歳出の精査により、財政調整基金からの取崩しは回避しており、決算剰余金については、今後の公共施設改修に備え、主に公共施設整備基金へ積み立てた。</a:t>
          </a:r>
        </a:p>
        <a:p>
          <a:r>
            <a:rPr kumimoji="1" lang="ja-JP" altLang="en-US" sz="1400">
              <a:latin typeface="ＭＳ ゴシック" pitchFamily="49" charset="-128"/>
              <a:ea typeface="ＭＳ ゴシック" pitchFamily="49" charset="-128"/>
            </a:rPr>
            <a:t>引き続き事業の取捨選択を厳正に行い、高い費用対効果が得られる事業への投資を基本に、健全な財政運営に努める。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財政基盤の脆弱な国民健康保険特別会計は、保険料の値上げによる抜本的見直しにより、平成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年度に黒字化したものの、被保険者の高齢化の進行や医療技術の高度化による医療費の増加等により、いまだ赤字の状況である。</a:t>
          </a:r>
        </a:p>
        <a:p>
          <a:r>
            <a:rPr kumimoji="1" lang="ja-JP" altLang="en-US" sz="1400">
              <a:latin typeface="ＭＳ ゴシック" pitchFamily="49" charset="-128"/>
              <a:ea typeface="ＭＳ ゴシック" pitchFamily="49" charset="-128"/>
            </a:rPr>
            <a:t>今後も、被保険者数の減少や高額薬剤の保険適用等により、赤字幅が拡大することが考えられる。保険税率の改定及び健康増進・重症化予防事業の充実による医療費の適正化等から、健全な事業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237\&#20250;&#35336;&#35506;\033&#34892;&#36001;&#25919;&#25903;&#25588;&#35506;\00.&#19968;&#26178;&#20445;&#23384;&#12501;&#12457;&#12523;&#12480;&#65288;&#20196;&#21644;&#65301;&#24180;&#24230;&#65289;\M_&#22320;&#26041;&#36001;&#25919;\M4_&#36001;&#25919;&#35386;&#26029;\M409_&#36001;&#25919;&#29366;&#27841;&#36039;&#26009;&#38598;\04&#12288;&#20196;&#21644;&#65300;&#24180;&#24230;&#36001;&#25919;&#29366;&#27841;&#36039;&#26009;&#38598;&#12398;&#20316;&#25104;&#31561;&#12395;&#12388;&#12356;&#12390;\03&#12288;&#24066;&#30010;&#26449;&#8594;&#30476;\&#9733;&#65314;&#65316;\&#9313;&#38306;&#20418;&#12377;&#12427;&#19968;&#37096;&#20107;&#21209;&#32068;&#21512;&#31561;&#12398;&#36001;&#25919;&#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百万円単位"/>
      <sheetName val="千円単位"/>
      <sheetName val="円単位"/>
    </sheetNames>
    <sheetDataSet>
      <sheetData sheetId="0">
        <row r="7">
          <cell r="D7">
            <v>152</v>
          </cell>
          <cell r="E7">
            <v>139</v>
          </cell>
        </row>
        <row r="22">
          <cell r="D22">
            <v>88</v>
          </cell>
          <cell r="E22">
            <v>86</v>
          </cell>
        </row>
        <row r="23">
          <cell r="D23">
            <v>7567</v>
          </cell>
          <cell r="E23">
            <v>7557</v>
          </cell>
        </row>
        <row r="24">
          <cell r="D24">
            <v>74</v>
          </cell>
          <cell r="E24">
            <v>74</v>
          </cell>
        </row>
        <row r="25">
          <cell r="D25">
            <v>203</v>
          </cell>
          <cell r="E25">
            <v>193</v>
          </cell>
        </row>
        <row r="38">
          <cell r="D38">
            <v>22</v>
          </cell>
          <cell r="E38">
            <v>19</v>
          </cell>
        </row>
        <row r="39">
          <cell r="D39">
            <v>35</v>
          </cell>
          <cell r="E39">
            <v>33</v>
          </cell>
        </row>
        <row r="40">
          <cell r="D40">
            <v>5489</v>
          </cell>
          <cell r="E40">
            <v>4929</v>
          </cell>
        </row>
        <row r="46">
          <cell r="D46">
            <v>1609</v>
          </cell>
          <cell r="E46">
            <v>1519</v>
          </cell>
        </row>
        <row r="78">
          <cell r="D78">
            <v>495</v>
          </cell>
          <cell r="E78">
            <v>493</v>
          </cell>
        </row>
        <row r="79">
          <cell r="D79">
            <v>68</v>
          </cell>
          <cell r="E79">
            <v>68</v>
          </cell>
        </row>
        <row r="91">
          <cell r="D91">
            <v>1851</v>
          </cell>
          <cell r="E91">
            <v>1811</v>
          </cell>
        </row>
        <row r="92">
          <cell r="D92">
            <v>72965</v>
          </cell>
          <cell r="E92">
            <v>69423</v>
          </cell>
        </row>
        <row r="94">
          <cell r="D94">
            <v>217</v>
          </cell>
          <cell r="E94">
            <v>191</v>
          </cell>
        </row>
        <row r="95">
          <cell r="D95">
            <v>823874</v>
          </cell>
          <cell r="E95">
            <v>808406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7636487</v>
      </c>
      <c r="BO4" s="371"/>
      <c r="BP4" s="371"/>
      <c r="BQ4" s="371"/>
      <c r="BR4" s="371"/>
      <c r="BS4" s="371"/>
      <c r="BT4" s="371"/>
      <c r="BU4" s="372"/>
      <c r="BV4" s="370">
        <v>7521875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13.3</v>
      </c>
      <c r="CU4" s="377"/>
      <c r="CV4" s="377"/>
      <c r="CW4" s="377"/>
      <c r="CX4" s="377"/>
      <c r="CY4" s="377"/>
      <c r="CZ4" s="377"/>
      <c r="DA4" s="378"/>
      <c r="DB4" s="376">
        <v>14.1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7029834</v>
      </c>
      <c r="BO5" s="408"/>
      <c r="BP5" s="408"/>
      <c r="BQ5" s="408"/>
      <c r="BR5" s="408"/>
      <c r="BS5" s="408"/>
      <c r="BT5" s="408"/>
      <c r="BU5" s="409"/>
      <c r="BV5" s="407">
        <v>6913338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81.900000000000006</v>
      </c>
      <c r="CU5" s="405"/>
      <c r="CV5" s="405"/>
      <c r="CW5" s="405"/>
      <c r="CX5" s="405"/>
      <c r="CY5" s="405"/>
      <c r="CZ5" s="405"/>
      <c r="DA5" s="406"/>
      <c r="DB5" s="404">
        <v>82.5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606653</v>
      </c>
      <c r="BO6" s="408"/>
      <c r="BP6" s="408"/>
      <c r="BQ6" s="408"/>
      <c r="BR6" s="408"/>
      <c r="BS6" s="408"/>
      <c r="BT6" s="408"/>
      <c r="BU6" s="409"/>
      <c r="BV6" s="407">
        <v>608537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83.2</v>
      </c>
      <c r="CU6" s="445"/>
      <c r="CV6" s="445"/>
      <c r="CW6" s="445"/>
      <c r="CX6" s="445"/>
      <c r="CY6" s="445"/>
      <c r="CZ6" s="445"/>
      <c r="DA6" s="446"/>
      <c r="DB6" s="444">
        <v>86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130329</v>
      </c>
      <c r="BO7" s="408"/>
      <c r="BP7" s="408"/>
      <c r="BQ7" s="408"/>
      <c r="BR7" s="408"/>
      <c r="BS7" s="408"/>
      <c r="BT7" s="408"/>
      <c r="BU7" s="409"/>
      <c r="BV7" s="407">
        <v>94428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3592398</v>
      </c>
      <c r="CU7" s="408"/>
      <c r="CV7" s="408"/>
      <c r="CW7" s="408"/>
      <c r="CX7" s="408"/>
      <c r="CY7" s="408"/>
      <c r="CZ7" s="408"/>
      <c r="DA7" s="409"/>
      <c r="DB7" s="407">
        <v>3653267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476324</v>
      </c>
      <c r="BO8" s="408"/>
      <c r="BP8" s="408"/>
      <c r="BQ8" s="408"/>
      <c r="BR8" s="408"/>
      <c r="BS8" s="408"/>
      <c r="BT8" s="408"/>
      <c r="BU8" s="409"/>
      <c r="BV8" s="407">
        <v>514109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0.49</v>
      </c>
      <c r="CU8" s="448"/>
      <c r="CV8" s="448"/>
      <c r="CW8" s="448"/>
      <c r="CX8" s="448"/>
      <c r="CY8" s="448"/>
      <c r="CZ8" s="448"/>
      <c r="DA8" s="449"/>
      <c r="DB8" s="447">
        <v>0.51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13820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-37785</v>
      </c>
      <c r="BO9" s="408"/>
      <c r="BP9" s="408"/>
      <c r="BQ9" s="408"/>
      <c r="BR9" s="408"/>
      <c r="BS9" s="408"/>
      <c r="BT9" s="408"/>
      <c r="BU9" s="409"/>
      <c r="BV9" s="407">
        <v>26813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9.6</v>
      </c>
      <c r="CU9" s="405"/>
      <c r="CV9" s="405"/>
      <c r="CW9" s="405"/>
      <c r="CX9" s="405"/>
      <c r="CY9" s="405"/>
      <c r="CZ9" s="405"/>
      <c r="DA9" s="406"/>
      <c r="DB9" s="404">
        <v>8.6999999999999993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14176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17283</v>
      </c>
      <c r="BO10" s="408"/>
      <c r="BP10" s="408"/>
      <c r="BQ10" s="408"/>
      <c r="BR10" s="408"/>
      <c r="BS10" s="408"/>
      <c r="BT10" s="408"/>
      <c r="BU10" s="409"/>
      <c r="BV10" s="407">
        <v>159000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13897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13725</v>
      </c>
      <c r="S13" s="492"/>
      <c r="T13" s="492"/>
      <c r="U13" s="492"/>
      <c r="V13" s="493"/>
      <c r="W13" s="423" t="s">
        <v>141</v>
      </c>
      <c r="X13" s="424"/>
      <c r="Y13" s="424"/>
      <c r="Z13" s="424"/>
      <c r="AA13" s="424"/>
      <c r="AB13" s="414"/>
      <c r="AC13" s="458">
        <v>829</v>
      </c>
      <c r="AD13" s="459"/>
      <c r="AE13" s="459"/>
      <c r="AF13" s="459"/>
      <c r="AG13" s="501"/>
      <c r="AH13" s="458">
        <v>811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-20502</v>
      </c>
      <c r="BO13" s="408"/>
      <c r="BP13" s="408"/>
      <c r="BQ13" s="408"/>
      <c r="BR13" s="408"/>
      <c r="BS13" s="408"/>
      <c r="BT13" s="408"/>
      <c r="BU13" s="409"/>
      <c r="BV13" s="407">
        <v>185813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6.7</v>
      </c>
      <c r="CU13" s="405"/>
      <c r="CV13" s="405"/>
      <c r="CW13" s="405"/>
      <c r="CX13" s="405"/>
      <c r="CY13" s="405"/>
      <c r="CZ13" s="405"/>
      <c r="DA13" s="406"/>
      <c r="DB13" s="404">
        <v>7.4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13995</v>
      </c>
      <c r="S14" s="492"/>
      <c r="T14" s="492"/>
      <c r="U14" s="492"/>
      <c r="V14" s="493"/>
      <c r="W14" s="397"/>
      <c r="X14" s="398"/>
      <c r="Y14" s="398"/>
      <c r="Z14" s="398"/>
      <c r="AA14" s="398"/>
      <c r="AB14" s="387"/>
      <c r="AC14" s="494">
        <v>12.2</v>
      </c>
      <c r="AD14" s="495"/>
      <c r="AE14" s="495"/>
      <c r="AF14" s="495"/>
      <c r="AG14" s="496"/>
      <c r="AH14" s="494">
        <v>11.9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13859</v>
      </c>
      <c r="S15" s="492"/>
      <c r="T15" s="492"/>
      <c r="U15" s="492"/>
      <c r="V15" s="493"/>
      <c r="W15" s="423" t="s">
        <v>148</v>
      </c>
      <c r="X15" s="424"/>
      <c r="Y15" s="424"/>
      <c r="Z15" s="424"/>
      <c r="AA15" s="424"/>
      <c r="AB15" s="414"/>
      <c r="AC15" s="458">
        <v>1614</v>
      </c>
      <c r="AD15" s="459"/>
      <c r="AE15" s="459"/>
      <c r="AF15" s="459"/>
      <c r="AG15" s="501"/>
      <c r="AH15" s="458">
        <v>1723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1525090</v>
      </c>
      <c r="BO15" s="371"/>
      <c r="BP15" s="371"/>
      <c r="BQ15" s="371"/>
      <c r="BR15" s="371"/>
      <c r="BS15" s="371"/>
      <c r="BT15" s="371"/>
      <c r="BU15" s="372"/>
      <c r="BV15" s="370">
        <v>1490573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23.7</v>
      </c>
      <c r="AD16" s="495"/>
      <c r="AE16" s="495"/>
      <c r="AF16" s="495"/>
      <c r="AG16" s="496"/>
      <c r="AH16" s="494">
        <v>25.2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3151682</v>
      </c>
      <c r="BO16" s="408"/>
      <c r="BP16" s="408"/>
      <c r="BQ16" s="408"/>
      <c r="BR16" s="408"/>
      <c r="BS16" s="408"/>
      <c r="BT16" s="408"/>
      <c r="BU16" s="409"/>
      <c r="BV16" s="407">
        <v>3084524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4365</v>
      </c>
      <c r="AD17" s="459"/>
      <c r="AE17" s="459"/>
      <c r="AF17" s="459"/>
      <c r="AG17" s="501"/>
      <c r="AH17" s="458">
        <v>4308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1907453</v>
      </c>
      <c r="BO17" s="408"/>
      <c r="BP17" s="408"/>
      <c r="BQ17" s="408"/>
      <c r="BR17" s="408"/>
      <c r="BS17" s="408"/>
      <c r="BT17" s="408"/>
      <c r="BU17" s="409"/>
      <c r="BV17" s="407">
        <v>1858148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18.440000000000001</v>
      </c>
      <c r="M18" s="531"/>
      <c r="N18" s="531"/>
      <c r="O18" s="531"/>
      <c r="P18" s="531"/>
      <c r="Q18" s="531"/>
      <c r="R18" s="532"/>
      <c r="S18" s="532"/>
      <c r="T18" s="532"/>
      <c r="U18" s="532"/>
      <c r="V18" s="533"/>
      <c r="W18" s="425"/>
      <c r="X18" s="426"/>
      <c r="Y18" s="426"/>
      <c r="Z18" s="426"/>
      <c r="AA18" s="426"/>
      <c r="AB18" s="417"/>
      <c r="AC18" s="534">
        <v>64.099999999999994</v>
      </c>
      <c r="AD18" s="535"/>
      <c r="AE18" s="535"/>
      <c r="AF18" s="535"/>
      <c r="AG18" s="536"/>
      <c r="AH18" s="534">
        <v>63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2969755</v>
      </c>
      <c r="BO18" s="408"/>
      <c r="BP18" s="408"/>
      <c r="BQ18" s="408"/>
      <c r="BR18" s="408"/>
      <c r="BS18" s="408"/>
      <c r="BT18" s="408"/>
      <c r="BU18" s="409"/>
      <c r="BV18" s="407">
        <v>3038082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749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4752974</v>
      </c>
      <c r="BO19" s="408"/>
      <c r="BP19" s="408"/>
      <c r="BQ19" s="408"/>
      <c r="BR19" s="408"/>
      <c r="BS19" s="408"/>
      <c r="BT19" s="408"/>
      <c r="BU19" s="409"/>
      <c r="BV19" s="407">
        <v>5359927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4772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4484472</v>
      </c>
      <c r="BO22" s="371"/>
      <c r="BP22" s="371"/>
      <c r="BQ22" s="371"/>
      <c r="BR22" s="371"/>
      <c r="BS22" s="371"/>
      <c r="BT22" s="371"/>
      <c r="BU22" s="372"/>
      <c r="BV22" s="370">
        <v>4785422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4395881</v>
      </c>
      <c r="BO23" s="408"/>
      <c r="BP23" s="408"/>
      <c r="BQ23" s="408"/>
      <c r="BR23" s="408"/>
      <c r="BS23" s="408"/>
      <c r="BT23" s="408"/>
      <c r="BU23" s="409"/>
      <c r="BV23" s="407">
        <v>4686206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7200</v>
      </c>
      <c r="R24" s="459"/>
      <c r="S24" s="459"/>
      <c r="T24" s="459"/>
      <c r="U24" s="459"/>
      <c r="V24" s="501"/>
      <c r="W24" s="553"/>
      <c r="X24" s="554"/>
      <c r="Y24" s="555"/>
      <c r="Z24" s="457" t="s">
        <v>173</v>
      </c>
      <c r="AA24" s="437"/>
      <c r="AB24" s="437"/>
      <c r="AC24" s="437"/>
      <c r="AD24" s="437"/>
      <c r="AE24" s="437"/>
      <c r="AF24" s="437"/>
      <c r="AG24" s="438"/>
      <c r="AH24" s="458">
        <v>94</v>
      </c>
      <c r="AI24" s="459"/>
      <c r="AJ24" s="459"/>
      <c r="AK24" s="459"/>
      <c r="AL24" s="501"/>
      <c r="AM24" s="458">
        <v>298544</v>
      </c>
      <c r="AN24" s="459"/>
      <c r="AO24" s="459"/>
      <c r="AP24" s="459"/>
      <c r="AQ24" s="459"/>
      <c r="AR24" s="501"/>
      <c r="AS24" s="458">
        <v>3176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2142633</v>
      </c>
      <c r="BO24" s="408"/>
      <c r="BP24" s="408"/>
      <c r="BQ24" s="408"/>
      <c r="BR24" s="408"/>
      <c r="BS24" s="408"/>
      <c r="BT24" s="408"/>
      <c r="BU24" s="409"/>
      <c r="BV24" s="407">
        <v>2263538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5800</v>
      </c>
      <c r="R25" s="459"/>
      <c r="S25" s="459"/>
      <c r="T25" s="459"/>
      <c r="U25" s="459"/>
      <c r="V25" s="501"/>
      <c r="W25" s="553"/>
      <c r="X25" s="554"/>
      <c r="Y25" s="555"/>
      <c r="Z25" s="457" t="s">
        <v>176</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965172</v>
      </c>
      <c r="BO25" s="371"/>
      <c r="BP25" s="371"/>
      <c r="BQ25" s="371"/>
      <c r="BR25" s="371"/>
      <c r="BS25" s="371"/>
      <c r="BT25" s="371"/>
      <c r="BU25" s="372"/>
      <c r="BV25" s="370">
        <v>1144165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5500</v>
      </c>
      <c r="R26" s="459"/>
      <c r="S26" s="459"/>
      <c r="T26" s="459"/>
      <c r="U26" s="459"/>
      <c r="V26" s="501"/>
      <c r="W26" s="553"/>
      <c r="X26" s="554"/>
      <c r="Y26" s="555"/>
      <c r="Z26" s="457" t="s">
        <v>179</v>
      </c>
      <c r="AA26" s="559"/>
      <c r="AB26" s="559"/>
      <c r="AC26" s="559"/>
      <c r="AD26" s="559"/>
      <c r="AE26" s="559"/>
      <c r="AF26" s="559"/>
      <c r="AG26" s="560"/>
      <c r="AH26" s="458">
        <v>4</v>
      </c>
      <c r="AI26" s="459"/>
      <c r="AJ26" s="459"/>
      <c r="AK26" s="459"/>
      <c r="AL26" s="501"/>
      <c r="AM26" s="458">
        <v>14428</v>
      </c>
      <c r="AN26" s="459"/>
      <c r="AO26" s="459"/>
      <c r="AP26" s="459"/>
      <c r="AQ26" s="459"/>
      <c r="AR26" s="501"/>
      <c r="AS26" s="458">
        <v>3607</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3070</v>
      </c>
      <c r="R27" s="459"/>
      <c r="S27" s="459"/>
      <c r="T27" s="459"/>
      <c r="U27" s="459"/>
      <c r="V27" s="501"/>
      <c r="W27" s="553"/>
      <c r="X27" s="554"/>
      <c r="Y27" s="555"/>
      <c r="Z27" s="457" t="s">
        <v>182</v>
      </c>
      <c r="AA27" s="437"/>
      <c r="AB27" s="437"/>
      <c r="AC27" s="437"/>
      <c r="AD27" s="437"/>
      <c r="AE27" s="437"/>
      <c r="AF27" s="437"/>
      <c r="AG27" s="438"/>
      <c r="AH27" s="458" t="s">
        <v>139</v>
      </c>
      <c r="AI27" s="459"/>
      <c r="AJ27" s="459"/>
      <c r="AK27" s="459"/>
      <c r="AL27" s="501"/>
      <c r="AM27" s="458" t="s">
        <v>139</v>
      </c>
      <c r="AN27" s="459"/>
      <c r="AO27" s="459"/>
      <c r="AP27" s="459"/>
      <c r="AQ27" s="459"/>
      <c r="AR27" s="501"/>
      <c r="AS27" s="458" t="s">
        <v>139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272781</v>
      </c>
      <c r="BO27" s="527"/>
      <c r="BP27" s="527"/>
      <c r="BQ27" s="527"/>
      <c r="BR27" s="527"/>
      <c r="BS27" s="527"/>
      <c r="BT27" s="527"/>
      <c r="BU27" s="528"/>
      <c r="BV27" s="526">
        <v>272774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2500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2236283</v>
      </c>
      <c r="BO28" s="371"/>
      <c r="BP28" s="371"/>
      <c r="BQ28" s="371"/>
      <c r="BR28" s="371"/>
      <c r="BS28" s="371"/>
      <c r="BT28" s="371"/>
      <c r="BU28" s="372"/>
      <c r="BV28" s="370">
        <v>2219000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10</v>
      </c>
      <c r="M29" s="459"/>
      <c r="N29" s="459"/>
      <c r="O29" s="459"/>
      <c r="P29" s="501"/>
      <c r="Q29" s="458">
        <v>2330</v>
      </c>
      <c r="R29" s="459"/>
      <c r="S29" s="459"/>
      <c r="T29" s="459"/>
      <c r="U29" s="459"/>
      <c r="V29" s="501"/>
      <c r="W29" s="556"/>
      <c r="X29" s="557"/>
      <c r="Y29" s="558"/>
      <c r="Z29" s="457" t="s">
        <v>188</v>
      </c>
      <c r="AA29" s="437"/>
      <c r="AB29" s="437"/>
      <c r="AC29" s="437"/>
      <c r="AD29" s="437"/>
      <c r="AE29" s="437"/>
      <c r="AF29" s="437"/>
      <c r="AG29" s="438"/>
      <c r="AH29" s="458">
        <v>94</v>
      </c>
      <c r="AI29" s="459"/>
      <c r="AJ29" s="459"/>
      <c r="AK29" s="459"/>
      <c r="AL29" s="501"/>
      <c r="AM29" s="458">
        <v>298544</v>
      </c>
      <c r="AN29" s="459"/>
      <c r="AO29" s="459"/>
      <c r="AP29" s="459"/>
      <c r="AQ29" s="459"/>
      <c r="AR29" s="501"/>
      <c r="AS29" s="458">
        <v>3176</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355000</v>
      </c>
      <c r="BO29" s="408"/>
      <c r="BP29" s="408"/>
      <c r="BQ29" s="408"/>
      <c r="BR29" s="408"/>
      <c r="BS29" s="408"/>
      <c r="BT29" s="408"/>
      <c r="BU29" s="409"/>
      <c r="BV29" s="407">
        <v>335000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2264675</v>
      </c>
      <c r="BO30" s="527"/>
      <c r="BP30" s="527"/>
      <c r="BQ30" s="527"/>
      <c r="BR30" s="527"/>
      <c r="BS30" s="527"/>
      <c r="BT30" s="527"/>
      <c r="BU30" s="528"/>
      <c r="BV30" s="526">
        <v>1946849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大木町国民健康保険特別会計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大木町水道事業会計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花宗太田土木組合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一般財団法人ひしのみ国際交流センター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大木町後期高齢者医療特別会計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福岡県市町村消防団員等公務災害補償組合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株式会社大木町健康づくり公社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福岡県市町村職員退職手当組合（一般会計）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一般社団法人サスティナブルおおき</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福岡県市町村職員退職手当組合（基金特別会計）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株式会社クリエイティブおおき</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福岡県自治会館管理組合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10</v>
      </c>
      <c r="BX39" s="597"/>
      <c r="BY39" s="598" t="str">
        <f>IF('各会計、関係団体の財政状況及び健全化判断比率'!B73="","",'各会計、関係団体の財政状況及び健全化判断比率'!B73)</f>
        <v>久留米広域市町村圏事務組合（一般会計）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11</v>
      </c>
      <c r="BX40" s="597"/>
      <c r="BY40" s="598" t="str">
        <f>IF('各会計、関係団体の財政状況及び健全化判断比率'!B74="","",'各会計、関係団体の財政状況及び健全化判断比率'!B74)</f>
        <v>久留米広域市町村圏事務組合（小児救急医療支援事業特別会計）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12</v>
      </c>
      <c r="BX41" s="597"/>
      <c r="BY41" s="598" t="str">
        <f>IF('各会計、関係団体の財政状況及び健全化判断比率'!B75="","",'各会計、関係団体の財政状況及び健全化判断比率'!B75)</f>
        <v>久留米広域市町村圏事務組合（広域消防特別会計）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13</v>
      </c>
      <c r="BX42" s="597"/>
      <c r="BY42" s="598" t="str">
        <f>IF('各会計、関係団体の財政状況及び健全化判断比率'!B76="","",'各会計、関係団体の財政状況及び健全化判断比率'!B76)</f>
        <v>八女西部広域事務組合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14</v>
      </c>
      <c r="BX43" s="597"/>
      <c r="BY43" s="598" t="str">
        <f>IF('各会計、関係団体の財政状況及び健全化判断比率'!B77="","",'各会計、関係団体の財政状況及び健全化判断比率'!B77)</f>
        <v>福岡県南広域水道企業団</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5RToMQiUrUUIL1TzmXUOl736lmf9r6lpfwtlBPYrLXYbt1/teXoSufdElMJrSb1XOaUpOaABmRSU1Py1vUelrQ==" saltValue="zZDOtCMgb3qfIPe9nB/Uv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4" t="s">
        <v>564</v>
      </c>
      <c r="D34" s="1154"/>
      <c r="E34" s="1155"/>
      <c r="F34" s="32" t="s">
        <v>563</v>
      </c>
      <c r="G34" s="33" t="s">
        <v>565</v>
      </c>
      <c r="H34" s="33" t="s">
        <v>566</v>
      </c>
      <c r="I34" s="33" t="s">
        <v>567</v>
      </c>
      <c r="J34" s="34" t="s">
        <v>568</v>
      </c>
      <c r="K34" s="22"/>
      <c r="L34" s="22"/>
      <c r="M34" s="22"/>
      <c r="N34" s="22"/>
      <c r="O34" s="22"/>
      <c r="P34" s="22"/>
    </row>
    <row r="35" spans="1:16" ht="39" customHeight="1" x14ac:dyDescent="0.15">
      <c r="A35" s="22"/>
      <c r="B35" s="35"/>
      <c r="C35" s="1148" t="s">
        <v>569</v>
      </c>
      <c r="D35" s="1149"/>
      <c r="E35" s="1150"/>
      <c r="F35" s="36">
        <v>28.53</v>
      </c>
      <c r="G35" s="37">
        <v>29.92</v>
      </c>
      <c r="H35" s="37">
        <v>28.48</v>
      </c>
      <c r="I35" s="37">
        <v>23.71</v>
      </c>
      <c r="J35" s="38">
        <v>24.37</v>
      </c>
      <c r="K35" s="22"/>
      <c r="L35" s="22"/>
      <c r="M35" s="22"/>
      <c r="N35" s="22"/>
      <c r="O35" s="22"/>
      <c r="P35" s="22"/>
    </row>
    <row r="36" spans="1:16" ht="39" customHeight="1" x14ac:dyDescent="0.15">
      <c r="A36" s="22"/>
      <c r="B36" s="35"/>
      <c r="C36" s="1148" t="s">
        <v>570</v>
      </c>
      <c r="D36" s="1149"/>
      <c r="E36" s="1150"/>
      <c r="F36" s="36">
        <v>6.89</v>
      </c>
      <c r="G36" s="37">
        <v>7.84</v>
      </c>
      <c r="H36" s="37">
        <v>14.23</v>
      </c>
      <c r="I36" s="37">
        <v>14.07</v>
      </c>
      <c r="J36" s="38">
        <v>13.25</v>
      </c>
      <c r="K36" s="22"/>
      <c r="L36" s="22"/>
      <c r="M36" s="22"/>
      <c r="N36" s="22"/>
      <c r="O36" s="22"/>
      <c r="P36" s="22"/>
    </row>
    <row r="37" spans="1:16" ht="39" customHeight="1" x14ac:dyDescent="0.15">
      <c r="A37" s="22"/>
      <c r="B37" s="35"/>
      <c r="C37" s="1148" t="s">
        <v>571</v>
      </c>
      <c r="D37" s="1149"/>
      <c r="E37" s="1150"/>
      <c r="F37" s="36">
        <v>0.19</v>
      </c>
      <c r="G37" s="37">
        <v>0.22</v>
      </c>
      <c r="H37" s="37">
        <v>0.15</v>
      </c>
      <c r="I37" s="37">
        <v>0.18</v>
      </c>
      <c r="J37" s="38">
        <v>0.23</v>
      </c>
      <c r="K37" s="22"/>
      <c r="L37" s="22"/>
      <c r="M37" s="22"/>
      <c r="N37" s="22"/>
      <c r="O37" s="22"/>
      <c r="P37" s="22"/>
    </row>
    <row r="38" spans="1:16" ht="39" customHeight="1" x14ac:dyDescent="0.15">
      <c r="A38" s="22"/>
      <c r="B38" s="35"/>
      <c r="C38" s="1148"/>
      <c r="D38" s="1149"/>
      <c r="E38" s="1150"/>
      <c r="F38" s="36"/>
      <c r="G38" s="37"/>
      <c r="H38" s="37"/>
      <c r="I38" s="37"/>
      <c r="J38" s="38"/>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572</v>
      </c>
      <c r="D42" s="1149"/>
      <c r="E42" s="1150"/>
      <c r="F42" s="36" t="s">
        <v>515</v>
      </c>
      <c r="G42" s="37" t="s">
        <v>515</v>
      </c>
      <c r="H42" s="37" t="s">
        <v>515</v>
      </c>
      <c r="I42" s="37" t="s">
        <v>515</v>
      </c>
      <c r="J42" s="38" t="s">
        <v>515</v>
      </c>
      <c r="K42" s="22"/>
      <c r="L42" s="22"/>
      <c r="M42" s="22"/>
      <c r="N42" s="22"/>
      <c r="O42" s="22"/>
      <c r="P42" s="22"/>
    </row>
    <row r="43" spans="1:16" ht="39" customHeight="1" thickBot="1" x14ac:dyDescent="0.2">
      <c r="A43" s="22"/>
      <c r="B43" s="40"/>
      <c r="C43" s="1151" t="s">
        <v>573</v>
      </c>
      <c r="D43" s="1152"/>
      <c r="E43" s="115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HauxzpbvUUHaexBuVQvVfNI8nVL2TURlpVgQl4QdqlfyhCPjY1ORqkQBfj0+EDQ9ZtwTKPQUjeBGsUnJ9Z8bw==" saltValue="ISzbm5NghHfGE0/iVgxh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6" t="s">
        <v>11</v>
      </c>
      <c r="C45" s="1157"/>
      <c r="D45" s="58"/>
      <c r="E45" s="1162" t="s">
        <v>12</v>
      </c>
      <c r="F45" s="1162"/>
      <c r="G45" s="1162"/>
      <c r="H45" s="1162"/>
      <c r="I45" s="1162"/>
      <c r="J45" s="1163"/>
      <c r="K45" s="59">
        <v>469</v>
      </c>
      <c r="L45" s="60">
        <v>471</v>
      </c>
      <c r="M45" s="60">
        <v>484</v>
      </c>
      <c r="N45" s="60">
        <v>464</v>
      </c>
      <c r="O45" s="61">
        <v>454</v>
      </c>
      <c r="P45" s="48"/>
      <c r="Q45" s="48"/>
      <c r="R45" s="48"/>
      <c r="S45" s="48"/>
      <c r="T45" s="48"/>
      <c r="U45" s="48"/>
    </row>
    <row r="46" spans="1:21" ht="30.75" customHeight="1" x14ac:dyDescent="0.15">
      <c r="A46" s="48"/>
      <c r="B46" s="1158"/>
      <c r="C46" s="1159"/>
      <c r="D46" s="62"/>
      <c r="E46" s="1164" t="s">
        <v>13</v>
      </c>
      <c r="F46" s="1164"/>
      <c r="G46" s="1164"/>
      <c r="H46" s="1164"/>
      <c r="I46" s="1164"/>
      <c r="J46" s="1165"/>
      <c r="K46" s="63" t="s">
        <v>515</v>
      </c>
      <c r="L46" s="64" t="s">
        <v>515</v>
      </c>
      <c r="M46" s="64" t="s">
        <v>515</v>
      </c>
      <c r="N46" s="64" t="s">
        <v>515</v>
      </c>
      <c r="O46" s="65" t="s">
        <v>515</v>
      </c>
      <c r="P46" s="48"/>
      <c r="Q46" s="48"/>
      <c r="R46" s="48"/>
      <c r="S46" s="48"/>
      <c r="T46" s="48"/>
      <c r="U46" s="48"/>
    </row>
    <row r="47" spans="1:21" ht="30.75" customHeight="1" x14ac:dyDescent="0.15">
      <c r="A47" s="48"/>
      <c r="B47" s="1158"/>
      <c r="C47" s="1159"/>
      <c r="D47" s="62"/>
      <c r="E47" s="1164" t="s">
        <v>14</v>
      </c>
      <c r="F47" s="1164"/>
      <c r="G47" s="1164"/>
      <c r="H47" s="1164"/>
      <c r="I47" s="1164"/>
      <c r="J47" s="1165"/>
      <c r="K47" s="63" t="s">
        <v>515</v>
      </c>
      <c r="L47" s="64" t="s">
        <v>515</v>
      </c>
      <c r="M47" s="64" t="s">
        <v>515</v>
      </c>
      <c r="N47" s="64" t="s">
        <v>515</v>
      </c>
      <c r="O47" s="65" t="s">
        <v>515</v>
      </c>
      <c r="P47" s="48"/>
      <c r="Q47" s="48"/>
      <c r="R47" s="48"/>
      <c r="S47" s="48"/>
      <c r="T47" s="48"/>
      <c r="U47" s="48"/>
    </row>
    <row r="48" spans="1:21" ht="30.75" customHeight="1" x14ac:dyDescent="0.15">
      <c r="A48" s="48"/>
      <c r="B48" s="1158"/>
      <c r="C48" s="1159"/>
      <c r="D48" s="62"/>
      <c r="E48" s="1164" t="s">
        <v>15</v>
      </c>
      <c r="F48" s="1164"/>
      <c r="G48" s="1164"/>
      <c r="H48" s="1164"/>
      <c r="I48" s="1164"/>
      <c r="J48" s="1165"/>
      <c r="K48" s="63" t="s">
        <v>515</v>
      </c>
      <c r="L48" s="64">
        <v>0</v>
      </c>
      <c r="M48" s="64">
        <v>0</v>
      </c>
      <c r="N48" s="64">
        <v>16</v>
      </c>
      <c r="O48" s="65">
        <v>9</v>
      </c>
      <c r="P48" s="48"/>
      <c r="Q48" s="48"/>
      <c r="R48" s="48"/>
      <c r="S48" s="48"/>
      <c r="T48" s="48"/>
      <c r="U48" s="48"/>
    </row>
    <row r="49" spans="1:21" ht="30.75" customHeight="1" x14ac:dyDescent="0.15">
      <c r="A49" s="48"/>
      <c r="B49" s="1158"/>
      <c r="C49" s="1159"/>
      <c r="D49" s="62"/>
      <c r="E49" s="1164" t="s">
        <v>16</v>
      </c>
      <c r="F49" s="1164"/>
      <c r="G49" s="1164"/>
      <c r="H49" s="1164"/>
      <c r="I49" s="1164"/>
      <c r="J49" s="1165"/>
      <c r="K49" s="63">
        <v>14</v>
      </c>
      <c r="L49" s="64">
        <v>18</v>
      </c>
      <c r="M49" s="64">
        <v>20</v>
      </c>
      <c r="N49" s="64">
        <v>31</v>
      </c>
      <c r="O49" s="65">
        <v>34</v>
      </c>
      <c r="P49" s="48"/>
      <c r="Q49" s="48"/>
      <c r="R49" s="48"/>
      <c r="S49" s="48"/>
      <c r="T49" s="48"/>
      <c r="U49" s="48"/>
    </row>
    <row r="50" spans="1:21" ht="30.75" customHeight="1" x14ac:dyDescent="0.15">
      <c r="A50" s="48"/>
      <c r="B50" s="1158"/>
      <c r="C50" s="1159"/>
      <c r="D50" s="62"/>
      <c r="E50" s="1164" t="s">
        <v>17</v>
      </c>
      <c r="F50" s="1164"/>
      <c r="G50" s="1164"/>
      <c r="H50" s="1164"/>
      <c r="I50" s="1164"/>
      <c r="J50" s="1165"/>
      <c r="K50" s="63">
        <v>75</v>
      </c>
      <c r="L50" s="64">
        <v>75</v>
      </c>
      <c r="M50" s="64">
        <v>75</v>
      </c>
      <c r="N50" s="64">
        <v>14</v>
      </c>
      <c r="O50" s="65">
        <v>13</v>
      </c>
      <c r="P50" s="48"/>
      <c r="Q50" s="48"/>
      <c r="R50" s="48"/>
      <c r="S50" s="48"/>
      <c r="T50" s="48"/>
      <c r="U50" s="48"/>
    </row>
    <row r="51" spans="1:21" ht="30.75" customHeight="1" x14ac:dyDescent="0.15">
      <c r="A51" s="48"/>
      <c r="B51" s="1160"/>
      <c r="C51" s="1161"/>
      <c r="D51" s="66"/>
      <c r="E51" s="1164" t="s">
        <v>18</v>
      </c>
      <c r="F51" s="1164"/>
      <c r="G51" s="1164"/>
      <c r="H51" s="1164"/>
      <c r="I51" s="1164"/>
      <c r="J51" s="1165"/>
      <c r="K51" s="63" t="s">
        <v>515</v>
      </c>
      <c r="L51" s="64" t="s">
        <v>515</v>
      </c>
      <c r="M51" s="64">
        <v>0</v>
      </c>
      <c r="N51" s="64" t="s">
        <v>515</v>
      </c>
      <c r="O51" s="65" t="s">
        <v>515</v>
      </c>
      <c r="P51" s="48"/>
      <c r="Q51" s="48"/>
      <c r="R51" s="48"/>
      <c r="S51" s="48"/>
      <c r="T51" s="48"/>
      <c r="U51" s="48"/>
    </row>
    <row r="52" spans="1:21" ht="30.75" customHeight="1" x14ac:dyDescent="0.15">
      <c r="A52" s="48"/>
      <c r="B52" s="1166" t="s">
        <v>19</v>
      </c>
      <c r="C52" s="1167"/>
      <c r="D52" s="66"/>
      <c r="E52" s="1164" t="s">
        <v>20</v>
      </c>
      <c r="F52" s="1164"/>
      <c r="G52" s="1164"/>
      <c r="H52" s="1164"/>
      <c r="I52" s="1164"/>
      <c r="J52" s="1165"/>
      <c r="K52" s="63">
        <v>325</v>
      </c>
      <c r="L52" s="64">
        <v>325</v>
      </c>
      <c r="M52" s="64">
        <v>330</v>
      </c>
      <c r="N52" s="64">
        <v>317</v>
      </c>
      <c r="O52" s="65">
        <v>317</v>
      </c>
      <c r="P52" s="48"/>
      <c r="Q52" s="48"/>
      <c r="R52" s="48"/>
      <c r="S52" s="48"/>
      <c r="T52" s="48"/>
      <c r="U52" s="48"/>
    </row>
    <row r="53" spans="1:21" ht="30.75" customHeight="1" thickBot="1" x14ac:dyDescent="0.2">
      <c r="A53" s="48"/>
      <c r="B53" s="1168" t="s">
        <v>21</v>
      </c>
      <c r="C53" s="1169"/>
      <c r="D53" s="67"/>
      <c r="E53" s="1170" t="s">
        <v>22</v>
      </c>
      <c r="F53" s="1170"/>
      <c r="G53" s="1170"/>
      <c r="H53" s="1170"/>
      <c r="I53" s="1170"/>
      <c r="J53" s="1171"/>
      <c r="K53" s="68">
        <v>233</v>
      </c>
      <c r="L53" s="69">
        <v>239</v>
      </c>
      <c r="M53" s="69">
        <v>249</v>
      </c>
      <c r="N53" s="69">
        <v>208</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72" t="s">
        <v>26</v>
      </c>
      <c r="C58" s="1173"/>
      <c r="D58" s="1178" t="s">
        <v>27</v>
      </c>
      <c r="E58" s="1179"/>
      <c r="F58" s="1179"/>
      <c r="G58" s="1179"/>
      <c r="H58" s="1179"/>
      <c r="I58" s="1179"/>
      <c r="J58" s="1180"/>
      <c r="K58" s="83"/>
      <c r="L58" s="84"/>
      <c r="M58" s="84"/>
      <c r="N58" s="84"/>
      <c r="O58" s="85"/>
    </row>
    <row r="59" spans="1:21" ht="31.5" customHeight="1" x14ac:dyDescent="0.15">
      <c r="B59" s="1174"/>
      <c r="C59" s="1175"/>
      <c r="D59" s="1181" t="s">
        <v>28</v>
      </c>
      <c r="E59" s="1182"/>
      <c r="F59" s="1182"/>
      <c r="G59" s="1182"/>
      <c r="H59" s="1182"/>
      <c r="I59" s="1182"/>
      <c r="J59" s="1183"/>
      <c r="K59" s="86"/>
      <c r="L59" s="87"/>
      <c r="M59" s="87"/>
      <c r="N59" s="87"/>
      <c r="O59" s="88"/>
    </row>
    <row r="60" spans="1:21" ht="31.5" customHeight="1" thickBot="1" x14ac:dyDescent="0.2">
      <c r="B60" s="1176"/>
      <c r="C60" s="1177"/>
      <c r="D60" s="1184" t="s">
        <v>29</v>
      </c>
      <c r="E60" s="1185"/>
      <c r="F60" s="1185"/>
      <c r="G60" s="1185"/>
      <c r="H60" s="1185"/>
      <c r="I60" s="1185"/>
      <c r="J60" s="118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i8Tr2Aa27LJZyahu/wTkR77StMKVUo9JH8HuU25FwgvGV73F50eeqnxfcJz4PP888RtXJHRsC6ToIkFYZ4Erg==" saltValue="+ALH5/wMP1slDDFVAK+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7" t="s">
        <v>32</v>
      </c>
      <c r="C41" s="1188"/>
      <c r="D41" s="105"/>
      <c r="E41" s="1193" t="s">
        <v>33</v>
      </c>
      <c r="F41" s="1193"/>
      <c r="G41" s="1193"/>
      <c r="H41" s="1194"/>
      <c r="I41" s="355">
        <v>5051</v>
      </c>
      <c r="J41" s="356">
        <v>4873</v>
      </c>
      <c r="K41" s="356">
        <v>5012</v>
      </c>
      <c r="L41" s="356">
        <v>4785</v>
      </c>
      <c r="M41" s="357">
        <v>4484</v>
      </c>
    </row>
    <row r="42" spans="2:13" ht="27.75" customHeight="1" x14ac:dyDescent="0.15">
      <c r="B42" s="1189"/>
      <c r="C42" s="1190"/>
      <c r="D42" s="106"/>
      <c r="E42" s="1195" t="s">
        <v>34</v>
      </c>
      <c r="F42" s="1195"/>
      <c r="G42" s="1195"/>
      <c r="H42" s="1196"/>
      <c r="I42" s="358">
        <v>343</v>
      </c>
      <c r="J42" s="359">
        <v>270</v>
      </c>
      <c r="K42" s="359">
        <v>196</v>
      </c>
      <c r="L42" s="359">
        <v>186</v>
      </c>
      <c r="M42" s="360">
        <v>172</v>
      </c>
    </row>
    <row r="43" spans="2:13" ht="27.75" customHeight="1" x14ac:dyDescent="0.15">
      <c r="B43" s="1189"/>
      <c r="C43" s="1190"/>
      <c r="D43" s="106"/>
      <c r="E43" s="1195" t="s">
        <v>35</v>
      </c>
      <c r="F43" s="1195"/>
      <c r="G43" s="1195"/>
      <c r="H43" s="1196"/>
      <c r="I43" s="358">
        <v>2</v>
      </c>
      <c r="J43" s="359">
        <v>1</v>
      </c>
      <c r="K43" s="359">
        <v>5</v>
      </c>
      <c r="L43" s="359">
        <v>188</v>
      </c>
      <c r="M43" s="360">
        <v>272</v>
      </c>
    </row>
    <row r="44" spans="2:13" ht="27.75" customHeight="1" x14ac:dyDescent="0.15">
      <c r="B44" s="1189"/>
      <c r="C44" s="1190"/>
      <c r="D44" s="106"/>
      <c r="E44" s="1195" t="s">
        <v>36</v>
      </c>
      <c r="F44" s="1195"/>
      <c r="G44" s="1195"/>
      <c r="H44" s="1196"/>
      <c r="I44" s="358">
        <v>247</v>
      </c>
      <c r="J44" s="359">
        <v>276</v>
      </c>
      <c r="K44" s="359">
        <v>281</v>
      </c>
      <c r="L44" s="359">
        <v>253</v>
      </c>
      <c r="M44" s="360">
        <v>226</v>
      </c>
    </row>
    <row r="45" spans="2:13" ht="27.75" customHeight="1" x14ac:dyDescent="0.15">
      <c r="B45" s="1189"/>
      <c r="C45" s="1190"/>
      <c r="D45" s="106"/>
      <c r="E45" s="1195" t="s">
        <v>37</v>
      </c>
      <c r="F45" s="1195"/>
      <c r="G45" s="1195"/>
      <c r="H45" s="1196"/>
      <c r="I45" s="358">
        <v>744</v>
      </c>
      <c r="J45" s="359">
        <v>793</v>
      </c>
      <c r="K45" s="359">
        <v>720</v>
      </c>
      <c r="L45" s="359">
        <v>674</v>
      </c>
      <c r="M45" s="360">
        <v>724</v>
      </c>
    </row>
    <row r="46" spans="2:13" ht="27.75" customHeight="1" x14ac:dyDescent="0.15">
      <c r="B46" s="1189"/>
      <c r="C46" s="1190"/>
      <c r="D46" s="107"/>
      <c r="E46" s="1195" t="s">
        <v>38</v>
      </c>
      <c r="F46" s="1195"/>
      <c r="G46" s="1195"/>
      <c r="H46" s="1196"/>
      <c r="I46" s="358" t="s">
        <v>515</v>
      </c>
      <c r="J46" s="359" t="s">
        <v>515</v>
      </c>
      <c r="K46" s="359" t="s">
        <v>515</v>
      </c>
      <c r="L46" s="359" t="s">
        <v>515</v>
      </c>
      <c r="M46" s="360" t="s">
        <v>515</v>
      </c>
    </row>
    <row r="47" spans="2:13" ht="27.75" customHeight="1" x14ac:dyDescent="0.15">
      <c r="B47" s="1189"/>
      <c r="C47" s="1190"/>
      <c r="D47" s="108"/>
      <c r="E47" s="1197" t="s">
        <v>39</v>
      </c>
      <c r="F47" s="1198"/>
      <c r="G47" s="1198"/>
      <c r="H47" s="1199"/>
      <c r="I47" s="358" t="s">
        <v>515</v>
      </c>
      <c r="J47" s="359" t="s">
        <v>515</v>
      </c>
      <c r="K47" s="359" t="s">
        <v>515</v>
      </c>
      <c r="L47" s="359" t="s">
        <v>515</v>
      </c>
      <c r="M47" s="360" t="s">
        <v>515</v>
      </c>
    </row>
    <row r="48" spans="2:13" ht="27.75" customHeight="1" x14ac:dyDescent="0.15">
      <c r="B48" s="1189"/>
      <c r="C48" s="1190"/>
      <c r="D48" s="106"/>
      <c r="E48" s="1195" t="s">
        <v>40</v>
      </c>
      <c r="F48" s="1195"/>
      <c r="G48" s="1195"/>
      <c r="H48" s="1196"/>
      <c r="I48" s="358" t="s">
        <v>515</v>
      </c>
      <c r="J48" s="359" t="s">
        <v>515</v>
      </c>
      <c r="K48" s="359" t="s">
        <v>515</v>
      </c>
      <c r="L48" s="359" t="s">
        <v>515</v>
      </c>
      <c r="M48" s="360" t="s">
        <v>515</v>
      </c>
    </row>
    <row r="49" spans="2:13" ht="27.75" customHeight="1" x14ac:dyDescent="0.15">
      <c r="B49" s="1191"/>
      <c r="C49" s="1192"/>
      <c r="D49" s="106"/>
      <c r="E49" s="1195" t="s">
        <v>41</v>
      </c>
      <c r="F49" s="1195"/>
      <c r="G49" s="1195"/>
      <c r="H49" s="1196"/>
      <c r="I49" s="358" t="s">
        <v>515</v>
      </c>
      <c r="J49" s="359" t="s">
        <v>515</v>
      </c>
      <c r="K49" s="359" t="s">
        <v>515</v>
      </c>
      <c r="L49" s="359" t="s">
        <v>515</v>
      </c>
      <c r="M49" s="360" t="s">
        <v>515</v>
      </c>
    </row>
    <row r="50" spans="2:13" ht="27.75" customHeight="1" x14ac:dyDescent="0.15">
      <c r="B50" s="1200" t="s">
        <v>42</v>
      </c>
      <c r="C50" s="1201"/>
      <c r="D50" s="109"/>
      <c r="E50" s="1195" t="s">
        <v>43</v>
      </c>
      <c r="F50" s="1195"/>
      <c r="G50" s="1195"/>
      <c r="H50" s="1196"/>
      <c r="I50" s="358">
        <v>3832</v>
      </c>
      <c r="J50" s="359">
        <v>3883</v>
      </c>
      <c r="K50" s="359">
        <v>4103</v>
      </c>
      <c r="L50" s="359">
        <v>4650</v>
      </c>
      <c r="M50" s="360">
        <v>5006</v>
      </c>
    </row>
    <row r="51" spans="2:13" ht="27.75" customHeight="1" x14ac:dyDescent="0.15">
      <c r="B51" s="1189"/>
      <c r="C51" s="1190"/>
      <c r="D51" s="106"/>
      <c r="E51" s="1195" t="s">
        <v>44</v>
      </c>
      <c r="F51" s="1195"/>
      <c r="G51" s="1195"/>
      <c r="H51" s="1196"/>
      <c r="I51" s="358">
        <v>3</v>
      </c>
      <c r="J51" s="359">
        <v>3</v>
      </c>
      <c r="K51" s="359">
        <v>3</v>
      </c>
      <c r="L51" s="359">
        <v>3</v>
      </c>
      <c r="M51" s="360">
        <v>2</v>
      </c>
    </row>
    <row r="52" spans="2:13" ht="27.75" customHeight="1" x14ac:dyDescent="0.15">
      <c r="B52" s="1191"/>
      <c r="C52" s="1192"/>
      <c r="D52" s="106"/>
      <c r="E52" s="1195" t="s">
        <v>45</v>
      </c>
      <c r="F52" s="1195"/>
      <c r="G52" s="1195"/>
      <c r="H52" s="1196"/>
      <c r="I52" s="358">
        <v>3816</v>
      </c>
      <c r="J52" s="359">
        <v>3810</v>
      </c>
      <c r="K52" s="359">
        <v>3886</v>
      </c>
      <c r="L52" s="359">
        <v>3775</v>
      </c>
      <c r="M52" s="360">
        <v>3584</v>
      </c>
    </row>
    <row r="53" spans="2:13" ht="27.75" customHeight="1" thickBot="1" x14ac:dyDescent="0.2">
      <c r="B53" s="1202" t="s">
        <v>46</v>
      </c>
      <c r="C53" s="1203"/>
      <c r="D53" s="110"/>
      <c r="E53" s="1204" t="s">
        <v>47</v>
      </c>
      <c r="F53" s="1204"/>
      <c r="G53" s="1204"/>
      <c r="H53" s="1205"/>
      <c r="I53" s="361">
        <v>-1264</v>
      </c>
      <c r="J53" s="362">
        <v>-1483</v>
      </c>
      <c r="K53" s="362">
        <v>-1778</v>
      </c>
      <c r="L53" s="362">
        <v>-2341</v>
      </c>
      <c r="M53" s="363">
        <v>-2714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hD06XSamE1AIprKOE8YfODLqAUeV3ee3/E/DijplAcJpiasyN9V+Snl6Qhgg8xm1hrj2Vw3PRT1tne0Paq1Ng==" saltValue="DQU86A3ySy4j+ScMWtB3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4" t="s">
        <v>50</v>
      </c>
      <c r="D55" s="1214"/>
      <c r="E55" s="1215"/>
      <c r="F55" s="122">
        <v>2060</v>
      </c>
      <c r="G55" s="122">
        <v>2219</v>
      </c>
      <c r="H55" s="123">
        <v>2236</v>
      </c>
    </row>
    <row r="56" spans="2:8" ht="52.5" customHeight="1" x14ac:dyDescent="0.15">
      <c r="B56" s="124"/>
      <c r="C56" s="1216" t="s">
        <v>51</v>
      </c>
      <c r="D56" s="1216"/>
      <c r="E56" s="1217"/>
      <c r="F56" s="125">
        <v>315</v>
      </c>
      <c r="G56" s="125">
        <v>335</v>
      </c>
      <c r="H56" s="126">
        <v>355</v>
      </c>
    </row>
    <row r="57" spans="2:8" ht="53.25" customHeight="1" x14ac:dyDescent="0.15">
      <c r="B57" s="124"/>
      <c r="C57" s="1218" t="s">
        <v>52</v>
      </c>
      <c r="D57" s="1218"/>
      <c r="E57" s="1219"/>
      <c r="F57" s="127">
        <v>1525</v>
      </c>
      <c r="G57" s="127">
        <v>1947</v>
      </c>
      <c r="H57" s="128">
        <v>2265</v>
      </c>
    </row>
    <row r="58" spans="2:8" ht="45.75" customHeight="1" x14ac:dyDescent="0.15">
      <c r="B58" s="129"/>
      <c r="C58" s="1206" t="s">
        <v>580</v>
      </c>
      <c r="D58" s="1207"/>
      <c r="E58" s="1208"/>
      <c r="F58" s="130">
        <v>823</v>
      </c>
      <c r="G58" s="130">
        <v>976</v>
      </c>
      <c r="H58" s="131">
        <v>1276</v>
      </c>
    </row>
    <row r="59" spans="2:8" ht="45.75" customHeight="1" x14ac:dyDescent="0.15">
      <c r="B59" s="129"/>
      <c r="C59" s="1206" t="s">
        <v>581</v>
      </c>
      <c r="D59" s="1207"/>
      <c r="E59" s="1208"/>
      <c r="F59" s="130">
        <v>330</v>
      </c>
      <c r="G59" s="130">
        <v>330</v>
      </c>
      <c r="H59" s="131">
        <v>330</v>
      </c>
    </row>
    <row r="60" spans="2:8" ht="45.75" customHeight="1" x14ac:dyDescent="0.15">
      <c r="B60" s="129"/>
      <c r="C60" s="1206" t="s">
        <v>582</v>
      </c>
      <c r="D60" s="1207"/>
      <c r="E60" s="1208"/>
      <c r="F60" s="130" t="s">
        <v>515</v>
      </c>
      <c r="G60" s="130">
        <v>256</v>
      </c>
      <c r="H60" s="131">
        <v>262</v>
      </c>
    </row>
    <row r="61" spans="2:8" ht="45.75" customHeight="1" x14ac:dyDescent="0.15">
      <c r="B61" s="129"/>
      <c r="C61" s="1206" t="s">
        <v>583</v>
      </c>
      <c r="D61" s="1207"/>
      <c r="E61" s="1208"/>
      <c r="F61" s="130">
        <v>126</v>
      </c>
      <c r="G61" s="130">
        <v>144</v>
      </c>
      <c r="H61" s="131">
        <v>180</v>
      </c>
    </row>
    <row r="62" spans="2:8" ht="45.75" customHeight="1" thickBot="1" x14ac:dyDescent="0.2">
      <c r="B62" s="132"/>
      <c r="C62" s="1209" t="s">
        <v>584</v>
      </c>
      <c r="D62" s="1210"/>
      <c r="E62" s="1211"/>
      <c r="F62" s="133">
        <v>194</v>
      </c>
      <c r="G62" s="133">
        <v>189</v>
      </c>
      <c r="H62" s="134">
        <v>165</v>
      </c>
    </row>
    <row r="63" spans="2:8" ht="52.5" customHeight="1" thickBot="1" x14ac:dyDescent="0.2">
      <c r="B63" s="135"/>
      <c r="C63" s="1212" t="s">
        <v>53</v>
      </c>
      <c r="D63" s="1212"/>
      <c r="E63" s="1213"/>
      <c r="F63" s="136">
        <v>3900</v>
      </c>
      <c r="G63" s="136">
        <v>4501</v>
      </c>
      <c r="H63" s="137">
        <v>4856</v>
      </c>
    </row>
    <row r="64" spans="2:8" x14ac:dyDescent="0.15"/>
  </sheetData>
  <sheetProtection algorithmName="SHA-512" hashValue="LmSIWLJiGWoa9WF+OGu+036NHg5nDsZNZf6/hcP95SyPMBjQzBlCsx46lSAkos4fXn8GjGM3TtcSWdTT2WdERw==" saltValue="3dUx7W6S+HYGAuGzxl2S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38471</v>
      </c>
      <c r="E3" s="156"/>
      <c r="F3" s="157">
        <v>88328</v>
      </c>
      <c r="G3" s="158"/>
      <c r="H3" s="159"/>
    </row>
    <row r="4" spans="1:8" x14ac:dyDescent="0.15">
      <c r="A4" s="160"/>
      <c r="B4" s="161"/>
      <c r="C4" s="162"/>
      <c r="D4" s="163">
        <v>22052</v>
      </c>
      <c r="E4" s="164"/>
      <c r="F4" s="165">
        <v>49013</v>
      </c>
      <c r="G4" s="166"/>
      <c r="H4" s="167"/>
    </row>
    <row r="5" spans="1:8" x14ac:dyDescent="0.15">
      <c r="A5" s="148" t="s">
        <v>549</v>
      </c>
      <c r="B5" s="153"/>
      <c r="C5" s="154"/>
      <c r="D5" s="155">
        <v>29497</v>
      </c>
      <c r="E5" s="156"/>
      <c r="F5" s="157">
        <v>103390</v>
      </c>
      <c r="G5" s="158"/>
      <c r="H5" s="159"/>
    </row>
    <row r="6" spans="1:8" x14ac:dyDescent="0.15">
      <c r="A6" s="160"/>
      <c r="B6" s="161"/>
      <c r="C6" s="162"/>
      <c r="D6" s="163">
        <v>10976</v>
      </c>
      <c r="E6" s="164"/>
      <c r="F6" s="165">
        <v>51269</v>
      </c>
      <c r="G6" s="166"/>
      <c r="H6" s="167"/>
    </row>
    <row r="7" spans="1:8" x14ac:dyDescent="0.15">
      <c r="A7" s="148" t="s">
        <v>550</v>
      </c>
      <c r="B7" s="153"/>
      <c r="C7" s="154"/>
      <c r="D7" s="155">
        <v>61445</v>
      </c>
      <c r="E7" s="156"/>
      <c r="F7" s="157">
        <v>117234</v>
      </c>
      <c r="G7" s="158"/>
      <c r="H7" s="159"/>
    </row>
    <row r="8" spans="1:8" x14ac:dyDescent="0.15">
      <c r="A8" s="160"/>
      <c r="B8" s="161"/>
      <c r="C8" s="162"/>
      <c r="D8" s="163">
        <v>29833</v>
      </c>
      <c r="E8" s="164"/>
      <c r="F8" s="165">
        <v>59796</v>
      </c>
      <c r="G8" s="166"/>
      <c r="H8" s="167"/>
    </row>
    <row r="9" spans="1:8" x14ac:dyDescent="0.15">
      <c r="A9" s="148" t="s">
        <v>551</v>
      </c>
      <c r="B9" s="153"/>
      <c r="C9" s="154"/>
      <c r="D9" s="155">
        <v>19510</v>
      </c>
      <c r="E9" s="156"/>
      <c r="F9" s="157">
        <v>97758</v>
      </c>
      <c r="G9" s="158"/>
      <c r="H9" s="159"/>
    </row>
    <row r="10" spans="1:8" x14ac:dyDescent="0.15">
      <c r="A10" s="160"/>
      <c r="B10" s="161"/>
      <c r="C10" s="162"/>
      <c r="D10" s="163">
        <v>11264</v>
      </c>
      <c r="E10" s="164"/>
      <c r="F10" s="165">
        <v>45946</v>
      </c>
      <c r="G10" s="166"/>
      <c r="H10" s="167"/>
    </row>
    <row r="11" spans="1:8" x14ac:dyDescent="0.15">
      <c r="A11" s="148" t="s">
        <v>552</v>
      </c>
      <c r="B11" s="153"/>
      <c r="C11" s="154"/>
      <c r="D11" s="155">
        <v>46607</v>
      </c>
      <c r="E11" s="156"/>
      <c r="F11" s="157">
        <v>91338</v>
      </c>
      <c r="G11" s="158"/>
      <c r="H11" s="159"/>
    </row>
    <row r="12" spans="1:8" x14ac:dyDescent="0.15">
      <c r="A12" s="160"/>
      <c r="B12" s="161"/>
      <c r="C12" s="168"/>
      <c r="D12" s="163">
        <v>14106</v>
      </c>
      <c r="E12" s="164"/>
      <c r="F12" s="165">
        <v>43989</v>
      </c>
      <c r="G12" s="166"/>
      <c r="H12" s="167"/>
    </row>
    <row r="13" spans="1:8" x14ac:dyDescent="0.15">
      <c r="A13" s="148"/>
      <c r="B13" s="153"/>
      <c r="C13" s="169"/>
      <c r="D13" s="170">
        <v>39106</v>
      </c>
      <c r="E13" s="171"/>
      <c r="F13" s="172">
        <v>99610</v>
      </c>
      <c r="G13" s="173"/>
      <c r="H13" s="159"/>
    </row>
    <row r="14" spans="1:8" x14ac:dyDescent="0.15">
      <c r="A14" s="160"/>
      <c r="B14" s="161"/>
      <c r="C14" s="162"/>
      <c r="D14" s="163">
        <v>17646</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6.89</v>
      </c>
      <c r="C19" s="174">
        <f>ROUND(VALUE(SUBSTITUTE(実質収支比率等に係る経年分析!G$48,"▲","-")),2)</f>
        <v>7.85</v>
      </c>
      <c r="D19" s="174">
        <f>ROUND(VALUE(SUBSTITUTE(実質収支比率等に係る経年分析!H$48,"▲","-")),2)</f>
        <v>14.23</v>
      </c>
      <c r="E19" s="174">
        <f>ROUND(VALUE(SUBSTITUTE(実質収支比率等に係る経年分析!I$48,"▲","-")),2)</f>
        <v>14.07</v>
      </c>
      <c r="F19" s="174">
        <f>ROUND(VALUE(SUBSTITUTE(実質収支比率等に係る経年分析!J$48,"▲","-")),2)</f>
        <v>13.26</v>
      </c>
    </row>
    <row r="20" spans="1:11" x14ac:dyDescent="0.15">
      <c r="A20" s="174" t="s">
        <v>57</v>
      </c>
      <c r="B20" s="174">
        <f>ROUND(VALUE(SUBSTITUTE(実質収支比率等に係る経年分析!F$47,"▲","-")),2)</f>
        <v>62.81</v>
      </c>
      <c r="C20" s="174">
        <f>ROUND(VALUE(SUBSTITUTE(実質収支比率等に係る経年分析!G$47,"▲","-")),2)</f>
        <v>59.55</v>
      </c>
      <c r="D20" s="174">
        <f>ROUND(VALUE(SUBSTITUTE(実質収支比率等に係る経年分析!H$47,"▲","-")),2)</f>
        <v>60.16</v>
      </c>
      <c r="E20" s="174">
        <f>ROUND(VALUE(SUBSTITUTE(実質収支比率等に係る経年分析!I$47,"▲","-")),2)</f>
        <v>60.74</v>
      </c>
      <c r="F20" s="174">
        <f>ROUND(VALUE(SUBSTITUTE(実質収支比率等に係る経年分析!J$47,"▲","-")),2)</f>
        <v>62.25</v>
      </c>
    </row>
    <row r="21" spans="1:11" x14ac:dyDescent="0.15">
      <c r="A21" s="174" t="s">
        <v>58</v>
      </c>
      <c r="B21" s="174">
        <f>IF(ISNUMBER(VALUE(SUBSTITUTE(実質収支比率等に係る経年分析!F$49,"▲","-"))),ROUND(VALUE(SUBSTITUTE(実質収支比率等に係る経年分析!F$49,"▲","-")),2),NA())</f>
        <v>6.66</v>
      </c>
      <c r="C21" s="174">
        <f>IF(ISNUMBER(VALUE(SUBSTITUTE(実質収支比率等に係る経年分析!G$49,"▲","-"))),ROUND(VALUE(SUBSTITUTE(実質収支比率等に係る経年分析!G$49,"▲","-")),2),NA())</f>
        <v>-2.31</v>
      </c>
      <c r="D21" s="174">
        <f>IF(ISNUMBER(VALUE(SUBSTITUTE(実質収支比率等に係る経年分析!H$49,"▲","-"))),ROUND(VALUE(SUBSTITUTE(実質収支比率等に係る経年分析!H$49,"▲","-")),2),NA())</f>
        <v>10.53</v>
      </c>
      <c r="E21" s="174">
        <f>IF(ISNUMBER(VALUE(SUBSTITUTE(実質収支比率等に係る経年分析!I$49,"▲","-"))),ROUND(VALUE(SUBSTITUTE(実質収支比率等に係る経年分析!I$49,"▲","-")),2),NA())</f>
        <v>5.09</v>
      </c>
      <c r="F21" s="174">
        <f>IF(ISNUMBER(VALUE(SUBSTITUTE(実質収支比率等に係る経年分析!J$49,"▲","-"))),ROUND(VALUE(SUBSTITUTE(実質収支比率等に係る経年分析!J$49,"▲","-")),2),NA())</f>
        <v>-0.56999999999999995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大木町後期高齢者医療特別会計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13.25</v>
      </c>
    </row>
    <row r="35" spans="1:16" x14ac:dyDescent="0.15">
      <c r="A35" s="175" t="str">
        <f>IF(連結実質赤字比率に係る赤字・黒字の構成分析!C$35="",NA(),連結実質赤字比率に係る赤字・黒字の構成分析!C$35)</f>
        <v>大木町水道事業会計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24.37</v>
      </c>
    </row>
    <row r="36" spans="1:16" x14ac:dyDescent="0.15">
      <c r="A36" s="175" t="str">
        <f>IF(連結実質赤字比率に係る赤字・黒字の構成分析!C$34="",NA(),連結実質赤字比率に係る赤字・黒字の構成分析!C$34)</f>
        <v>大木町国民健康保険特別会計</v>
      </c>
      <c r="B36" s="175">
        <f>IF(ROUND(VALUE(SUBSTITUTE(連結実質赤字比率に係る赤字・黒字の構成分析!F$34,"▲", "-")), 2) &lt; 0, ABS(ROUND(VALUE(SUBSTITUTE(連結実質赤字比率に係る赤字・黒字の構成分析!F$34,"▲", "-")), 2)), NA())</f>
        <v>0.56999999999999995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0.5</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1.04</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1.8</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3.72</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325</v>
      </c>
      <c r="E42" s="176"/>
      <c r="F42" s="176"/>
      <c r="G42" s="176">
        <f>'実質公債費比率（分子）の構造'!L$52</f>
        <v>325</v>
      </c>
      <c r="H42" s="176"/>
      <c r="I42" s="176"/>
      <c r="J42" s="176">
        <f>'実質公債費比率（分子）の構造'!M$52</f>
        <v>330</v>
      </c>
      <c r="K42" s="176"/>
      <c r="L42" s="176"/>
      <c r="M42" s="176">
        <f>'実質公債費比率（分子）の構造'!N$52</f>
        <v>317</v>
      </c>
      <c r="N42" s="176"/>
      <c r="O42" s="176"/>
      <c r="P42" s="176">
        <f>'実質公債費比率（分子）の構造'!O$52</f>
        <v>317</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75</v>
      </c>
      <c r="C44" s="176"/>
      <c r="D44" s="176"/>
      <c r="E44" s="176">
        <f>'実質公債費比率（分子）の構造'!L$50</f>
        <v>75</v>
      </c>
      <c r="F44" s="176"/>
      <c r="G44" s="176"/>
      <c r="H44" s="176">
        <f>'実質公債費比率（分子）の構造'!M$50</f>
        <v>75</v>
      </c>
      <c r="I44" s="176"/>
      <c r="J44" s="176"/>
      <c r="K44" s="176">
        <f>'実質公債費比率（分子）の構造'!N$50</f>
        <v>14</v>
      </c>
      <c r="L44" s="176"/>
      <c r="M44" s="176"/>
      <c r="N44" s="176">
        <f>'実質公債費比率（分子）の構造'!O$50</f>
        <v>13</v>
      </c>
      <c r="O44" s="176"/>
      <c r="P44" s="176"/>
    </row>
    <row r="45" spans="1:16" x14ac:dyDescent="0.15">
      <c r="A45" s="176" t="s">
        <v>68</v>
      </c>
      <c r="B45" s="176">
        <f>'実質公債費比率（分子）の構造'!K$49</f>
        <v>14</v>
      </c>
      <c r="C45" s="176"/>
      <c r="D45" s="176"/>
      <c r="E45" s="176">
        <f>'実質公債費比率（分子）の構造'!L$49</f>
        <v>18</v>
      </c>
      <c r="F45" s="176"/>
      <c r="G45" s="176"/>
      <c r="H45" s="176">
        <f>'実質公債費比率（分子）の構造'!M$49</f>
        <v>20</v>
      </c>
      <c r="I45" s="176"/>
      <c r="J45" s="176"/>
      <c r="K45" s="176">
        <f>'実質公債費比率（分子）の構造'!N$49</f>
        <v>31</v>
      </c>
      <c r="L45" s="176"/>
      <c r="M45" s="176"/>
      <c r="N45" s="176">
        <f>'実質公債費比率（分子）の構造'!O$49</f>
        <v>34</v>
      </c>
      <c r="O45" s="176"/>
      <c r="P45" s="176"/>
    </row>
    <row r="46" spans="1:16" x14ac:dyDescent="0.15">
      <c r="A46" s="176" t="s">
        <v>69</v>
      </c>
      <c r="B46" s="176" t="str">
        <f>'実質公債費比率（分子）の構造'!K$48</f>
        <v>-</v>
      </c>
      <c r="C46" s="176"/>
      <c r="D46" s="176"/>
      <c r="E46" s="176">
        <f>'実質公債費比率（分子）の構造'!L$48</f>
        <v>0</v>
      </c>
      <c r="F46" s="176"/>
      <c r="G46" s="176"/>
      <c r="H46" s="176">
        <f>'実質公債費比率（分子）の構造'!M$48</f>
        <v>0</v>
      </c>
      <c r="I46" s="176"/>
      <c r="J46" s="176"/>
      <c r="K46" s="176">
        <f>'実質公債費比率（分子）の構造'!N$48</f>
        <v>16</v>
      </c>
      <c r="L46" s="176"/>
      <c r="M46" s="176"/>
      <c r="N46" s="176">
        <f>'実質公債費比率（分子）の構造'!O$48</f>
        <v>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469</v>
      </c>
      <c r="C49" s="176"/>
      <c r="D49" s="176"/>
      <c r="E49" s="176">
        <f>'実質公債費比率（分子）の構造'!L$45</f>
        <v>471</v>
      </c>
      <c r="F49" s="176"/>
      <c r="G49" s="176"/>
      <c r="H49" s="176">
        <f>'実質公債費比率（分子）の構造'!M$45</f>
        <v>484</v>
      </c>
      <c r="I49" s="176"/>
      <c r="J49" s="176"/>
      <c r="K49" s="176">
        <f>'実質公債費比率（分子）の構造'!N$45</f>
        <v>464</v>
      </c>
      <c r="L49" s="176"/>
      <c r="M49" s="176"/>
      <c r="N49" s="176">
        <f>'実質公債費比率（分子）の構造'!O$45</f>
        <v>454</v>
      </c>
      <c r="O49" s="176"/>
      <c r="P49" s="176"/>
    </row>
    <row r="50" spans="1:16" x14ac:dyDescent="0.15">
      <c r="A50" s="176" t="s">
        <v>73</v>
      </c>
      <c r="B50" s="176" t="e">
        <f>NA()</f>
        <v>#N/A</v>
      </c>
      <c r="C50" s="176">
        <f>IF(ISNUMBER('実質公債費比率（分子）の構造'!K$53),'実質公債費比率（分子）の構造'!K$53,NA())</f>
        <v>233</v>
      </c>
      <c r="D50" s="176" t="e">
        <f>NA()</f>
        <v>#N/A</v>
      </c>
      <c r="E50" s="176" t="e">
        <f>NA()</f>
        <v>#N/A</v>
      </c>
      <c r="F50" s="176">
        <f>IF(ISNUMBER('実質公債費比率（分子）の構造'!L$53),'実質公債費比率（分子）の構造'!L$53,NA())</f>
        <v>239</v>
      </c>
      <c r="G50" s="176" t="e">
        <f>NA()</f>
        <v>#N/A</v>
      </c>
      <c r="H50" s="176" t="e">
        <f>NA()</f>
        <v>#N/A</v>
      </c>
      <c r="I50" s="176">
        <f>IF(ISNUMBER('実質公債費比率（分子）の構造'!M$53),'実質公債費比率（分子）の構造'!M$53,NA())</f>
        <v>249</v>
      </c>
      <c r="J50" s="176" t="e">
        <f>NA()</f>
        <v>#N/A</v>
      </c>
      <c r="K50" s="176" t="e">
        <f>NA()</f>
        <v>#N/A</v>
      </c>
      <c r="L50" s="176">
        <f>IF(ISNUMBER('実質公債費比率（分子）の構造'!N$53),'実質公債費比率（分子）の構造'!N$53,NA())</f>
        <v>208</v>
      </c>
      <c r="M50" s="176" t="e">
        <f>NA()</f>
        <v>#N/A</v>
      </c>
      <c r="N50" s="176" t="e">
        <f>NA()</f>
        <v>#N/A</v>
      </c>
      <c r="O50" s="176">
        <f>IF(ISNUMBER('実質公債費比率（分子）の構造'!O$53),'実質公債費比率（分子）の構造'!O$53,NA())</f>
        <v>193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3816</v>
      </c>
      <c r="E56" s="175"/>
      <c r="F56" s="175"/>
      <c r="G56" s="175">
        <f>'将来負担比率（分子）の構造'!J$52</f>
        <v>3810</v>
      </c>
      <c r="H56" s="175"/>
      <c r="I56" s="175"/>
      <c r="J56" s="175">
        <f>'将来負担比率（分子）の構造'!K$52</f>
        <v>3886</v>
      </c>
      <c r="K56" s="175"/>
      <c r="L56" s="175"/>
      <c r="M56" s="175">
        <f>'将来負担比率（分子）の構造'!L$52</f>
        <v>3775</v>
      </c>
      <c r="N56" s="175"/>
      <c r="O56" s="175"/>
      <c r="P56" s="175">
        <f>'将来負担比率（分子）の構造'!M$52</f>
        <v>3584</v>
      </c>
    </row>
    <row r="57" spans="1:16" x14ac:dyDescent="0.15">
      <c r="A57" s="175" t="s">
        <v>44</v>
      </c>
      <c r="B57" s="175"/>
      <c r="C57" s="175"/>
      <c r="D57" s="175">
        <f>'将来負担比率（分子）の構造'!I$51</f>
        <v>3</v>
      </c>
      <c r="E57" s="175"/>
      <c r="F57" s="175"/>
      <c r="G57" s="175">
        <f>'将来負担比率（分子）の構造'!J$51</f>
        <v>3</v>
      </c>
      <c r="H57" s="175"/>
      <c r="I57" s="175"/>
      <c r="J57" s="175">
        <f>'将来負担比率（分子）の構造'!K$51</f>
        <v>3</v>
      </c>
      <c r="K57" s="175"/>
      <c r="L57" s="175"/>
      <c r="M57" s="175">
        <f>'将来負担比率（分子）の構造'!L$51</f>
        <v>3</v>
      </c>
      <c r="N57" s="175"/>
      <c r="O57" s="175"/>
      <c r="P57" s="175">
        <f>'将来負担比率（分子）の構造'!M$51</f>
        <v>2</v>
      </c>
    </row>
    <row r="58" spans="1:16" x14ac:dyDescent="0.15">
      <c r="A58" s="175" t="s">
        <v>43</v>
      </c>
      <c r="B58" s="175"/>
      <c r="C58" s="175"/>
      <c r="D58" s="175">
        <f>'将来負担比率（分子）の構造'!I$50</f>
        <v>3832</v>
      </c>
      <c r="E58" s="175"/>
      <c r="F58" s="175"/>
      <c r="G58" s="175">
        <f>'将来負担比率（分子）の構造'!J$50</f>
        <v>3883</v>
      </c>
      <c r="H58" s="175"/>
      <c r="I58" s="175"/>
      <c r="J58" s="175">
        <f>'将来負担比率（分子）の構造'!K$50</f>
        <v>4103</v>
      </c>
      <c r="K58" s="175"/>
      <c r="L58" s="175"/>
      <c r="M58" s="175">
        <f>'将来負担比率（分子）の構造'!L$50</f>
        <v>4650</v>
      </c>
      <c r="N58" s="175"/>
      <c r="O58" s="175"/>
      <c r="P58" s="175">
        <f>'将来負担比率（分子）の構造'!M$50</f>
        <v>5006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744</v>
      </c>
      <c r="C62" s="175"/>
      <c r="D62" s="175"/>
      <c r="E62" s="175">
        <f>'将来負担比率（分子）の構造'!J$45</f>
        <v>793</v>
      </c>
      <c r="F62" s="175"/>
      <c r="G62" s="175"/>
      <c r="H62" s="175">
        <f>'将来負担比率（分子）の構造'!K$45</f>
        <v>720</v>
      </c>
      <c r="I62" s="175"/>
      <c r="J62" s="175"/>
      <c r="K62" s="175">
        <f>'将来負担比率（分子）の構造'!L$45</f>
        <v>674</v>
      </c>
      <c r="L62" s="175"/>
      <c r="M62" s="175"/>
      <c r="N62" s="175">
        <f>'将来負担比率（分子）の構造'!M$45</f>
        <v>724</v>
      </c>
      <c r="O62" s="175"/>
      <c r="P62" s="175"/>
    </row>
    <row r="63" spans="1:16" x14ac:dyDescent="0.15">
      <c r="A63" s="175" t="s">
        <v>36</v>
      </c>
      <c r="B63" s="175">
        <f>'将来負担比率（分子）の構造'!I$44</f>
        <v>247</v>
      </c>
      <c r="C63" s="175"/>
      <c r="D63" s="175"/>
      <c r="E63" s="175">
        <f>'将来負担比率（分子）の構造'!J$44</f>
        <v>276</v>
      </c>
      <c r="F63" s="175"/>
      <c r="G63" s="175"/>
      <c r="H63" s="175">
        <f>'将来負担比率（分子）の構造'!K$44</f>
        <v>281</v>
      </c>
      <c r="I63" s="175"/>
      <c r="J63" s="175"/>
      <c r="K63" s="175">
        <f>'将来負担比率（分子）の構造'!L$44</f>
        <v>253</v>
      </c>
      <c r="L63" s="175"/>
      <c r="M63" s="175"/>
      <c r="N63" s="175">
        <f>'将来負担比率（分子）の構造'!M$44</f>
        <v>226</v>
      </c>
      <c r="O63" s="175"/>
      <c r="P63" s="175"/>
    </row>
    <row r="64" spans="1:16" x14ac:dyDescent="0.15">
      <c r="A64" s="175" t="s">
        <v>35</v>
      </c>
      <c r="B64" s="175">
        <f>'将来負担比率（分子）の構造'!I$43</f>
        <v>2</v>
      </c>
      <c r="C64" s="175"/>
      <c r="D64" s="175"/>
      <c r="E64" s="175">
        <f>'将来負担比率（分子）の構造'!J$43</f>
        <v>1</v>
      </c>
      <c r="F64" s="175"/>
      <c r="G64" s="175"/>
      <c r="H64" s="175">
        <f>'将来負担比率（分子）の構造'!K$43</f>
        <v>5</v>
      </c>
      <c r="I64" s="175"/>
      <c r="J64" s="175"/>
      <c r="K64" s="175">
        <f>'将来負担比率（分子）の構造'!L$43</f>
        <v>188</v>
      </c>
      <c r="L64" s="175"/>
      <c r="M64" s="175"/>
      <c r="N64" s="175">
        <f>'将来負担比率（分子）の構造'!M$43</f>
        <v>272</v>
      </c>
      <c r="O64" s="175"/>
      <c r="P64" s="175"/>
    </row>
    <row r="65" spans="1:16" x14ac:dyDescent="0.15">
      <c r="A65" s="175" t="s">
        <v>34</v>
      </c>
      <c r="B65" s="175">
        <f>'将来負担比率（分子）の構造'!I$42</f>
        <v>343</v>
      </c>
      <c r="C65" s="175"/>
      <c r="D65" s="175"/>
      <c r="E65" s="175">
        <f>'将来負担比率（分子）の構造'!J$42</f>
        <v>270</v>
      </c>
      <c r="F65" s="175"/>
      <c r="G65" s="175"/>
      <c r="H65" s="175">
        <f>'将来負担比率（分子）の構造'!K$42</f>
        <v>196</v>
      </c>
      <c r="I65" s="175"/>
      <c r="J65" s="175"/>
      <c r="K65" s="175">
        <f>'将来負担比率（分子）の構造'!L$42</f>
        <v>186</v>
      </c>
      <c r="L65" s="175"/>
      <c r="M65" s="175"/>
      <c r="N65" s="175">
        <f>'将来負担比率（分子）の構造'!M$42</f>
        <v>172</v>
      </c>
      <c r="O65" s="175"/>
      <c r="P65" s="175"/>
    </row>
    <row r="66" spans="1:16" x14ac:dyDescent="0.15">
      <c r="A66" s="175" t="s">
        <v>33</v>
      </c>
      <c r="B66" s="175">
        <f>'将来負担比率（分子）の構造'!I$41</f>
        <v>5051</v>
      </c>
      <c r="C66" s="175"/>
      <c r="D66" s="175"/>
      <c r="E66" s="175">
        <f>'将来負担比率（分子）の構造'!J$41</f>
        <v>4873</v>
      </c>
      <c r="F66" s="175"/>
      <c r="G66" s="175"/>
      <c r="H66" s="175">
        <f>'将来負担比率（分子）の構造'!K$41</f>
        <v>5012</v>
      </c>
      <c r="I66" s="175"/>
      <c r="J66" s="175"/>
      <c r="K66" s="175">
        <f>'将来負担比率（分子）の構造'!L$41</f>
        <v>4785</v>
      </c>
      <c r="L66" s="175"/>
      <c r="M66" s="175"/>
      <c r="N66" s="175">
        <f>'将来負担比率（分子）の構造'!M$41</f>
        <v>4484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2060</v>
      </c>
      <c r="C72" s="179">
        <f>基金残高に係る経年分析!G55</f>
        <v>2219</v>
      </c>
      <c r="D72" s="179">
        <f>基金残高に係る経年分析!H55</f>
        <v>2236</v>
      </c>
    </row>
    <row r="73" spans="1:16" x14ac:dyDescent="0.15">
      <c r="A73" s="178" t="s">
        <v>80</v>
      </c>
      <c r="B73" s="179">
        <f>基金残高に係る経年分析!F56</f>
        <v>315</v>
      </c>
      <c r="C73" s="179">
        <f>基金残高に係る経年分析!G56</f>
        <v>335</v>
      </c>
      <c r="D73" s="179">
        <f>基金残高に係る経年分析!H56</f>
        <v>355</v>
      </c>
    </row>
    <row r="74" spans="1:16" x14ac:dyDescent="0.15">
      <c r="A74" s="178" t="s">
        <v>81</v>
      </c>
      <c r="B74" s="179">
        <f>基金残高に係る経年分析!F57</f>
        <v>1525</v>
      </c>
      <c r="C74" s="179">
        <f>基金残高に係る経年分析!G57</f>
        <v>1947</v>
      </c>
      <c r="D74" s="179">
        <f>基金残高に係る経年分析!H57</f>
        <v>2265</v>
      </c>
    </row>
  </sheetData>
  <sheetProtection algorithmName="SHA-512" hashValue="oI6YWW3AkJWZ6IwqTEa0w+ZLGSFGW1jk9RNDFfDeZ7EG/+IfI5BGEBk84WYJsNBwV5nf3gYCe2KbaihSO/BmMg==" saltValue="mmlk66UOf2FHTK/ubFv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1470617</v>
      </c>
      <c r="S5" s="613"/>
      <c r="T5" s="613"/>
      <c r="U5" s="613"/>
      <c r="V5" s="613"/>
      <c r="W5" s="613"/>
      <c r="X5" s="613"/>
      <c r="Y5" s="614"/>
      <c r="Z5" s="615">
        <v>19.3</v>
      </c>
      <c r="AA5" s="615"/>
      <c r="AB5" s="615"/>
      <c r="AC5" s="615"/>
      <c r="AD5" s="616">
        <v>1470617</v>
      </c>
      <c r="AE5" s="616"/>
      <c r="AF5" s="616"/>
      <c r="AG5" s="616"/>
      <c r="AH5" s="616"/>
      <c r="AI5" s="616"/>
      <c r="AJ5" s="616"/>
      <c r="AK5" s="616"/>
      <c r="AL5" s="617">
        <v>41.2</v>
      </c>
      <c r="AM5" s="618"/>
      <c r="AN5" s="618"/>
      <c r="AO5" s="619"/>
      <c r="AP5" s="609" t="s">
        <v>228</v>
      </c>
      <c r="AQ5" s="610"/>
      <c r="AR5" s="610"/>
      <c r="AS5" s="610"/>
      <c r="AT5" s="610"/>
      <c r="AU5" s="610"/>
      <c r="AV5" s="610"/>
      <c r="AW5" s="610"/>
      <c r="AX5" s="610"/>
      <c r="AY5" s="610"/>
      <c r="AZ5" s="610"/>
      <c r="BA5" s="610"/>
      <c r="BB5" s="610"/>
      <c r="BC5" s="610"/>
      <c r="BD5" s="610"/>
      <c r="BE5" s="610"/>
      <c r="BF5" s="611"/>
      <c r="BG5" s="623">
        <v>1470617</v>
      </c>
      <c r="BH5" s="624"/>
      <c r="BI5" s="624"/>
      <c r="BJ5" s="624"/>
      <c r="BK5" s="624"/>
      <c r="BL5" s="624"/>
      <c r="BM5" s="624"/>
      <c r="BN5" s="625"/>
      <c r="BO5" s="626">
        <v>100</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77424</v>
      </c>
      <c r="S6" s="624"/>
      <c r="T6" s="624"/>
      <c r="U6" s="624"/>
      <c r="V6" s="624"/>
      <c r="W6" s="624"/>
      <c r="X6" s="624"/>
      <c r="Y6" s="625"/>
      <c r="Z6" s="626">
        <v>1</v>
      </c>
      <c r="AA6" s="626"/>
      <c r="AB6" s="626"/>
      <c r="AC6" s="626"/>
      <c r="AD6" s="627">
        <v>77424</v>
      </c>
      <c r="AE6" s="627"/>
      <c r="AF6" s="627"/>
      <c r="AG6" s="627"/>
      <c r="AH6" s="627"/>
      <c r="AI6" s="627"/>
      <c r="AJ6" s="627"/>
      <c r="AK6" s="627"/>
      <c r="AL6" s="628">
        <v>2.2000000000000002</v>
      </c>
      <c r="AM6" s="629"/>
      <c r="AN6" s="629"/>
      <c r="AO6" s="630"/>
      <c r="AP6" s="620" t="s">
        <v>234</v>
      </c>
      <c r="AQ6" s="621"/>
      <c r="AR6" s="621"/>
      <c r="AS6" s="621"/>
      <c r="AT6" s="621"/>
      <c r="AU6" s="621"/>
      <c r="AV6" s="621"/>
      <c r="AW6" s="621"/>
      <c r="AX6" s="621"/>
      <c r="AY6" s="621"/>
      <c r="AZ6" s="621"/>
      <c r="BA6" s="621"/>
      <c r="BB6" s="621"/>
      <c r="BC6" s="621"/>
      <c r="BD6" s="621"/>
      <c r="BE6" s="621"/>
      <c r="BF6" s="622"/>
      <c r="BG6" s="623">
        <v>1470617</v>
      </c>
      <c r="BH6" s="624"/>
      <c r="BI6" s="624"/>
      <c r="BJ6" s="624"/>
      <c r="BK6" s="624"/>
      <c r="BL6" s="624"/>
      <c r="BM6" s="624"/>
      <c r="BN6" s="625"/>
      <c r="BO6" s="626">
        <v>100</v>
      </c>
      <c r="BP6" s="626"/>
      <c r="BQ6" s="626"/>
      <c r="BR6" s="626"/>
      <c r="BS6" s="627" t="s">
        <v>139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70736</v>
      </c>
      <c r="CS6" s="624"/>
      <c r="CT6" s="624"/>
      <c r="CU6" s="624"/>
      <c r="CV6" s="624"/>
      <c r="CW6" s="624"/>
      <c r="CX6" s="624"/>
      <c r="CY6" s="625"/>
      <c r="CZ6" s="617">
        <v>1</v>
      </c>
      <c r="DA6" s="618"/>
      <c r="DB6" s="618"/>
      <c r="DC6" s="634"/>
      <c r="DD6" s="632" t="s">
        <v>139</v>
      </c>
      <c r="DE6" s="624"/>
      <c r="DF6" s="624"/>
      <c r="DG6" s="624"/>
      <c r="DH6" s="624"/>
      <c r="DI6" s="624"/>
      <c r="DJ6" s="624"/>
      <c r="DK6" s="624"/>
      <c r="DL6" s="624"/>
      <c r="DM6" s="624"/>
      <c r="DN6" s="624"/>
      <c r="DO6" s="624"/>
      <c r="DP6" s="625"/>
      <c r="DQ6" s="632">
        <v>70736</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408</v>
      </c>
      <c r="S7" s="624"/>
      <c r="T7" s="624"/>
      <c r="U7" s="624"/>
      <c r="V7" s="624"/>
      <c r="W7" s="624"/>
      <c r="X7" s="624"/>
      <c r="Y7" s="625"/>
      <c r="Z7" s="626">
        <v>0</v>
      </c>
      <c r="AA7" s="626"/>
      <c r="AB7" s="626"/>
      <c r="AC7" s="626"/>
      <c r="AD7" s="627">
        <v>408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615784</v>
      </c>
      <c r="BH7" s="624"/>
      <c r="BI7" s="624"/>
      <c r="BJ7" s="624"/>
      <c r="BK7" s="624"/>
      <c r="BL7" s="624"/>
      <c r="BM7" s="624"/>
      <c r="BN7" s="625"/>
      <c r="BO7" s="626">
        <v>41.9</v>
      </c>
      <c r="BP7" s="626"/>
      <c r="BQ7" s="626"/>
      <c r="BR7" s="626"/>
      <c r="BS7" s="627" t="s">
        <v>139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1538809</v>
      </c>
      <c r="CS7" s="624"/>
      <c r="CT7" s="624"/>
      <c r="CU7" s="624"/>
      <c r="CV7" s="624"/>
      <c r="CW7" s="624"/>
      <c r="CX7" s="624"/>
      <c r="CY7" s="625"/>
      <c r="CZ7" s="626">
        <v>21.9</v>
      </c>
      <c r="DA7" s="626"/>
      <c r="DB7" s="626"/>
      <c r="DC7" s="626"/>
      <c r="DD7" s="632">
        <v>1044</v>
      </c>
      <c r="DE7" s="624"/>
      <c r="DF7" s="624"/>
      <c r="DG7" s="624"/>
      <c r="DH7" s="624"/>
      <c r="DI7" s="624"/>
      <c r="DJ7" s="624"/>
      <c r="DK7" s="624"/>
      <c r="DL7" s="624"/>
      <c r="DM7" s="624"/>
      <c r="DN7" s="624"/>
      <c r="DO7" s="624"/>
      <c r="DP7" s="625"/>
      <c r="DQ7" s="632">
        <v>889256</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6642</v>
      </c>
      <c r="S8" s="624"/>
      <c r="T8" s="624"/>
      <c r="U8" s="624"/>
      <c r="V8" s="624"/>
      <c r="W8" s="624"/>
      <c r="X8" s="624"/>
      <c r="Y8" s="625"/>
      <c r="Z8" s="626">
        <v>0.1</v>
      </c>
      <c r="AA8" s="626"/>
      <c r="AB8" s="626"/>
      <c r="AC8" s="626"/>
      <c r="AD8" s="627">
        <v>6642</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24521</v>
      </c>
      <c r="BH8" s="624"/>
      <c r="BI8" s="624"/>
      <c r="BJ8" s="624"/>
      <c r="BK8" s="624"/>
      <c r="BL8" s="624"/>
      <c r="BM8" s="624"/>
      <c r="BN8" s="625"/>
      <c r="BO8" s="626">
        <v>1.7</v>
      </c>
      <c r="BP8" s="626"/>
      <c r="BQ8" s="626"/>
      <c r="BR8" s="626"/>
      <c r="BS8" s="627" t="s">
        <v>139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2822461</v>
      </c>
      <c r="CS8" s="624"/>
      <c r="CT8" s="624"/>
      <c r="CU8" s="624"/>
      <c r="CV8" s="624"/>
      <c r="CW8" s="624"/>
      <c r="CX8" s="624"/>
      <c r="CY8" s="625"/>
      <c r="CZ8" s="626">
        <v>40.1</v>
      </c>
      <c r="DA8" s="626"/>
      <c r="DB8" s="626"/>
      <c r="DC8" s="626"/>
      <c r="DD8" s="632">
        <v>245258</v>
      </c>
      <c r="DE8" s="624"/>
      <c r="DF8" s="624"/>
      <c r="DG8" s="624"/>
      <c r="DH8" s="624"/>
      <c r="DI8" s="624"/>
      <c r="DJ8" s="624"/>
      <c r="DK8" s="624"/>
      <c r="DL8" s="624"/>
      <c r="DM8" s="624"/>
      <c r="DN8" s="624"/>
      <c r="DO8" s="624"/>
      <c r="DP8" s="625"/>
      <c r="DQ8" s="632">
        <v>1347036</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5547</v>
      </c>
      <c r="S9" s="624"/>
      <c r="T9" s="624"/>
      <c r="U9" s="624"/>
      <c r="V9" s="624"/>
      <c r="W9" s="624"/>
      <c r="X9" s="624"/>
      <c r="Y9" s="625"/>
      <c r="Z9" s="626">
        <v>0.1</v>
      </c>
      <c r="AA9" s="626"/>
      <c r="AB9" s="626"/>
      <c r="AC9" s="626"/>
      <c r="AD9" s="627">
        <v>5547</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536272</v>
      </c>
      <c r="BH9" s="624"/>
      <c r="BI9" s="624"/>
      <c r="BJ9" s="624"/>
      <c r="BK9" s="624"/>
      <c r="BL9" s="624"/>
      <c r="BM9" s="624"/>
      <c r="BN9" s="625"/>
      <c r="BO9" s="626">
        <v>36.5</v>
      </c>
      <c r="BP9" s="626"/>
      <c r="BQ9" s="626"/>
      <c r="BR9" s="626"/>
      <c r="BS9" s="627" t="s">
        <v>139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665309</v>
      </c>
      <c r="CS9" s="624"/>
      <c r="CT9" s="624"/>
      <c r="CU9" s="624"/>
      <c r="CV9" s="624"/>
      <c r="CW9" s="624"/>
      <c r="CX9" s="624"/>
      <c r="CY9" s="625"/>
      <c r="CZ9" s="626">
        <v>9.5</v>
      </c>
      <c r="DA9" s="626"/>
      <c r="DB9" s="626"/>
      <c r="DC9" s="626"/>
      <c r="DD9" s="632">
        <v>34912</v>
      </c>
      <c r="DE9" s="624"/>
      <c r="DF9" s="624"/>
      <c r="DG9" s="624"/>
      <c r="DH9" s="624"/>
      <c r="DI9" s="624"/>
      <c r="DJ9" s="624"/>
      <c r="DK9" s="624"/>
      <c r="DL9" s="624"/>
      <c r="DM9" s="624"/>
      <c r="DN9" s="624"/>
      <c r="DO9" s="624"/>
      <c r="DP9" s="625"/>
      <c r="DQ9" s="632">
        <v>356904</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139</v>
      </c>
      <c r="AA10" s="626"/>
      <c r="AB10" s="626"/>
      <c r="AC10" s="626"/>
      <c r="AD10" s="627" t="s">
        <v>139</v>
      </c>
      <c r="AE10" s="627"/>
      <c r="AF10" s="627"/>
      <c r="AG10" s="627"/>
      <c r="AH10" s="627"/>
      <c r="AI10" s="627"/>
      <c r="AJ10" s="627"/>
      <c r="AK10" s="627"/>
      <c r="AL10" s="628" t="s">
        <v>139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33930</v>
      </c>
      <c r="BH10" s="624"/>
      <c r="BI10" s="624"/>
      <c r="BJ10" s="624"/>
      <c r="BK10" s="624"/>
      <c r="BL10" s="624"/>
      <c r="BM10" s="624"/>
      <c r="BN10" s="625"/>
      <c r="BO10" s="626">
        <v>2.2999999999999998</v>
      </c>
      <c r="BP10" s="626"/>
      <c r="BQ10" s="626"/>
      <c r="BR10" s="626"/>
      <c r="BS10" s="627" t="s">
        <v>247</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139</v>
      </c>
      <c r="DA10" s="626"/>
      <c r="DB10" s="626"/>
      <c r="DC10" s="626"/>
      <c r="DD10" s="632" t="s">
        <v>139</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320380</v>
      </c>
      <c r="S11" s="624"/>
      <c r="T11" s="624"/>
      <c r="U11" s="624"/>
      <c r="V11" s="624"/>
      <c r="W11" s="624"/>
      <c r="X11" s="624"/>
      <c r="Y11" s="625"/>
      <c r="Z11" s="628">
        <v>4.2</v>
      </c>
      <c r="AA11" s="629"/>
      <c r="AB11" s="629"/>
      <c r="AC11" s="635"/>
      <c r="AD11" s="632">
        <v>320380</v>
      </c>
      <c r="AE11" s="624"/>
      <c r="AF11" s="624"/>
      <c r="AG11" s="624"/>
      <c r="AH11" s="624"/>
      <c r="AI11" s="624"/>
      <c r="AJ11" s="624"/>
      <c r="AK11" s="625"/>
      <c r="AL11" s="628">
        <v>9</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21061</v>
      </c>
      <c r="BH11" s="624"/>
      <c r="BI11" s="624"/>
      <c r="BJ11" s="624"/>
      <c r="BK11" s="624"/>
      <c r="BL11" s="624"/>
      <c r="BM11" s="624"/>
      <c r="BN11" s="625"/>
      <c r="BO11" s="626">
        <v>1.4</v>
      </c>
      <c r="BP11" s="626"/>
      <c r="BQ11" s="626"/>
      <c r="BR11" s="626"/>
      <c r="BS11" s="627" t="s">
        <v>139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353025</v>
      </c>
      <c r="CS11" s="624"/>
      <c r="CT11" s="624"/>
      <c r="CU11" s="624"/>
      <c r="CV11" s="624"/>
      <c r="CW11" s="624"/>
      <c r="CX11" s="624"/>
      <c r="CY11" s="625"/>
      <c r="CZ11" s="626">
        <v>5</v>
      </c>
      <c r="DA11" s="626"/>
      <c r="DB11" s="626"/>
      <c r="DC11" s="626"/>
      <c r="DD11" s="632">
        <v>89522</v>
      </c>
      <c r="DE11" s="624"/>
      <c r="DF11" s="624"/>
      <c r="DG11" s="624"/>
      <c r="DH11" s="624"/>
      <c r="DI11" s="624"/>
      <c r="DJ11" s="624"/>
      <c r="DK11" s="624"/>
      <c r="DL11" s="624"/>
      <c r="DM11" s="624"/>
      <c r="DN11" s="624"/>
      <c r="DO11" s="624"/>
      <c r="DP11" s="625"/>
      <c r="DQ11" s="632">
        <v>187880</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26" t="s">
        <v>139</v>
      </c>
      <c r="AA12" s="626"/>
      <c r="AB12" s="626"/>
      <c r="AC12" s="626"/>
      <c r="AD12" s="627" t="s">
        <v>139</v>
      </c>
      <c r="AE12" s="627"/>
      <c r="AF12" s="627"/>
      <c r="AG12" s="627"/>
      <c r="AH12" s="627"/>
      <c r="AI12" s="627"/>
      <c r="AJ12" s="627"/>
      <c r="AK12" s="627"/>
      <c r="AL12" s="628" t="s">
        <v>139</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687519</v>
      </c>
      <c r="BH12" s="624"/>
      <c r="BI12" s="624"/>
      <c r="BJ12" s="624"/>
      <c r="BK12" s="624"/>
      <c r="BL12" s="624"/>
      <c r="BM12" s="624"/>
      <c r="BN12" s="625"/>
      <c r="BO12" s="626">
        <v>46.8</v>
      </c>
      <c r="BP12" s="626"/>
      <c r="BQ12" s="626"/>
      <c r="BR12" s="626"/>
      <c r="BS12" s="627" t="s">
        <v>139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143761</v>
      </c>
      <c r="CS12" s="624"/>
      <c r="CT12" s="624"/>
      <c r="CU12" s="624"/>
      <c r="CV12" s="624"/>
      <c r="CW12" s="624"/>
      <c r="CX12" s="624"/>
      <c r="CY12" s="625"/>
      <c r="CZ12" s="626">
        <v>2</v>
      </c>
      <c r="DA12" s="626"/>
      <c r="DB12" s="626"/>
      <c r="DC12" s="626"/>
      <c r="DD12" s="632" t="s">
        <v>247</v>
      </c>
      <c r="DE12" s="624"/>
      <c r="DF12" s="624"/>
      <c r="DG12" s="624"/>
      <c r="DH12" s="624"/>
      <c r="DI12" s="624"/>
      <c r="DJ12" s="624"/>
      <c r="DK12" s="624"/>
      <c r="DL12" s="624"/>
      <c r="DM12" s="624"/>
      <c r="DN12" s="624"/>
      <c r="DO12" s="624"/>
      <c r="DP12" s="625"/>
      <c r="DQ12" s="632">
        <v>50247</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247</v>
      </c>
      <c r="AA13" s="626"/>
      <c r="AB13" s="626"/>
      <c r="AC13" s="626"/>
      <c r="AD13" s="627" t="s">
        <v>139</v>
      </c>
      <c r="AE13" s="627"/>
      <c r="AF13" s="627"/>
      <c r="AG13" s="627"/>
      <c r="AH13" s="627"/>
      <c r="AI13" s="627"/>
      <c r="AJ13" s="627"/>
      <c r="AK13" s="627"/>
      <c r="AL13" s="628" t="s">
        <v>139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684135</v>
      </c>
      <c r="BH13" s="624"/>
      <c r="BI13" s="624"/>
      <c r="BJ13" s="624"/>
      <c r="BK13" s="624"/>
      <c r="BL13" s="624"/>
      <c r="BM13" s="624"/>
      <c r="BN13" s="625"/>
      <c r="BO13" s="626">
        <v>46.5</v>
      </c>
      <c r="BP13" s="626"/>
      <c r="BQ13" s="626"/>
      <c r="BR13" s="626"/>
      <c r="BS13" s="627" t="s">
        <v>139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274989</v>
      </c>
      <c r="CS13" s="624"/>
      <c r="CT13" s="624"/>
      <c r="CU13" s="624"/>
      <c r="CV13" s="624"/>
      <c r="CW13" s="624"/>
      <c r="CX13" s="624"/>
      <c r="CY13" s="625"/>
      <c r="CZ13" s="626">
        <v>3.9</v>
      </c>
      <c r="DA13" s="626"/>
      <c r="DB13" s="626"/>
      <c r="DC13" s="626"/>
      <c r="DD13" s="632">
        <v>172838</v>
      </c>
      <c r="DE13" s="624"/>
      <c r="DF13" s="624"/>
      <c r="DG13" s="624"/>
      <c r="DH13" s="624"/>
      <c r="DI13" s="624"/>
      <c r="DJ13" s="624"/>
      <c r="DK13" s="624"/>
      <c r="DL13" s="624"/>
      <c r="DM13" s="624"/>
      <c r="DN13" s="624"/>
      <c r="DO13" s="624"/>
      <c r="DP13" s="625"/>
      <c r="DQ13" s="632">
        <v>155248</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139</v>
      </c>
      <c r="S14" s="624"/>
      <c r="T14" s="624"/>
      <c r="U14" s="624"/>
      <c r="V14" s="624"/>
      <c r="W14" s="624"/>
      <c r="X14" s="624"/>
      <c r="Y14" s="625"/>
      <c r="Z14" s="626" t="s">
        <v>139</v>
      </c>
      <c r="AA14" s="626"/>
      <c r="AB14" s="626"/>
      <c r="AC14" s="626"/>
      <c r="AD14" s="627" t="s">
        <v>139</v>
      </c>
      <c r="AE14" s="627"/>
      <c r="AF14" s="627"/>
      <c r="AG14" s="627"/>
      <c r="AH14" s="627"/>
      <c r="AI14" s="627"/>
      <c r="AJ14" s="627"/>
      <c r="AK14" s="627"/>
      <c r="AL14" s="628" t="s">
        <v>139</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55135</v>
      </c>
      <c r="BH14" s="624"/>
      <c r="BI14" s="624"/>
      <c r="BJ14" s="624"/>
      <c r="BK14" s="624"/>
      <c r="BL14" s="624"/>
      <c r="BM14" s="624"/>
      <c r="BN14" s="625"/>
      <c r="BO14" s="626">
        <v>3.7</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212244</v>
      </c>
      <c r="CS14" s="624"/>
      <c r="CT14" s="624"/>
      <c r="CU14" s="624"/>
      <c r="CV14" s="624"/>
      <c r="CW14" s="624"/>
      <c r="CX14" s="624"/>
      <c r="CY14" s="625"/>
      <c r="CZ14" s="626">
        <v>3</v>
      </c>
      <c r="DA14" s="626"/>
      <c r="DB14" s="626"/>
      <c r="DC14" s="626"/>
      <c r="DD14" s="632">
        <v>17080</v>
      </c>
      <c r="DE14" s="624"/>
      <c r="DF14" s="624"/>
      <c r="DG14" s="624"/>
      <c r="DH14" s="624"/>
      <c r="DI14" s="624"/>
      <c r="DJ14" s="624"/>
      <c r="DK14" s="624"/>
      <c r="DL14" s="624"/>
      <c r="DM14" s="624"/>
      <c r="DN14" s="624"/>
      <c r="DO14" s="624"/>
      <c r="DP14" s="625"/>
      <c r="DQ14" s="632">
        <v>197201</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139</v>
      </c>
      <c r="AA15" s="626"/>
      <c r="AB15" s="626"/>
      <c r="AC15" s="626"/>
      <c r="AD15" s="627" t="s">
        <v>130</v>
      </c>
      <c r="AE15" s="627"/>
      <c r="AF15" s="627"/>
      <c r="AG15" s="627"/>
      <c r="AH15" s="627"/>
      <c r="AI15" s="627"/>
      <c r="AJ15" s="627"/>
      <c r="AK15" s="627"/>
      <c r="AL15" s="628" t="s">
        <v>139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112179</v>
      </c>
      <c r="BH15" s="624"/>
      <c r="BI15" s="624"/>
      <c r="BJ15" s="624"/>
      <c r="BK15" s="624"/>
      <c r="BL15" s="624"/>
      <c r="BM15" s="624"/>
      <c r="BN15" s="625"/>
      <c r="BO15" s="626">
        <v>7.6</v>
      </c>
      <c r="BP15" s="626"/>
      <c r="BQ15" s="626"/>
      <c r="BR15" s="626"/>
      <c r="BS15" s="627" t="s">
        <v>139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494264</v>
      </c>
      <c r="CS15" s="624"/>
      <c r="CT15" s="624"/>
      <c r="CU15" s="624"/>
      <c r="CV15" s="624"/>
      <c r="CW15" s="624"/>
      <c r="CX15" s="624"/>
      <c r="CY15" s="625"/>
      <c r="CZ15" s="626">
        <v>7</v>
      </c>
      <c r="DA15" s="626"/>
      <c r="DB15" s="626"/>
      <c r="DC15" s="626"/>
      <c r="DD15" s="632">
        <v>87049</v>
      </c>
      <c r="DE15" s="624"/>
      <c r="DF15" s="624"/>
      <c r="DG15" s="624"/>
      <c r="DH15" s="624"/>
      <c r="DI15" s="624"/>
      <c r="DJ15" s="624"/>
      <c r="DK15" s="624"/>
      <c r="DL15" s="624"/>
      <c r="DM15" s="624"/>
      <c r="DN15" s="624"/>
      <c r="DO15" s="624"/>
      <c r="DP15" s="625"/>
      <c r="DQ15" s="632">
        <v>437577</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11598</v>
      </c>
      <c r="S16" s="624"/>
      <c r="T16" s="624"/>
      <c r="U16" s="624"/>
      <c r="V16" s="624"/>
      <c r="W16" s="624"/>
      <c r="X16" s="624"/>
      <c r="Y16" s="625"/>
      <c r="Z16" s="626">
        <v>0.2</v>
      </c>
      <c r="AA16" s="626"/>
      <c r="AB16" s="626"/>
      <c r="AC16" s="626"/>
      <c r="AD16" s="627">
        <v>11598</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247</v>
      </c>
      <c r="BH16" s="624"/>
      <c r="BI16" s="624"/>
      <c r="BJ16" s="624"/>
      <c r="BK16" s="624"/>
      <c r="BL16" s="624"/>
      <c r="BM16" s="624"/>
      <c r="BN16" s="625"/>
      <c r="BO16" s="626" t="s">
        <v>139</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139</v>
      </c>
      <c r="CS16" s="624"/>
      <c r="CT16" s="624"/>
      <c r="CU16" s="624"/>
      <c r="CV16" s="624"/>
      <c r="CW16" s="624"/>
      <c r="CX16" s="624"/>
      <c r="CY16" s="625"/>
      <c r="CZ16" s="626" t="s">
        <v>139</v>
      </c>
      <c r="DA16" s="626"/>
      <c r="DB16" s="626"/>
      <c r="DC16" s="626"/>
      <c r="DD16" s="632" t="s">
        <v>139</v>
      </c>
      <c r="DE16" s="624"/>
      <c r="DF16" s="624"/>
      <c r="DG16" s="624"/>
      <c r="DH16" s="624"/>
      <c r="DI16" s="624"/>
      <c r="DJ16" s="624"/>
      <c r="DK16" s="624"/>
      <c r="DL16" s="624"/>
      <c r="DM16" s="624"/>
      <c r="DN16" s="624"/>
      <c r="DO16" s="624"/>
      <c r="DP16" s="625"/>
      <c r="DQ16" s="632" t="s">
        <v>247</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20027</v>
      </c>
      <c r="S17" s="624"/>
      <c r="T17" s="624"/>
      <c r="U17" s="624"/>
      <c r="V17" s="624"/>
      <c r="W17" s="624"/>
      <c r="X17" s="624"/>
      <c r="Y17" s="625"/>
      <c r="Z17" s="626">
        <v>0.3</v>
      </c>
      <c r="AA17" s="626"/>
      <c r="AB17" s="626"/>
      <c r="AC17" s="626"/>
      <c r="AD17" s="627">
        <v>20027</v>
      </c>
      <c r="AE17" s="627"/>
      <c r="AF17" s="627"/>
      <c r="AG17" s="627"/>
      <c r="AH17" s="627"/>
      <c r="AI17" s="627"/>
      <c r="AJ17" s="627"/>
      <c r="AK17" s="627"/>
      <c r="AL17" s="628">
        <v>0.6</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454236</v>
      </c>
      <c r="CS17" s="624"/>
      <c r="CT17" s="624"/>
      <c r="CU17" s="624"/>
      <c r="CV17" s="624"/>
      <c r="CW17" s="624"/>
      <c r="CX17" s="624"/>
      <c r="CY17" s="625"/>
      <c r="CZ17" s="626">
        <v>6.5</v>
      </c>
      <c r="DA17" s="626"/>
      <c r="DB17" s="626"/>
      <c r="DC17" s="626"/>
      <c r="DD17" s="632" t="s">
        <v>139</v>
      </c>
      <c r="DE17" s="624"/>
      <c r="DF17" s="624"/>
      <c r="DG17" s="624"/>
      <c r="DH17" s="624"/>
      <c r="DI17" s="624"/>
      <c r="DJ17" s="624"/>
      <c r="DK17" s="624"/>
      <c r="DL17" s="624"/>
      <c r="DM17" s="624"/>
      <c r="DN17" s="624"/>
      <c r="DO17" s="624"/>
      <c r="DP17" s="625"/>
      <c r="DQ17" s="632">
        <v>454236</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16497</v>
      </c>
      <c r="S18" s="624"/>
      <c r="T18" s="624"/>
      <c r="U18" s="624"/>
      <c r="V18" s="624"/>
      <c r="W18" s="624"/>
      <c r="X18" s="624"/>
      <c r="Y18" s="625"/>
      <c r="Z18" s="626">
        <v>0.2</v>
      </c>
      <c r="AA18" s="626"/>
      <c r="AB18" s="626"/>
      <c r="AC18" s="626"/>
      <c r="AD18" s="627">
        <v>16497</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139</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16169</v>
      </c>
      <c r="S19" s="624"/>
      <c r="T19" s="624"/>
      <c r="U19" s="624"/>
      <c r="V19" s="624"/>
      <c r="W19" s="624"/>
      <c r="X19" s="624"/>
      <c r="Y19" s="625"/>
      <c r="Z19" s="626">
        <v>0.2</v>
      </c>
      <c r="AA19" s="626"/>
      <c r="AB19" s="626"/>
      <c r="AC19" s="626"/>
      <c r="AD19" s="627">
        <v>16169</v>
      </c>
      <c r="AE19" s="627"/>
      <c r="AF19" s="627"/>
      <c r="AG19" s="627"/>
      <c r="AH19" s="627"/>
      <c r="AI19" s="627"/>
      <c r="AJ19" s="627"/>
      <c r="AK19" s="627"/>
      <c r="AL19" s="628">
        <v>0.5</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139</v>
      </c>
      <c r="BH19" s="624"/>
      <c r="BI19" s="624"/>
      <c r="BJ19" s="624"/>
      <c r="BK19" s="624"/>
      <c r="BL19" s="624"/>
      <c r="BM19" s="624"/>
      <c r="BN19" s="625"/>
      <c r="BO19" s="626" t="s">
        <v>139</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139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328</v>
      </c>
      <c r="S20" s="624"/>
      <c r="T20" s="624"/>
      <c r="U20" s="624"/>
      <c r="V20" s="624"/>
      <c r="W20" s="624"/>
      <c r="X20" s="624"/>
      <c r="Y20" s="625"/>
      <c r="Z20" s="626">
        <v>0</v>
      </c>
      <c r="AA20" s="626"/>
      <c r="AB20" s="626"/>
      <c r="AC20" s="626"/>
      <c r="AD20" s="627">
        <v>328</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139</v>
      </c>
      <c r="BH20" s="624"/>
      <c r="BI20" s="624"/>
      <c r="BJ20" s="624"/>
      <c r="BK20" s="624"/>
      <c r="BL20" s="624"/>
      <c r="BM20" s="624"/>
      <c r="BN20" s="625"/>
      <c r="BO20" s="626" t="s">
        <v>130</v>
      </c>
      <c r="BP20" s="626"/>
      <c r="BQ20" s="626"/>
      <c r="BR20" s="626"/>
      <c r="BS20" s="627" t="s">
        <v>139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7029834</v>
      </c>
      <c r="CS20" s="624"/>
      <c r="CT20" s="624"/>
      <c r="CU20" s="624"/>
      <c r="CV20" s="624"/>
      <c r="CW20" s="624"/>
      <c r="CX20" s="624"/>
      <c r="CY20" s="625"/>
      <c r="CZ20" s="626">
        <v>100</v>
      </c>
      <c r="DA20" s="626"/>
      <c r="DB20" s="626"/>
      <c r="DC20" s="626"/>
      <c r="DD20" s="632">
        <v>647703</v>
      </c>
      <c r="DE20" s="624"/>
      <c r="DF20" s="624"/>
      <c r="DG20" s="624"/>
      <c r="DH20" s="624"/>
      <c r="DI20" s="624"/>
      <c r="DJ20" s="624"/>
      <c r="DK20" s="624"/>
      <c r="DL20" s="624"/>
      <c r="DM20" s="624"/>
      <c r="DN20" s="624"/>
      <c r="DO20" s="624"/>
      <c r="DP20" s="625"/>
      <c r="DQ20" s="632">
        <v>4146321</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1796795</v>
      </c>
      <c r="S21" s="624"/>
      <c r="T21" s="624"/>
      <c r="U21" s="624"/>
      <c r="V21" s="624"/>
      <c r="W21" s="624"/>
      <c r="X21" s="624"/>
      <c r="Y21" s="625"/>
      <c r="Z21" s="626">
        <v>23.5</v>
      </c>
      <c r="AA21" s="626"/>
      <c r="AB21" s="626"/>
      <c r="AC21" s="626"/>
      <c r="AD21" s="627">
        <v>1626592</v>
      </c>
      <c r="AE21" s="627"/>
      <c r="AF21" s="627"/>
      <c r="AG21" s="627"/>
      <c r="AH21" s="627"/>
      <c r="AI21" s="627"/>
      <c r="AJ21" s="627"/>
      <c r="AK21" s="627"/>
      <c r="AL21" s="628">
        <v>45.6</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139</v>
      </c>
      <c r="BH21" s="624"/>
      <c r="BI21" s="624"/>
      <c r="BJ21" s="624"/>
      <c r="BK21" s="624"/>
      <c r="BL21" s="624"/>
      <c r="BM21" s="624"/>
      <c r="BN21" s="625"/>
      <c r="BO21" s="626" t="s">
        <v>139</v>
      </c>
      <c r="BP21" s="626"/>
      <c r="BQ21" s="626"/>
      <c r="BR21" s="626"/>
      <c r="BS21" s="627" t="s">
        <v>130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1626592</v>
      </c>
      <c r="S22" s="624"/>
      <c r="T22" s="624"/>
      <c r="U22" s="624"/>
      <c r="V22" s="624"/>
      <c r="W22" s="624"/>
      <c r="X22" s="624"/>
      <c r="Y22" s="625"/>
      <c r="Z22" s="626">
        <v>21.3</v>
      </c>
      <c r="AA22" s="626"/>
      <c r="AB22" s="626"/>
      <c r="AC22" s="626"/>
      <c r="AD22" s="627">
        <v>1626592</v>
      </c>
      <c r="AE22" s="627"/>
      <c r="AF22" s="627"/>
      <c r="AG22" s="627"/>
      <c r="AH22" s="627"/>
      <c r="AI22" s="627"/>
      <c r="AJ22" s="627"/>
      <c r="AK22" s="627"/>
      <c r="AL22" s="628">
        <v>45.6</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139</v>
      </c>
      <c r="BP22" s="626"/>
      <c r="BQ22" s="626"/>
      <c r="BR22" s="626"/>
      <c r="BS22" s="627" t="s">
        <v>139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170203</v>
      </c>
      <c r="S23" s="624"/>
      <c r="T23" s="624"/>
      <c r="U23" s="624"/>
      <c r="V23" s="624"/>
      <c r="W23" s="624"/>
      <c r="X23" s="624"/>
      <c r="Y23" s="625"/>
      <c r="Z23" s="626">
        <v>2.2000000000000002</v>
      </c>
      <c r="AA23" s="626"/>
      <c r="AB23" s="626"/>
      <c r="AC23" s="626"/>
      <c r="AD23" s="627" t="s">
        <v>139</v>
      </c>
      <c r="AE23" s="627"/>
      <c r="AF23" s="627"/>
      <c r="AG23" s="627"/>
      <c r="AH23" s="627"/>
      <c r="AI23" s="627"/>
      <c r="AJ23" s="627"/>
      <c r="AK23" s="627"/>
      <c r="AL23" s="628" t="s">
        <v>139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139</v>
      </c>
      <c r="BP23" s="626"/>
      <c r="BQ23" s="626"/>
      <c r="BR23" s="626"/>
      <c r="BS23" s="627" t="s">
        <v>139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2" t="s">
        <v>289</v>
      </c>
      <c r="DM23" s="653"/>
      <c r="DN23" s="653"/>
      <c r="DO23" s="653"/>
      <c r="DP23" s="653"/>
      <c r="DQ23" s="653"/>
      <c r="DR23" s="653"/>
      <c r="DS23" s="653"/>
      <c r="DT23" s="653"/>
      <c r="DU23" s="653"/>
      <c r="DV23" s="654"/>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139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2992388</v>
      </c>
      <c r="CS24" s="613"/>
      <c r="CT24" s="613"/>
      <c r="CU24" s="613"/>
      <c r="CV24" s="613"/>
      <c r="CW24" s="613"/>
      <c r="CX24" s="613"/>
      <c r="CY24" s="614"/>
      <c r="CZ24" s="617">
        <v>42.6</v>
      </c>
      <c r="DA24" s="618"/>
      <c r="DB24" s="618"/>
      <c r="DC24" s="634"/>
      <c r="DD24" s="655">
        <v>1773665</v>
      </c>
      <c r="DE24" s="613"/>
      <c r="DF24" s="613"/>
      <c r="DG24" s="613"/>
      <c r="DH24" s="613"/>
      <c r="DI24" s="613"/>
      <c r="DJ24" s="613"/>
      <c r="DK24" s="614"/>
      <c r="DL24" s="655">
        <v>1683232</v>
      </c>
      <c r="DM24" s="613"/>
      <c r="DN24" s="613"/>
      <c r="DO24" s="613"/>
      <c r="DP24" s="613"/>
      <c r="DQ24" s="613"/>
      <c r="DR24" s="613"/>
      <c r="DS24" s="613"/>
      <c r="DT24" s="613"/>
      <c r="DU24" s="613"/>
      <c r="DV24" s="614"/>
      <c r="DW24" s="617">
        <v>46.4</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3725935</v>
      </c>
      <c r="S25" s="624"/>
      <c r="T25" s="624"/>
      <c r="U25" s="624"/>
      <c r="V25" s="624"/>
      <c r="W25" s="624"/>
      <c r="X25" s="624"/>
      <c r="Y25" s="625"/>
      <c r="Z25" s="626">
        <v>48.8</v>
      </c>
      <c r="AA25" s="626"/>
      <c r="AB25" s="626"/>
      <c r="AC25" s="626"/>
      <c r="AD25" s="627">
        <v>3555732</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1019181</v>
      </c>
      <c r="CS25" s="644"/>
      <c r="CT25" s="644"/>
      <c r="CU25" s="644"/>
      <c r="CV25" s="644"/>
      <c r="CW25" s="644"/>
      <c r="CX25" s="644"/>
      <c r="CY25" s="645"/>
      <c r="CZ25" s="628">
        <v>14.5</v>
      </c>
      <c r="DA25" s="656"/>
      <c r="DB25" s="656"/>
      <c r="DC25" s="658"/>
      <c r="DD25" s="632">
        <v>885383</v>
      </c>
      <c r="DE25" s="644"/>
      <c r="DF25" s="644"/>
      <c r="DG25" s="644"/>
      <c r="DH25" s="644"/>
      <c r="DI25" s="644"/>
      <c r="DJ25" s="644"/>
      <c r="DK25" s="645"/>
      <c r="DL25" s="632">
        <v>877131</v>
      </c>
      <c r="DM25" s="644"/>
      <c r="DN25" s="644"/>
      <c r="DO25" s="644"/>
      <c r="DP25" s="644"/>
      <c r="DQ25" s="644"/>
      <c r="DR25" s="644"/>
      <c r="DS25" s="644"/>
      <c r="DT25" s="644"/>
      <c r="DU25" s="644"/>
      <c r="DV25" s="645"/>
      <c r="DW25" s="628">
        <v>24.2</v>
      </c>
      <c r="DX25" s="656"/>
      <c r="DY25" s="656"/>
      <c r="DZ25" s="656"/>
      <c r="EA25" s="656"/>
      <c r="EB25" s="656"/>
      <c r="EC25" s="657"/>
    </row>
    <row r="26" spans="2:133" ht="11.25" customHeight="1" x14ac:dyDescent="0.15">
      <c r="B26" s="620" t="s">
        <v>297</v>
      </c>
      <c r="C26" s="621"/>
      <c r="D26" s="621"/>
      <c r="E26" s="621"/>
      <c r="F26" s="621"/>
      <c r="G26" s="621"/>
      <c r="H26" s="621"/>
      <c r="I26" s="621"/>
      <c r="J26" s="621"/>
      <c r="K26" s="621"/>
      <c r="L26" s="621"/>
      <c r="M26" s="621"/>
      <c r="N26" s="621"/>
      <c r="O26" s="621"/>
      <c r="P26" s="621"/>
      <c r="Q26" s="622"/>
      <c r="R26" s="623">
        <v>1941</v>
      </c>
      <c r="S26" s="624"/>
      <c r="T26" s="624"/>
      <c r="U26" s="624"/>
      <c r="V26" s="624"/>
      <c r="W26" s="624"/>
      <c r="X26" s="624"/>
      <c r="Y26" s="625"/>
      <c r="Z26" s="626">
        <v>0</v>
      </c>
      <c r="AA26" s="626"/>
      <c r="AB26" s="626"/>
      <c r="AC26" s="626"/>
      <c r="AD26" s="627">
        <v>1941</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530783</v>
      </c>
      <c r="CS26" s="624"/>
      <c r="CT26" s="624"/>
      <c r="CU26" s="624"/>
      <c r="CV26" s="624"/>
      <c r="CW26" s="624"/>
      <c r="CX26" s="624"/>
      <c r="CY26" s="625"/>
      <c r="CZ26" s="628">
        <v>7.6</v>
      </c>
      <c r="DA26" s="656"/>
      <c r="DB26" s="656"/>
      <c r="DC26" s="658"/>
      <c r="DD26" s="632">
        <v>442363</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6"/>
      <c r="DY26" s="656"/>
      <c r="DZ26" s="656"/>
      <c r="EA26" s="656"/>
      <c r="EB26" s="656"/>
      <c r="EC26" s="657"/>
    </row>
    <row r="27" spans="2:133" ht="11.25" customHeight="1" x14ac:dyDescent="0.15">
      <c r="B27" s="620" t="s">
        <v>300</v>
      </c>
      <c r="C27" s="621"/>
      <c r="D27" s="621"/>
      <c r="E27" s="621"/>
      <c r="F27" s="621"/>
      <c r="G27" s="621"/>
      <c r="H27" s="621"/>
      <c r="I27" s="621"/>
      <c r="J27" s="621"/>
      <c r="K27" s="621"/>
      <c r="L27" s="621"/>
      <c r="M27" s="621"/>
      <c r="N27" s="621"/>
      <c r="O27" s="621"/>
      <c r="P27" s="621"/>
      <c r="Q27" s="622"/>
      <c r="R27" s="623">
        <v>115490</v>
      </c>
      <c r="S27" s="624"/>
      <c r="T27" s="624"/>
      <c r="U27" s="624"/>
      <c r="V27" s="624"/>
      <c r="W27" s="624"/>
      <c r="X27" s="624"/>
      <c r="Y27" s="625"/>
      <c r="Z27" s="626">
        <v>1.5</v>
      </c>
      <c r="AA27" s="626"/>
      <c r="AB27" s="626"/>
      <c r="AC27" s="626"/>
      <c r="AD27" s="627">
        <v>2320</v>
      </c>
      <c r="AE27" s="627"/>
      <c r="AF27" s="627"/>
      <c r="AG27" s="627"/>
      <c r="AH27" s="627"/>
      <c r="AI27" s="627"/>
      <c r="AJ27" s="627"/>
      <c r="AK27" s="627"/>
      <c r="AL27" s="628">
        <v>0.1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1470617</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1518971</v>
      </c>
      <c r="CS27" s="644"/>
      <c r="CT27" s="644"/>
      <c r="CU27" s="644"/>
      <c r="CV27" s="644"/>
      <c r="CW27" s="644"/>
      <c r="CX27" s="644"/>
      <c r="CY27" s="645"/>
      <c r="CZ27" s="628">
        <v>21.6</v>
      </c>
      <c r="DA27" s="656"/>
      <c r="DB27" s="656"/>
      <c r="DC27" s="658"/>
      <c r="DD27" s="632">
        <v>434046</v>
      </c>
      <c r="DE27" s="644"/>
      <c r="DF27" s="644"/>
      <c r="DG27" s="644"/>
      <c r="DH27" s="644"/>
      <c r="DI27" s="644"/>
      <c r="DJ27" s="644"/>
      <c r="DK27" s="645"/>
      <c r="DL27" s="632">
        <v>351865</v>
      </c>
      <c r="DM27" s="644"/>
      <c r="DN27" s="644"/>
      <c r="DO27" s="644"/>
      <c r="DP27" s="644"/>
      <c r="DQ27" s="644"/>
      <c r="DR27" s="644"/>
      <c r="DS27" s="644"/>
      <c r="DT27" s="644"/>
      <c r="DU27" s="644"/>
      <c r="DV27" s="645"/>
      <c r="DW27" s="628">
        <v>9.6999999999999993</v>
      </c>
      <c r="DX27" s="656"/>
      <c r="DY27" s="656"/>
      <c r="DZ27" s="656"/>
      <c r="EA27" s="656"/>
      <c r="EB27" s="656"/>
      <c r="EC27" s="657"/>
    </row>
    <row r="28" spans="2:133" ht="11.25" customHeight="1" x14ac:dyDescent="0.15">
      <c r="B28" s="620" t="s">
        <v>303</v>
      </c>
      <c r="C28" s="621"/>
      <c r="D28" s="621"/>
      <c r="E28" s="621"/>
      <c r="F28" s="621"/>
      <c r="G28" s="621"/>
      <c r="H28" s="621"/>
      <c r="I28" s="621"/>
      <c r="J28" s="621"/>
      <c r="K28" s="621"/>
      <c r="L28" s="621"/>
      <c r="M28" s="621"/>
      <c r="N28" s="621"/>
      <c r="O28" s="621"/>
      <c r="P28" s="621"/>
      <c r="Q28" s="622"/>
      <c r="R28" s="623">
        <v>15799</v>
      </c>
      <c r="S28" s="624"/>
      <c r="T28" s="624"/>
      <c r="U28" s="624"/>
      <c r="V28" s="624"/>
      <c r="W28" s="624"/>
      <c r="X28" s="624"/>
      <c r="Y28" s="625"/>
      <c r="Z28" s="626">
        <v>0.2</v>
      </c>
      <c r="AA28" s="626"/>
      <c r="AB28" s="626"/>
      <c r="AC28" s="626"/>
      <c r="AD28" s="627" t="s">
        <v>139</v>
      </c>
      <c r="AE28" s="627"/>
      <c r="AF28" s="627"/>
      <c r="AG28" s="627"/>
      <c r="AH28" s="627"/>
      <c r="AI28" s="627"/>
      <c r="AJ28" s="627"/>
      <c r="AK28" s="627"/>
      <c r="AL28" s="628" t="s">
        <v>139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454236</v>
      </c>
      <c r="CS28" s="624"/>
      <c r="CT28" s="624"/>
      <c r="CU28" s="624"/>
      <c r="CV28" s="624"/>
      <c r="CW28" s="624"/>
      <c r="CX28" s="624"/>
      <c r="CY28" s="625"/>
      <c r="CZ28" s="628">
        <v>6.5</v>
      </c>
      <c r="DA28" s="656"/>
      <c r="DB28" s="656"/>
      <c r="DC28" s="658"/>
      <c r="DD28" s="632">
        <v>454236</v>
      </c>
      <c r="DE28" s="624"/>
      <c r="DF28" s="624"/>
      <c r="DG28" s="624"/>
      <c r="DH28" s="624"/>
      <c r="DI28" s="624"/>
      <c r="DJ28" s="624"/>
      <c r="DK28" s="625"/>
      <c r="DL28" s="632">
        <v>454236</v>
      </c>
      <c r="DM28" s="624"/>
      <c r="DN28" s="624"/>
      <c r="DO28" s="624"/>
      <c r="DP28" s="624"/>
      <c r="DQ28" s="624"/>
      <c r="DR28" s="624"/>
      <c r="DS28" s="624"/>
      <c r="DT28" s="624"/>
      <c r="DU28" s="624"/>
      <c r="DV28" s="625"/>
      <c r="DW28" s="628">
        <v>12.5</v>
      </c>
      <c r="DX28" s="656"/>
      <c r="DY28" s="656"/>
      <c r="DZ28" s="656"/>
      <c r="EA28" s="656"/>
      <c r="EB28" s="656"/>
      <c r="EC28" s="657"/>
    </row>
    <row r="29" spans="2:133" ht="11.25" customHeight="1" x14ac:dyDescent="0.15">
      <c r="B29" s="620" t="s">
        <v>305</v>
      </c>
      <c r="C29" s="621"/>
      <c r="D29" s="621"/>
      <c r="E29" s="621"/>
      <c r="F29" s="621"/>
      <c r="G29" s="621"/>
      <c r="H29" s="621"/>
      <c r="I29" s="621"/>
      <c r="J29" s="621"/>
      <c r="K29" s="621"/>
      <c r="L29" s="621"/>
      <c r="M29" s="621"/>
      <c r="N29" s="621"/>
      <c r="O29" s="621"/>
      <c r="P29" s="621"/>
      <c r="Q29" s="622"/>
      <c r="R29" s="623">
        <v>30074</v>
      </c>
      <c r="S29" s="624"/>
      <c r="T29" s="624"/>
      <c r="U29" s="624"/>
      <c r="V29" s="624"/>
      <c r="W29" s="624"/>
      <c r="X29" s="624"/>
      <c r="Y29" s="625"/>
      <c r="Z29" s="626">
        <v>0.4</v>
      </c>
      <c r="AA29" s="626"/>
      <c r="AB29" s="626"/>
      <c r="AC29" s="626"/>
      <c r="AD29" s="627" t="s">
        <v>139</v>
      </c>
      <c r="AE29" s="627"/>
      <c r="AF29" s="627"/>
      <c r="AG29" s="627"/>
      <c r="AH29" s="627"/>
      <c r="AI29" s="627"/>
      <c r="AJ29" s="627"/>
      <c r="AK29" s="627"/>
      <c r="AL29" s="628" t="s">
        <v>139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454236</v>
      </c>
      <c r="CS29" s="644"/>
      <c r="CT29" s="644"/>
      <c r="CU29" s="644"/>
      <c r="CV29" s="644"/>
      <c r="CW29" s="644"/>
      <c r="CX29" s="644"/>
      <c r="CY29" s="645"/>
      <c r="CZ29" s="628">
        <v>6.5</v>
      </c>
      <c r="DA29" s="656"/>
      <c r="DB29" s="656"/>
      <c r="DC29" s="658"/>
      <c r="DD29" s="632">
        <v>454236</v>
      </c>
      <c r="DE29" s="644"/>
      <c r="DF29" s="644"/>
      <c r="DG29" s="644"/>
      <c r="DH29" s="644"/>
      <c r="DI29" s="644"/>
      <c r="DJ29" s="644"/>
      <c r="DK29" s="645"/>
      <c r="DL29" s="632">
        <v>454236</v>
      </c>
      <c r="DM29" s="644"/>
      <c r="DN29" s="644"/>
      <c r="DO29" s="644"/>
      <c r="DP29" s="644"/>
      <c r="DQ29" s="644"/>
      <c r="DR29" s="644"/>
      <c r="DS29" s="644"/>
      <c r="DT29" s="644"/>
      <c r="DU29" s="644"/>
      <c r="DV29" s="645"/>
      <c r="DW29" s="628">
        <v>12.5</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1445489</v>
      </c>
      <c r="S30" s="624"/>
      <c r="T30" s="624"/>
      <c r="U30" s="624"/>
      <c r="V30" s="624"/>
      <c r="W30" s="624"/>
      <c r="X30" s="624"/>
      <c r="Y30" s="625"/>
      <c r="Z30" s="626">
        <v>18.899999999999999</v>
      </c>
      <c r="AA30" s="626"/>
      <c r="AB30" s="626"/>
      <c r="AC30" s="626"/>
      <c r="AD30" s="627" t="s">
        <v>139</v>
      </c>
      <c r="AE30" s="627"/>
      <c r="AF30" s="627"/>
      <c r="AG30" s="627"/>
      <c r="AH30" s="627"/>
      <c r="AI30" s="627"/>
      <c r="AJ30" s="627"/>
      <c r="AK30" s="627"/>
      <c r="AL30" s="628" t="s">
        <v>139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433003</v>
      </c>
      <c r="CS30" s="624"/>
      <c r="CT30" s="624"/>
      <c r="CU30" s="624"/>
      <c r="CV30" s="624"/>
      <c r="CW30" s="624"/>
      <c r="CX30" s="624"/>
      <c r="CY30" s="625"/>
      <c r="CZ30" s="628">
        <v>6.2</v>
      </c>
      <c r="DA30" s="656"/>
      <c r="DB30" s="656"/>
      <c r="DC30" s="658"/>
      <c r="DD30" s="632">
        <v>433003</v>
      </c>
      <c r="DE30" s="624"/>
      <c r="DF30" s="624"/>
      <c r="DG30" s="624"/>
      <c r="DH30" s="624"/>
      <c r="DI30" s="624"/>
      <c r="DJ30" s="624"/>
      <c r="DK30" s="625"/>
      <c r="DL30" s="632">
        <v>433003</v>
      </c>
      <c r="DM30" s="624"/>
      <c r="DN30" s="624"/>
      <c r="DO30" s="624"/>
      <c r="DP30" s="624"/>
      <c r="DQ30" s="624"/>
      <c r="DR30" s="624"/>
      <c r="DS30" s="624"/>
      <c r="DT30" s="624"/>
      <c r="DU30" s="624"/>
      <c r="DV30" s="625"/>
      <c r="DW30" s="628">
        <v>11.9</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139</v>
      </c>
      <c r="AM31" s="629"/>
      <c r="AN31" s="629"/>
      <c r="AO31" s="630"/>
      <c r="AP31" s="671" t="s">
        <v>313</v>
      </c>
      <c r="AQ31" s="672"/>
      <c r="AR31" s="672"/>
      <c r="AS31" s="672"/>
      <c r="AT31" s="677" t="s">
        <v>314</v>
      </c>
      <c r="AU31" s="218"/>
      <c r="AV31" s="218"/>
      <c r="AW31" s="218"/>
      <c r="AX31" s="609" t="s">
        <v>188</v>
      </c>
      <c r="AY31" s="610"/>
      <c r="AZ31" s="610"/>
      <c r="BA31" s="610"/>
      <c r="BB31" s="610"/>
      <c r="BC31" s="610"/>
      <c r="BD31" s="610"/>
      <c r="BE31" s="610"/>
      <c r="BF31" s="611"/>
      <c r="BG31" s="670">
        <v>99.5</v>
      </c>
      <c r="BH31" s="667"/>
      <c r="BI31" s="667"/>
      <c r="BJ31" s="667"/>
      <c r="BK31" s="667"/>
      <c r="BL31" s="667"/>
      <c r="BM31" s="618">
        <v>97.9</v>
      </c>
      <c r="BN31" s="667"/>
      <c r="BO31" s="667"/>
      <c r="BP31" s="667"/>
      <c r="BQ31" s="668"/>
      <c r="BR31" s="670">
        <v>99.5</v>
      </c>
      <c r="BS31" s="667"/>
      <c r="BT31" s="667"/>
      <c r="BU31" s="667"/>
      <c r="BV31" s="667"/>
      <c r="BW31" s="667"/>
      <c r="BX31" s="618">
        <v>97.7</v>
      </c>
      <c r="BY31" s="667"/>
      <c r="BZ31" s="667"/>
      <c r="CA31" s="667"/>
      <c r="CB31" s="668"/>
      <c r="CD31" s="663"/>
      <c r="CE31" s="664"/>
      <c r="CF31" s="620" t="s">
        <v>315</v>
      </c>
      <c r="CG31" s="621"/>
      <c r="CH31" s="621"/>
      <c r="CI31" s="621"/>
      <c r="CJ31" s="621"/>
      <c r="CK31" s="621"/>
      <c r="CL31" s="621"/>
      <c r="CM31" s="621"/>
      <c r="CN31" s="621"/>
      <c r="CO31" s="621"/>
      <c r="CP31" s="621"/>
      <c r="CQ31" s="622"/>
      <c r="CR31" s="623">
        <v>21233</v>
      </c>
      <c r="CS31" s="644"/>
      <c r="CT31" s="644"/>
      <c r="CU31" s="644"/>
      <c r="CV31" s="644"/>
      <c r="CW31" s="644"/>
      <c r="CX31" s="644"/>
      <c r="CY31" s="645"/>
      <c r="CZ31" s="628">
        <v>0.3</v>
      </c>
      <c r="DA31" s="656"/>
      <c r="DB31" s="656"/>
      <c r="DC31" s="658"/>
      <c r="DD31" s="632">
        <v>21233</v>
      </c>
      <c r="DE31" s="644"/>
      <c r="DF31" s="644"/>
      <c r="DG31" s="644"/>
      <c r="DH31" s="644"/>
      <c r="DI31" s="644"/>
      <c r="DJ31" s="644"/>
      <c r="DK31" s="645"/>
      <c r="DL31" s="632">
        <v>21233</v>
      </c>
      <c r="DM31" s="644"/>
      <c r="DN31" s="644"/>
      <c r="DO31" s="644"/>
      <c r="DP31" s="644"/>
      <c r="DQ31" s="644"/>
      <c r="DR31" s="644"/>
      <c r="DS31" s="644"/>
      <c r="DT31" s="644"/>
      <c r="DU31" s="644"/>
      <c r="DV31" s="645"/>
      <c r="DW31" s="628">
        <v>0.6</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604105</v>
      </c>
      <c r="S32" s="624"/>
      <c r="T32" s="624"/>
      <c r="U32" s="624"/>
      <c r="V32" s="624"/>
      <c r="W32" s="624"/>
      <c r="X32" s="624"/>
      <c r="Y32" s="625"/>
      <c r="Z32" s="626">
        <v>7.9</v>
      </c>
      <c r="AA32" s="626"/>
      <c r="AB32" s="626"/>
      <c r="AC32" s="626"/>
      <c r="AD32" s="627" t="s">
        <v>130</v>
      </c>
      <c r="AE32" s="627"/>
      <c r="AF32" s="627"/>
      <c r="AG32" s="627"/>
      <c r="AH32" s="627"/>
      <c r="AI32" s="627"/>
      <c r="AJ32" s="627"/>
      <c r="AK32" s="627"/>
      <c r="AL32" s="628" t="s">
        <v>139</v>
      </c>
      <c r="AM32" s="629"/>
      <c r="AN32" s="629"/>
      <c r="AO32" s="630"/>
      <c r="AP32" s="673"/>
      <c r="AQ32" s="674"/>
      <c r="AR32" s="674"/>
      <c r="AS32" s="674"/>
      <c r="AT32" s="678"/>
      <c r="AU32" s="214" t="s">
        <v>317</v>
      </c>
      <c r="AX32" s="620" t="s">
        <v>318</v>
      </c>
      <c r="AY32" s="621"/>
      <c r="AZ32" s="621"/>
      <c r="BA32" s="621"/>
      <c r="BB32" s="621"/>
      <c r="BC32" s="621"/>
      <c r="BD32" s="621"/>
      <c r="BE32" s="621"/>
      <c r="BF32" s="622"/>
      <c r="BG32" s="680">
        <v>99.6</v>
      </c>
      <c r="BH32" s="644"/>
      <c r="BI32" s="644"/>
      <c r="BJ32" s="644"/>
      <c r="BK32" s="644"/>
      <c r="BL32" s="644"/>
      <c r="BM32" s="629">
        <v>98.1</v>
      </c>
      <c r="BN32" s="644"/>
      <c r="BO32" s="644"/>
      <c r="BP32" s="644"/>
      <c r="BQ32" s="669"/>
      <c r="BR32" s="680">
        <v>99.4</v>
      </c>
      <c r="BS32" s="644"/>
      <c r="BT32" s="644"/>
      <c r="BU32" s="644"/>
      <c r="BV32" s="644"/>
      <c r="BW32" s="644"/>
      <c r="BX32" s="629">
        <v>98</v>
      </c>
      <c r="BY32" s="644"/>
      <c r="BZ32" s="644"/>
      <c r="CA32" s="644"/>
      <c r="CB32" s="669"/>
      <c r="CD32" s="665"/>
      <c r="CE32" s="666"/>
      <c r="CF32" s="620" t="s">
        <v>319</v>
      </c>
      <c r="CG32" s="621"/>
      <c r="CH32" s="621"/>
      <c r="CI32" s="621"/>
      <c r="CJ32" s="621"/>
      <c r="CK32" s="621"/>
      <c r="CL32" s="621"/>
      <c r="CM32" s="621"/>
      <c r="CN32" s="621"/>
      <c r="CO32" s="621"/>
      <c r="CP32" s="621"/>
      <c r="CQ32" s="622"/>
      <c r="CR32" s="623" t="s">
        <v>139</v>
      </c>
      <c r="CS32" s="624"/>
      <c r="CT32" s="624"/>
      <c r="CU32" s="624"/>
      <c r="CV32" s="624"/>
      <c r="CW32" s="624"/>
      <c r="CX32" s="624"/>
      <c r="CY32" s="625"/>
      <c r="CZ32" s="628" t="s">
        <v>139</v>
      </c>
      <c r="DA32" s="656"/>
      <c r="DB32" s="656"/>
      <c r="DC32" s="658"/>
      <c r="DD32" s="632" t="s">
        <v>139</v>
      </c>
      <c r="DE32" s="624"/>
      <c r="DF32" s="624"/>
      <c r="DG32" s="624"/>
      <c r="DH32" s="624"/>
      <c r="DI32" s="624"/>
      <c r="DJ32" s="624"/>
      <c r="DK32" s="625"/>
      <c r="DL32" s="632" t="s">
        <v>139</v>
      </c>
      <c r="DM32" s="624"/>
      <c r="DN32" s="624"/>
      <c r="DO32" s="624"/>
      <c r="DP32" s="624"/>
      <c r="DQ32" s="624"/>
      <c r="DR32" s="624"/>
      <c r="DS32" s="624"/>
      <c r="DT32" s="624"/>
      <c r="DU32" s="624"/>
      <c r="DV32" s="625"/>
      <c r="DW32" s="628" t="s">
        <v>247</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39893</v>
      </c>
      <c r="S33" s="624"/>
      <c r="T33" s="624"/>
      <c r="U33" s="624"/>
      <c r="V33" s="624"/>
      <c r="W33" s="624"/>
      <c r="X33" s="624"/>
      <c r="Y33" s="625"/>
      <c r="Z33" s="626">
        <v>0.5</v>
      </c>
      <c r="AA33" s="626"/>
      <c r="AB33" s="626"/>
      <c r="AC33" s="626"/>
      <c r="AD33" s="627">
        <v>4064</v>
      </c>
      <c r="AE33" s="627"/>
      <c r="AF33" s="627"/>
      <c r="AG33" s="627"/>
      <c r="AH33" s="627"/>
      <c r="AI33" s="627"/>
      <c r="AJ33" s="627"/>
      <c r="AK33" s="627"/>
      <c r="AL33" s="628">
        <v>0.1</v>
      </c>
      <c r="AM33" s="629"/>
      <c r="AN33" s="629"/>
      <c r="AO33" s="630"/>
      <c r="AP33" s="675"/>
      <c r="AQ33" s="676"/>
      <c r="AR33" s="676"/>
      <c r="AS33" s="676"/>
      <c r="AT33" s="679"/>
      <c r="AU33" s="219"/>
      <c r="AV33" s="219"/>
      <c r="AW33" s="219"/>
      <c r="AX33" s="646" t="s">
        <v>321</v>
      </c>
      <c r="AY33" s="647"/>
      <c r="AZ33" s="647"/>
      <c r="BA33" s="647"/>
      <c r="BB33" s="647"/>
      <c r="BC33" s="647"/>
      <c r="BD33" s="647"/>
      <c r="BE33" s="647"/>
      <c r="BF33" s="648"/>
      <c r="BG33" s="681">
        <v>99.5</v>
      </c>
      <c r="BH33" s="682"/>
      <c r="BI33" s="682"/>
      <c r="BJ33" s="682"/>
      <c r="BK33" s="682"/>
      <c r="BL33" s="682"/>
      <c r="BM33" s="683">
        <v>97.4</v>
      </c>
      <c r="BN33" s="682"/>
      <c r="BO33" s="682"/>
      <c r="BP33" s="682"/>
      <c r="BQ33" s="684"/>
      <c r="BR33" s="681">
        <v>99.4</v>
      </c>
      <c r="BS33" s="682"/>
      <c r="BT33" s="682"/>
      <c r="BU33" s="682"/>
      <c r="BV33" s="682"/>
      <c r="BW33" s="682"/>
      <c r="BX33" s="683">
        <v>97.3</v>
      </c>
      <c r="BY33" s="682"/>
      <c r="BZ33" s="682"/>
      <c r="CA33" s="682"/>
      <c r="CB33" s="684"/>
      <c r="CD33" s="620" t="s">
        <v>322</v>
      </c>
      <c r="CE33" s="621"/>
      <c r="CF33" s="621"/>
      <c r="CG33" s="621"/>
      <c r="CH33" s="621"/>
      <c r="CI33" s="621"/>
      <c r="CJ33" s="621"/>
      <c r="CK33" s="621"/>
      <c r="CL33" s="621"/>
      <c r="CM33" s="621"/>
      <c r="CN33" s="621"/>
      <c r="CO33" s="621"/>
      <c r="CP33" s="621"/>
      <c r="CQ33" s="622"/>
      <c r="CR33" s="623">
        <v>3389743</v>
      </c>
      <c r="CS33" s="644"/>
      <c r="CT33" s="644"/>
      <c r="CU33" s="644"/>
      <c r="CV33" s="644"/>
      <c r="CW33" s="644"/>
      <c r="CX33" s="644"/>
      <c r="CY33" s="645"/>
      <c r="CZ33" s="628">
        <v>48.2</v>
      </c>
      <c r="DA33" s="656"/>
      <c r="DB33" s="656"/>
      <c r="DC33" s="658"/>
      <c r="DD33" s="632">
        <v>2099253</v>
      </c>
      <c r="DE33" s="644"/>
      <c r="DF33" s="644"/>
      <c r="DG33" s="644"/>
      <c r="DH33" s="644"/>
      <c r="DI33" s="644"/>
      <c r="DJ33" s="644"/>
      <c r="DK33" s="645"/>
      <c r="DL33" s="632">
        <v>1286523</v>
      </c>
      <c r="DM33" s="644"/>
      <c r="DN33" s="644"/>
      <c r="DO33" s="644"/>
      <c r="DP33" s="644"/>
      <c r="DQ33" s="644"/>
      <c r="DR33" s="644"/>
      <c r="DS33" s="644"/>
      <c r="DT33" s="644"/>
      <c r="DU33" s="644"/>
      <c r="DV33" s="645"/>
      <c r="DW33" s="628">
        <v>35.5</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560962</v>
      </c>
      <c r="S34" s="624"/>
      <c r="T34" s="624"/>
      <c r="U34" s="624"/>
      <c r="V34" s="624"/>
      <c r="W34" s="624"/>
      <c r="X34" s="624"/>
      <c r="Y34" s="625"/>
      <c r="Z34" s="626">
        <v>7.3</v>
      </c>
      <c r="AA34" s="626"/>
      <c r="AB34" s="626"/>
      <c r="AC34" s="626"/>
      <c r="AD34" s="627" t="s">
        <v>139</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1202391</v>
      </c>
      <c r="CS34" s="624"/>
      <c r="CT34" s="624"/>
      <c r="CU34" s="624"/>
      <c r="CV34" s="624"/>
      <c r="CW34" s="624"/>
      <c r="CX34" s="624"/>
      <c r="CY34" s="625"/>
      <c r="CZ34" s="628">
        <v>17.100000000000001</v>
      </c>
      <c r="DA34" s="656"/>
      <c r="DB34" s="656"/>
      <c r="DC34" s="658"/>
      <c r="DD34" s="632">
        <v>637358</v>
      </c>
      <c r="DE34" s="624"/>
      <c r="DF34" s="624"/>
      <c r="DG34" s="624"/>
      <c r="DH34" s="624"/>
      <c r="DI34" s="624"/>
      <c r="DJ34" s="624"/>
      <c r="DK34" s="625"/>
      <c r="DL34" s="632">
        <v>505542</v>
      </c>
      <c r="DM34" s="624"/>
      <c r="DN34" s="624"/>
      <c r="DO34" s="624"/>
      <c r="DP34" s="624"/>
      <c r="DQ34" s="624"/>
      <c r="DR34" s="624"/>
      <c r="DS34" s="624"/>
      <c r="DT34" s="624"/>
      <c r="DU34" s="624"/>
      <c r="DV34" s="625"/>
      <c r="DW34" s="628">
        <v>13.9</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233877</v>
      </c>
      <c r="S35" s="624"/>
      <c r="T35" s="624"/>
      <c r="U35" s="624"/>
      <c r="V35" s="624"/>
      <c r="W35" s="624"/>
      <c r="X35" s="624"/>
      <c r="Y35" s="625"/>
      <c r="Z35" s="626">
        <v>3.1</v>
      </c>
      <c r="AA35" s="626"/>
      <c r="AB35" s="626"/>
      <c r="AC35" s="626"/>
      <c r="AD35" s="627" t="s">
        <v>139</v>
      </c>
      <c r="AE35" s="627"/>
      <c r="AF35" s="627"/>
      <c r="AG35" s="627"/>
      <c r="AH35" s="627"/>
      <c r="AI35" s="627"/>
      <c r="AJ35" s="627"/>
      <c r="AK35" s="627"/>
      <c r="AL35" s="628" t="s">
        <v>139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11614</v>
      </c>
      <c r="CS35" s="644"/>
      <c r="CT35" s="644"/>
      <c r="CU35" s="644"/>
      <c r="CV35" s="644"/>
      <c r="CW35" s="644"/>
      <c r="CX35" s="644"/>
      <c r="CY35" s="645"/>
      <c r="CZ35" s="628">
        <v>0.2</v>
      </c>
      <c r="DA35" s="656"/>
      <c r="DB35" s="656"/>
      <c r="DC35" s="658"/>
      <c r="DD35" s="632">
        <v>9758</v>
      </c>
      <c r="DE35" s="644"/>
      <c r="DF35" s="644"/>
      <c r="DG35" s="644"/>
      <c r="DH35" s="644"/>
      <c r="DI35" s="644"/>
      <c r="DJ35" s="644"/>
      <c r="DK35" s="645"/>
      <c r="DL35" s="632">
        <v>8881</v>
      </c>
      <c r="DM35" s="644"/>
      <c r="DN35" s="644"/>
      <c r="DO35" s="644"/>
      <c r="DP35" s="644"/>
      <c r="DQ35" s="644"/>
      <c r="DR35" s="644"/>
      <c r="DS35" s="644"/>
      <c r="DT35" s="644"/>
      <c r="DU35" s="644"/>
      <c r="DV35" s="645"/>
      <c r="DW35" s="628">
        <v>0.2</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608537</v>
      </c>
      <c r="S36" s="624"/>
      <c r="T36" s="624"/>
      <c r="U36" s="624"/>
      <c r="V36" s="624"/>
      <c r="W36" s="624"/>
      <c r="X36" s="624"/>
      <c r="Y36" s="625"/>
      <c r="Z36" s="626">
        <v>8</v>
      </c>
      <c r="AA36" s="626"/>
      <c r="AB36" s="626"/>
      <c r="AC36" s="626"/>
      <c r="AD36" s="627" t="s">
        <v>139</v>
      </c>
      <c r="AE36" s="627"/>
      <c r="AF36" s="627"/>
      <c r="AG36" s="627"/>
      <c r="AH36" s="627"/>
      <c r="AI36" s="627"/>
      <c r="AJ36" s="627"/>
      <c r="AK36" s="627"/>
      <c r="AL36" s="628" t="s">
        <v>139</v>
      </c>
      <c r="AM36" s="629"/>
      <c r="AN36" s="629"/>
      <c r="AO36" s="630"/>
      <c r="AP36" s="222"/>
      <c r="AQ36" s="689" t="s">
        <v>330</v>
      </c>
      <c r="AR36" s="690"/>
      <c r="AS36" s="690"/>
      <c r="AT36" s="690"/>
      <c r="AU36" s="690"/>
      <c r="AV36" s="690"/>
      <c r="AW36" s="690"/>
      <c r="AX36" s="690"/>
      <c r="AY36" s="691"/>
      <c r="AZ36" s="612">
        <v>555952</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-133938</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994910</v>
      </c>
      <c r="CS36" s="624"/>
      <c r="CT36" s="624"/>
      <c r="CU36" s="624"/>
      <c r="CV36" s="624"/>
      <c r="CW36" s="624"/>
      <c r="CX36" s="624"/>
      <c r="CY36" s="625"/>
      <c r="CZ36" s="628">
        <v>14.2</v>
      </c>
      <c r="DA36" s="656"/>
      <c r="DB36" s="656"/>
      <c r="DC36" s="658"/>
      <c r="DD36" s="632">
        <v>677268</v>
      </c>
      <c r="DE36" s="624"/>
      <c r="DF36" s="624"/>
      <c r="DG36" s="624"/>
      <c r="DH36" s="624"/>
      <c r="DI36" s="624"/>
      <c r="DJ36" s="624"/>
      <c r="DK36" s="625"/>
      <c r="DL36" s="632">
        <v>354229</v>
      </c>
      <c r="DM36" s="624"/>
      <c r="DN36" s="624"/>
      <c r="DO36" s="624"/>
      <c r="DP36" s="624"/>
      <c r="DQ36" s="624"/>
      <c r="DR36" s="624"/>
      <c r="DS36" s="624"/>
      <c r="DT36" s="624"/>
      <c r="DU36" s="624"/>
      <c r="DV36" s="625"/>
      <c r="DW36" s="628">
        <v>9.8000000000000007</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122332</v>
      </c>
      <c r="S37" s="624"/>
      <c r="T37" s="624"/>
      <c r="U37" s="624"/>
      <c r="V37" s="624"/>
      <c r="W37" s="624"/>
      <c r="X37" s="624"/>
      <c r="Y37" s="625"/>
      <c r="Z37" s="626">
        <v>1.6</v>
      </c>
      <c r="AA37" s="626"/>
      <c r="AB37" s="626"/>
      <c r="AC37" s="626"/>
      <c r="AD37" s="627">
        <v>5367</v>
      </c>
      <c r="AE37" s="627"/>
      <c r="AF37" s="627"/>
      <c r="AG37" s="627"/>
      <c r="AH37" s="627"/>
      <c r="AI37" s="627"/>
      <c r="AJ37" s="627"/>
      <c r="AK37" s="627"/>
      <c r="AL37" s="628">
        <v>0.2</v>
      </c>
      <c r="AM37" s="629"/>
      <c r="AN37" s="629"/>
      <c r="AO37" s="630"/>
      <c r="AQ37" s="686" t="s">
        <v>334</v>
      </c>
      <c r="AR37" s="687"/>
      <c r="AS37" s="687"/>
      <c r="AT37" s="687"/>
      <c r="AU37" s="687"/>
      <c r="AV37" s="687"/>
      <c r="AW37" s="687"/>
      <c r="AX37" s="687"/>
      <c r="AY37" s="688"/>
      <c r="AZ37" s="623">
        <v>31498</v>
      </c>
      <c r="BA37" s="624"/>
      <c r="BB37" s="624"/>
      <c r="BC37" s="624"/>
      <c r="BD37" s="644"/>
      <c r="BE37" s="644"/>
      <c r="BF37" s="669"/>
      <c r="BG37" s="620" t="s">
        <v>335</v>
      </c>
      <c r="BH37" s="621"/>
      <c r="BI37" s="621"/>
      <c r="BJ37" s="621"/>
      <c r="BK37" s="621"/>
      <c r="BL37" s="621"/>
      <c r="BM37" s="621"/>
      <c r="BN37" s="621"/>
      <c r="BO37" s="621"/>
      <c r="BP37" s="621"/>
      <c r="BQ37" s="621"/>
      <c r="BR37" s="621"/>
      <c r="BS37" s="621"/>
      <c r="BT37" s="621"/>
      <c r="BU37" s="622"/>
      <c r="BV37" s="623">
        <v>-141412</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222107</v>
      </c>
      <c r="CS37" s="644"/>
      <c r="CT37" s="644"/>
      <c r="CU37" s="644"/>
      <c r="CV37" s="644"/>
      <c r="CW37" s="644"/>
      <c r="CX37" s="644"/>
      <c r="CY37" s="645"/>
      <c r="CZ37" s="628">
        <v>3.2</v>
      </c>
      <c r="DA37" s="656"/>
      <c r="DB37" s="656"/>
      <c r="DC37" s="658"/>
      <c r="DD37" s="632">
        <v>215650</v>
      </c>
      <c r="DE37" s="644"/>
      <c r="DF37" s="644"/>
      <c r="DG37" s="644"/>
      <c r="DH37" s="644"/>
      <c r="DI37" s="644"/>
      <c r="DJ37" s="644"/>
      <c r="DK37" s="645"/>
      <c r="DL37" s="632">
        <v>171384</v>
      </c>
      <c r="DM37" s="644"/>
      <c r="DN37" s="644"/>
      <c r="DO37" s="644"/>
      <c r="DP37" s="644"/>
      <c r="DQ37" s="644"/>
      <c r="DR37" s="644"/>
      <c r="DS37" s="644"/>
      <c r="DT37" s="644"/>
      <c r="DU37" s="644"/>
      <c r="DV37" s="645"/>
      <c r="DW37" s="628">
        <v>4.7</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132053</v>
      </c>
      <c r="S38" s="624"/>
      <c r="T38" s="624"/>
      <c r="U38" s="624"/>
      <c r="V38" s="624"/>
      <c r="W38" s="624"/>
      <c r="X38" s="624"/>
      <c r="Y38" s="625"/>
      <c r="Z38" s="626">
        <v>1.7</v>
      </c>
      <c r="AA38" s="626"/>
      <c r="AB38" s="626"/>
      <c r="AC38" s="626"/>
      <c r="AD38" s="627" t="s">
        <v>139</v>
      </c>
      <c r="AE38" s="627"/>
      <c r="AF38" s="627"/>
      <c r="AG38" s="627"/>
      <c r="AH38" s="627"/>
      <c r="AI38" s="627"/>
      <c r="AJ38" s="627"/>
      <c r="AK38" s="627"/>
      <c r="AL38" s="628" t="s">
        <v>139</v>
      </c>
      <c r="AM38" s="629"/>
      <c r="AN38" s="629"/>
      <c r="AO38" s="630"/>
      <c r="AQ38" s="686" t="s">
        <v>338</v>
      </c>
      <c r="AR38" s="687"/>
      <c r="AS38" s="687"/>
      <c r="AT38" s="687"/>
      <c r="AU38" s="687"/>
      <c r="AV38" s="687"/>
      <c r="AW38" s="687"/>
      <c r="AX38" s="687"/>
      <c r="AY38" s="688"/>
      <c r="AZ38" s="623" t="s">
        <v>139</v>
      </c>
      <c r="BA38" s="624"/>
      <c r="BB38" s="624"/>
      <c r="BC38" s="624"/>
      <c r="BD38" s="644"/>
      <c r="BE38" s="644"/>
      <c r="BF38" s="669"/>
      <c r="BG38" s="620" t="s">
        <v>339</v>
      </c>
      <c r="BH38" s="621"/>
      <c r="BI38" s="621"/>
      <c r="BJ38" s="621"/>
      <c r="BK38" s="621"/>
      <c r="BL38" s="621"/>
      <c r="BM38" s="621"/>
      <c r="BN38" s="621"/>
      <c r="BO38" s="621"/>
      <c r="BP38" s="621"/>
      <c r="BQ38" s="621"/>
      <c r="BR38" s="621"/>
      <c r="BS38" s="621"/>
      <c r="BT38" s="621"/>
      <c r="BU38" s="622"/>
      <c r="BV38" s="623">
        <v>1724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524454</v>
      </c>
      <c r="CS38" s="624"/>
      <c r="CT38" s="624"/>
      <c r="CU38" s="624"/>
      <c r="CV38" s="624"/>
      <c r="CW38" s="624"/>
      <c r="CX38" s="624"/>
      <c r="CY38" s="625"/>
      <c r="CZ38" s="628">
        <v>7.5</v>
      </c>
      <c r="DA38" s="656"/>
      <c r="DB38" s="656"/>
      <c r="DC38" s="658"/>
      <c r="DD38" s="632">
        <v>432536</v>
      </c>
      <c r="DE38" s="624"/>
      <c r="DF38" s="624"/>
      <c r="DG38" s="624"/>
      <c r="DH38" s="624"/>
      <c r="DI38" s="624"/>
      <c r="DJ38" s="624"/>
      <c r="DK38" s="625"/>
      <c r="DL38" s="632">
        <v>417871</v>
      </c>
      <c r="DM38" s="624"/>
      <c r="DN38" s="624"/>
      <c r="DO38" s="624"/>
      <c r="DP38" s="624"/>
      <c r="DQ38" s="624"/>
      <c r="DR38" s="624"/>
      <c r="DS38" s="624"/>
      <c r="DT38" s="624"/>
      <c r="DU38" s="624"/>
      <c r="DV38" s="625"/>
      <c r="DW38" s="628">
        <v>11.5</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139</v>
      </c>
      <c r="AA39" s="626"/>
      <c r="AB39" s="626"/>
      <c r="AC39" s="626"/>
      <c r="AD39" s="627" t="s">
        <v>139</v>
      </c>
      <c r="AE39" s="627"/>
      <c r="AF39" s="627"/>
      <c r="AG39" s="627"/>
      <c r="AH39" s="627"/>
      <c r="AI39" s="627"/>
      <c r="AJ39" s="627"/>
      <c r="AK39" s="627"/>
      <c r="AL39" s="628" t="s">
        <v>247</v>
      </c>
      <c r="AM39" s="629"/>
      <c r="AN39" s="629"/>
      <c r="AO39" s="630"/>
      <c r="AQ39" s="686" t="s">
        <v>342</v>
      </c>
      <c r="AR39" s="687"/>
      <c r="AS39" s="687"/>
      <c r="AT39" s="687"/>
      <c r="AU39" s="687"/>
      <c r="AV39" s="687"/>
      <c r="AW39" s="687"/>
      <c r="AX39" s="687"/>
      <c r="AY39" s="688"/>
      <c r="AZ39" s="623" t="s">
        <v>139</v>
      </c>
      <c r="BA39" s="624"/>
      <c r="BB39" s="624"/>
      <c r="BC39" s="624"/>
      <c r="BD39" s="644"/>
      <c r="BE39" s="644"/>
      <c r="BF39" s="669"/>
      <c r="BG39" s="620" t="s">
        <v>343</v>
      </c>
      <c r="BH39" s="621"/>
      <c r="BI39" s="621"/>
      <c r="BJ39" s="621"/>
      <c r="BK39" s="621"/>
      <c r="BL39" s="621"/>
      <c r="BM39" s="621"/>
      <c r="BN39" s="621"/>
      <c r="BO39" s="621"/>
      <c r="BP39" s="621"/>
      <c r="BQ39" s="621"/>
      <c r="BR39" s="621"/>
      <c r="BS39" s="621"/>
      <c r="BT39" s="621"/>
      <c r="BU39" s="622"/>
      <c r="BV39" s="623">
        <v>2937</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553099</v>
      </c>
      <c r="CS39" s="644"/>
      <c r="CT39" s="644"/>
      <c r="CU39" s="644"/>
      <c r="CV39" s="644"/>
      <c r="CW39" s="644"/>
      <c r="CX39" s="644"/>
      <c r="CY39" s="645"/>
      <c r="CZ39" s="628">
        <v>7.9</v>
      </c>
      <c r="DA39" s="656"/>
      <c r="DB39" s="656"/>
      <c r="DC39" s="658"/>
      <c r="DD39" s="632">
        <v>330558</v>
      </c>
      <c r="DE39" s="644"/>
      <c r="DF39" s="644"/>
      <c r="DG39" s="644"/>
      <c r="DH39" s="644"/>
      <c r="DI39" s="644"/>
      <c r="DJ39" s="644"/>
      <c r="DK39" s="645"/>
      <c r="DL39" s="632" t="s">
        <v>247</v>
      </c>
      <c r="DM39" s="644"/>
      <c r="DN39" s="644"/>
      <c r="DO39" s="644"/>
      <c r="DP39" s="644"/>
      <c r="DQ39" s="644"/>
      <c r="DR39" s="644"/>
      <c r="DS39" s="644"/>
      <c r="DT39" s="644"/>
      <c r="DU39" s="644"/>
      <c r="DV39" s="645"/>
      <c r="DW39" s="628" t="s">
        <v>139</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58353</v>
      </c>
      <c r="S40" s="624"/>
      <c r="T40" s="624"/>
      <c r="U40" s="624"/>
      <c r="V40" s="624"/>
      <c r="W40" s="624"/>
      <c r="X40" s="624"/>
      <c r="Y40" s="625"/>
      <c r="Z40" s="626">
        <v>0.8</v>
      </c>
      <c r="AA40" s="626"/>
      <c r="AB40" s="626"/>
      <c r="AC40" s="626"/>
      <c r="AD40" s="627" t="s">
        <v>139</v>
      </c>
      <c r="AE40" s="627"/>
      <c r="AF40" s="627"/>
      <c r="AG40" s="627"/>
      <c r="AH40" s="627"/>
      <c r="AI40" s="627"/>
      <c r="AJ40" s="627"/>
      <c r="AK40" s="627"/>
      <c r="AL40" s="628" t="s">
        <v>139</v>
      </c>
      <c r="AM40" s="629"/>
      <c r="AN40" s="629"/>
      <c r="AO40" s="630"/>
      <c r="AQ40" s="686" t="s">
        <v>346</v>
      </c>
      <c r="AR40" s="687"/>
      <c r="AS40" s="687"/>
      <c r="AT40" s="687"/>
      <c r="AU40" s="687"/>
      <c r="AV40" s="687"/>
      <c r="AW40" s="687"/>
      <c r="AX40" s="687"/>
      <c r="AY40" s="688"/>
      <c r="AZ40" s="623" t="s">
        <v>139</v>
      </c>
      <c r="BA40" s="624"/>
      <c r="BB40" s="624"/>
      <c r="BC40" s="624"/>
      <c r="BD40" s="644"/>
      <c r="BE40" s="644"/>
      <c r="BF40" s="669"/>
      <c r="BG40" s="673" t="s">
        <v>347</v>
      </c>
      <c r="BH40" s="674"/>
      <c r="BI40" s="674"/>
      <c r="BJ40" s="674"/>
      <c r="BK40" s="674"/>
      <c r="BL40" s="223"/>
      <c r="BM40" s="621" t="s">
        <v>348</v>
      </c>
      <c r="BN40" s="621"/>
      <c r="BO40" s="621"/>
      <c r="BP40" s="621"/>
      <c r="BQ40" s="621"/>
      <c r="BR40" s="621"/>
      <c r="BS40" s="621"/>
      <c r="BT40" s="621"/>
      <c r="BU40" s="622"/>
      <c r="BV40" s="623">
        <v>112</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103275</v>
      </c>
      <c r="CS40" s="624"/>
      <c r="CT40" s="624"/>
      <c r="CU40" s="624"/>
      <c r="CV40" s="624"/>
      <c r="CW40" s="624"/>
      <c r="CX40" s="624"/>
      <c r="CY40" s="625"/>
      <c r="CZ40" s="628">
        <v>1.5</v>
      </c>
      <c r="DA40" s="656"/>
      <c r="DB40" s="656"/>
      <c r="DC40" s="658"/>
      <c r="DD40" s="632">
        <v>11775</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6"/>
      <c r="DY40" s="656"/>
      <c r="DZ40" s="656"/>
      <c r="EA40" s="656"/>
      <c r="EB40" s="656"/>
      <c r="EC40" s="657"/>
    </row>
    <row r="41" spans="2:133" ht="11.25" customHeight="1" x14ac:dyDescent="0.15">
      <c r="B41" s="646" t="s">
        <v>350</v>
      </c>
      <c r="C41" s="647"/>
      <c r="D41" s="647"/>
      <c r="E41" s="647"/>
      <c r="F41" s="647"/>
      <c r="G41" s="647"/>
      <c r="H41" s="647"/>
      <c r="I41" s="647"/>
      <c r="J41" s="647"/>
      <c r="K41" s="647"/>
      <c r="L41" s="647"/>
      <c r="M41" s="647"/>
      <c r="N41" s="647"/>
      <c r="O41" s="647"/>
      <c r="P41" s="647"/>
      <c r="Q41" s="648"/>
      <c r="R41" s="695">
        <v>7636487</v>
      </c>
      <c r="S41" s="696"/>
      <c r="T41" s="696"/>
      <c r="U41" s="696"/>
      <c r="V41" s="696"/>
      <c r="W41" s="696"/>
      <c r="X41" s="696"/>
      <c r="Y41" s="700"/>
      <c r="Z41" s="701">
        <v>100</v>
      </c>
      <c r="AA41" s="701"/>
      <c r="AB41" s="701"/>
      <c r="AC41" s="701"/>
      <c r="AD41" s="702">
        <v>3569424</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108573</v>
      </c>
      <c r="BA41" s="624"/>
      <c r="BB41" s="624"/>
      <c r="BC41" s="624"/>
      <c r="BD41" s="644"/>
      <c r="BE41" s="644"/>
      <c r="BF41" s="669"/>
      <c r="BG41" s="673"/>
      <c r="BH41" s="674"/>
      <c r="BI41" s="674"/>
      <c r="BJ41" s="674"/>
      <c r="BK41" s="674"/>
      <c r="BL41" s="223"/>
      <c r="BM41" s="621" t="s">
        <v>352</v>
      </c>
      <c r="BN41" s="621"/>
      <c r="BO41" s="621"/>
      <c r="BP41" s="621"/>
      <c r="BQ41" s="621"/>
      <c r="BR41" s="621"/>
      <c r="BS41" s="621"/>
      <c r="BT41" s="621"/>
      <c r="BU41" s="622"/>
      <c r="BV41" s="623" t="s">
        <v>139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139</v>
      </c>
      <c r="CS41" s="644"/>
      <c r="CT41" s="644"/>
      <c r="CU41" s="644"/>
      <c r="CV41" s="644"/>
      <c r="CW41" s="644"/>
      <c r="CX41" s="644"/>
      <c r="CY41" s="645"/>
      <c r="CZ41" s="628" t="s">
        <v>139</v>
      </c>
      <c r="DA41" s="656"/>
      <c r="DB41" s="656"/>
      <c r="DC41" s="658"/>
      <c r="DD41" s="632" t="s">
        <v>139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415881</v>
      </c>
      <c r="BA42" s="696"/>
      <c r="BB42" s="696"/>
      <c r="BC42" s="696"/>
      <c r="BD42" s="682"/>
      <c r="BE42" s="682"/>
      <c r="BF42" s="684"/>
      <c r="BG42" s="675"/>
      <c r="BH42" s="676"/>
      <c r="BI42" s="676"/>
      <c r="BJ42" s="676"/>
      <c r="BK42" s="676"/>
      <c r="BL42" s="224"/>
      <c r="BM42" s="647" t="s">
        <v>355</v>
      </c>
      <c r="BN42" s="647"/>
      <c r="BO42" s="647"/>
      <c r="BP42" s="647"/>
      <c r="BQ42" s="647"/>
      <c r="BR42" s="647"/>
      <c r="BS42" s="647"/>
      <c r="BT42" s="647"/>
      <c r="BU42" s="648"/>
      <c r="BV42" s="695">
        <v>362</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647703</v>
      </c>
      <c r="CS42" s="644"/>
      <c r="CT42" s="644"/>
      <c r="CU42" s="644"/>
      <c r="CV42" s="644"/>
      <c r="CW42" s="644"/>
      <c r="CX42" s="644"/>
      <c r="CY42" s="645"/>
      <c r="CZ42" s="628">
        <v>9.1999999999999993</v>
      </c>
      <c r="DA42" s="656"/>
      <c r="DB42" s="656"/>
      <c r="DC42" s="658"/>
      <c r="DD42" s="632">
        <v>273403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15118</v>
      </c>
      <c r="CS43" s="644"/>
      <c r="CT43" s="644"/>
      <c r="CU43" s="644"/>
      <c r="CV43" s="644"/>
      <c r="CW43" s="644"/>
      <c r="CX43" s="644"/>
      <c r="CY43" s="645"/>
      <c r="CZ43" s="628">
        <v>0.2</v>
      </c>
      <c r="DA43" s="656"/>
      <c r="DB43" s="656"/>
      <c r="DC43" s="658"/>
      <c r="DD43" s="632">
        <v>15118</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647703</v>
      </c>
      <c r="CS44" s="624"/>
      <c r="CT44" s="624"/>
      <c r="CU44" s="624"/>
      <c r="CV44" s="624"/>
      <c r="CW44" s="624"/>
      <c r="CX44" s="624"/>
      <c r="CY44" s="625"/>
      <c r="CZ44" s="628">
        <v>9.1999999999999993</v>
      </c>
      <c r="DA44" s="629"/>
      <c r="DB44" s="629"/>
      <c r="DC44" s="635"/>
      <c r="DD44" s="632">
        <v>273403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423738</v>
      </c>
      <c r="CS45" s="644"/>
      <c r="CT45" s="644"/>
      <c r="CU45" s="644"/>
      <c r="CV45" s="644"/>
      <c r="CW45" s="644"/>
      <c r="CX45" s="644"/>
      <c r="CY45" s="645"/>
      <c r="CZ45" s="628">
        <v>6</v>
      </c>
      <c r="DA45" s="656"/>
      <c r="DB45" s="656"/>
      <c r="DC45" s="658"/>
      <c r="DD45" s="632">
        <v>182954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196033</v>
      </c>
      <c r="CS46" s="624"/>
      <c r="CT46" s="624"/>
      <c r="CU46" s="624"/>
      <c r="CV46" s="624"/>
      <c r="CW46" s="624"/>
      <c r="CX46" s="624"/>
      <c r="CY46" s="625"/>
      <c r="CZ46" s="628">
        <v>2.8</v>
      </c>
      <c r="DA46" s="629"/>
      <c r="DB46" s="629"/>
      <c r="DC46" s="635"/>
      <c r="DD46" s="632">
        <v>76684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t="s">
        <v>139</v>
      </c>
      <c r="CS47" s="644"/>
      <c r="CT47" s="644"/>
      <c r="CU47" s="644"/>
      <c r="CV47" s="644"/>
      <c r="CW47" s="644"/>
      <c r="CX47" s="644"/>
      <c r="CY47" s="645"/>
      <c r="CZ47" s="628" t="s">
        <v>139</v>
      </c>
      <c r="DA47" s="656"/>
      <c r="DB47" s="656"/>
      <c r="DC47" s="658"/>
      <c r="DD47" s="632" t="s">
        <v>139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365</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139</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366</v>
      </c>
      <c r="CE49" s="647"/>
      <c r="CF49" s="647"/>
      <c r="CG49" s="647"/>
      <c r="CH49" s="647"/>
      <c r="CI49" s="647"/>
      <c r="CJ49" s="647"/>
      <c r="CK49" s="647"/>
      <c r="CL49" s="647"/>
      <c r="CM49" s="647"/>
      <c r="CN49" s="647"/>
      <c r="CO49" s="647"/>
      <c r="CP49" s="647"/>
      <c r="CQ49" s="648"/>
      <c r="CR49" s="695">
        <v>7029834</v>
      </c>
      <c r="CS49" s="682"/>
      <c r="CT49" s="682"/>
      <c r="CU49" s="682"/>
      <c r="CV49" s="682"/>
      <c r="CW49" s="682"/>
      <c r="CX49" s="682"/>
      <c r="CY49" s="711"/>
      <c r="CZ49" s="703">
        <v>100</v>
      </c>
      <c r="DA49" s="712"/>
      <c r="DB49" s="712"/>
      <c r="DC49" s="713"/>
      <c r="DD49" s="714">
        <v>4146321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dqepgscnlQV//KlptkgPo3tOSlIGohgtuKdIT7OW094qI6UDLgvV1dICtg5xzShHf1eBoMH9KONjeL9FLYTfQ==" saltValue="8FAKGblmwQcS2C6eULPJ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7636</v>
      </c>
      <c r="R7" s="753"/>
      <c r="S7" s="753"/>
      <c r="T7" s="753"/>
      <c r="U7" s="753"/>
      <c r="V7" s="753">
        <v>7030</v>
      </c>
      <c r="W7" s="753"/>
      <c r="X7" s="753"/>
      <c r="Y7" s="753"/>
      <c r="Z7" s="753"/>
      <c r="AA7" s="753">
        <v>607</v>
      </c>
      <c r="AB7" s="753"/>
      <c r="AC7" s="753"/>
      <c r="AD7" s="753"/>
      <c r="AE7" s="754"/>
      <c r="AF7" s="755">
        <v>476</v>
      </c>
      <c r="AG7" s="756"/>
      <c r="AH7" s="756"/>
      <c r="AI7" s="756"/>
      <c r="AJ7" s="757"/>
      <c r="AK7" s="758">
        <v>234</v>
      </c>
      <c r="AL7" s="759"/>
      <c r="AM7" s="759"/>
      <c r="AN7" s="759"/>
      <c r="AO7" s="759"/>
      <c r="AP7" s="759">
        <v>4484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1</v>
      </c>
      <c r="CI7" s="744"/>
      <c r="CJ7" s="744"/>
      <c r="CK7" s="744"/>
      <c r="CL7" s="745"/>
      <c r="CM7" s="743">
        <v>46</v>
      </c>
      <c r="CN7" s="744"/>
      <c r="CO7" s="744"/>
      <c r="CP7" s="744"/>
      <c r="CQ7" s="745"/>
      <c r="CR7" s="743">
        <v>50</v>
      </c>
      <c r="CS7" s="744"/>
      <c r="CT7" s="744"/>
      <c r="CU7" s="744"/>
      <c r="CV7" s="745"/>
      <c r="CW7" s="743">
        <v>2</v>
      </c>
      <c r="CX7" s="744"/>
      <c r="CY7" s="744"/>
      <c r="CZ7" s="744"/>
      <c r="DA7" s="745"/>
      <c r="DB7" s="743" t="s">
        <v>515</v>
      </c>
      <c r="DC7" s="744"/>
      <c r="DD7" s="744"/>
      <c r="DE7" s="744"/>
      <c r="DF7" s="745"/>
      <c r="DG7" s="743" t="s">
        <v>515</v>
      </c>
      <c r="DH7" s="744"/>
      <c r="DI7" s="744"/>
      <c r="DJ7" s="744"/>
      <c r="DK7" s="745"/>
      <c r="DL7" s="743" t="s">
        <v>515</v>
      </c>
      <c r="DM7" s="744"/>
      <c r="DN7" s="744"/>
      <c r="DO7" s="744"/>
      <c r="DP7" s="745"/>
      <c r="DQ7" s="743" t="s">
        <v>515</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-7</v>
      </c>
      <c r="CI8" s="777"/>
      <c r="CJ8" s="777"/>
      <c r="CK8" s="777"/>
      <c r="CL8" s="778"/>
      <c r="CM8" s="776">
        <v>23</v>
      </c>
      <c r="CN8" s="777"/>
      <c r="CO8" s="777"/>
      <c r="CP8" s="777"/>
      <c r="CQ8" s="778"/>
      <c r="CR8" s="776">
        <v>20</v>
      </c>
      <c r="CS8" s="777"/>
      <c r="CT8" s="777"/>
      <c r="CU8" s="777"/>
      <c r="CV8" s="778"/>
      <c r="CW8" s="776" t="s">
        <v>515</v>
      </c>
      <c r="CX8" s="777"/>
      <c r="CY8" s="777"/>
      <c r="CZ8" s="777"/>
      <c r="DA8" s="778"/>
      <c r="DB8" s="776" t="s">
        <v>515</v>
      </c>
      <c r="DC8" s="777"/>
      <c r="DD8" s="777"/>
      <c r="DE8" s="777"/>
      <c r="DF8" s="778"/>
      <c r="DG8" s="776" t="s">
        <v>515</v>
      </c>
      <c r="DH8" s="777"/>
      <c r="DI8" s="777"/>
      <c r="DJ8" s="777"/>
      <c r="DK8" s="778"/>
      <c r="DL8" s="776" t="s">
        <v>515</v>
      </c>
      <c r="DM8" s="777"/>
      <c r="DN8" s="777"/>
      <c r="DO8" s="777"/>
      <c r="DP8" s="778"/>
      <c r="DQ8" s="776" t="s">
        <v>515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603</v>
      </c>
      <c r="BT9" s="774"/>
      <c r="BU9" s="774"/>
      <c r="BV9" s="774"/>
      <c r="BW9" s="774"/>
      <c r="BX9" s="774"/>
      <c r="BY9" s="774"/>
      <c r="BZ9" s="774"/>
      <c r="CA9" s="774"/>
      <c r="CB9" s="774"/>
      <c r="CC9" s="774"/>
      <c r="CD9" s="774"/>
      <c r="CE9" s="774"/>
      <c r="CF9" s="774"/>
      <c r="CG9" s="775"/>
      <c r="CH9" s="776">
        <v>3</v>
      </c>
      <c r="CI9" s="777"/>
      <c r="CJ9" s="777"/>
      <c r="CK9" s="777"/>
      <c r="CL9" s="778"/>
      <c r="CM9" s="776">
        <v>37</v>
      </c>
      <c r="CN9" s="777"/>
      <c r="CO9" s="777"/>
      <c r="CP9" s="777"/>
      <c r="CQ9" s="778"/>
      <c r="CR9" s="776">
        <v>20</v>
      </c>
      <c r="CS9" s="777"/>
      <c r="CT9" s="777"/>
      <c r="CU9" s="777"/>
      <c r="CV9" s="778"/>
      <c r="CW9" s="776" t="s">
        <v>515</v>
      </c>
      <c r="CX9" s="777"/>
      <c r="CY9" s="777"/>
      <c r="CZ9" s="777"/>
      <c r="DA9" s="778"/>
      <c r="DB9" s="776" t="s">
        <v>515</v>
      </c>
      <c r="DC9" s="777"/>
      <c r="DD9" s="777"/>
      <c r="DE9" s="777"/>
      <c r="DF9" s="778"/>
      <c r="DG9" s="776" t="s">
        <v>515</v>
      </c>
      <c r="DH9" s="777"/>
      <c r="DI9" s="777"/>
      <c r="DJ9" s="777"/>
      <c r="DK9" s="778"/>
      <c r="DL9" s="776" t="s">
        <v>515</v>
      </c>
      <c r="DM9" s="777"/>
      <c r="DN9" s="777"/>
      <c r="DO9" s="777"/>
      <c r="DP9" s="778"/>
      <c r="DQ9" s="776" t="s">
        <v>515</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604</v>
      </c>
      <c r="BT10" s="774"/>
      <c r="BU10" s="774"/>
      <c r="BV10" s="774"/>
      <c r="BW10" s="774"/>
      <c r="BX10" s="774"/>
      <c r="BY10" s="774"/>
      <c r="BZ10" s="774"/>
      <c r="CA10" s="774"/>
      <c r="CB10" s="774"/>
      <c r="CC10" s="774"/>
      <c r="CD10" s="774"/>
      <c r="CE10" s="774"/>
      <c r="CF10" s="774"/>
      <c r="CG10" s="775"/>
      <c r="CH10" s="776">
        <v>2</v>
      </c>
      <c r="CI10" s="777"/>
      <c r="CJ10" s="777"/>
      <c r="CK10" s="777"/>
      <c r="CL10" s="778"/>
      <c r="CM10" s="776">
        <v>28</v>
      </c>
      <c r="CN10" s="777"/>
      <c r="CO10" s="777"/>
      <c r="CP10" s="777"/>
      <c r="CQ10" s="778"/>
      <c r="CR10" s="776">
        <v>6</v>
      </c>
      <c r="CS10" s="777"/>
      <c r="CT10" s="777"/>
      <c r="CU10" s="777"/>
      <c r="CV10" s="778"/>
      <c r="CW10" s="776" t="s">
        <v>515</v>
      </c>
      <c r="CX10" s="777"/>
      <c r="CY10" s="777"/>
      <c r="CZ10" s="777"/>
      <c r="DA10" s="778"/>
      <c r="DB10" s="776" t="s">
        <v>515</v>
      </c>
      <c r="DC10" s="777"/>
      <c r="DD10" s="777"/>
      <c r="DE10" s="777"/>
      <c r="DF10" s="778"/>
      <c r="DG10" s="776" t="s">
        <v>515</v>
      </c>
      <c r="DH10" s="777"/>
      <c r="DI10" s="777"/>
      <c r="DJ10" s="777"/>
      <c r="DK10" s="778"/>
      <c r="DL10" s="776" t="s">
        <v>515</v>
      </c>
      <c r="DM10" s="777"/>
      <c r="DN10" s="777"/>
      <c r="DO10" s="777"/>
      <c r="DP10" s="778"/>
      <c r="DQ10" s="776" t="s">
        <v>515</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7636</v>
      </c>
      <c r="R23" s="793"/>
      <c r="S23" s="793"/>
      <c r="T23" s="793"/>
      <c r="U23" s="793"/>
      <c r="V23" s="793">
        <v>7030</v>
      </c>
      <c r="W23" s="793"/>
      <c r="X23" s="793"/>
      <c r="Y23" s="793"/>
      <c r="Z23" s="793"/>
      <c r="AA23" s="793">
        <v>607</v>
      </c>
      <c r="AB23" s="793"/>
      <c r="AC23" s="793"/>
      <c r="AD23" s="793"/>
      <c r="AE23" s="794"/>
      <c r="AF23" s="795">
        <v>476</v>
      </c>
      <c r="AG23" s="793"/>
      <c r="AH23" s="793"/>
      <c r="AI23" s="793"/>
      <c r="AJ23" s="796"/>
      <c r="AK23" s="797"/>
      <c r="AL23" s="798"/>
      <c r="AM23" s="798"/>
      <c r="AN23" s="798"/>
      <c r="AO23" s="798"/>
      <c r="AP23" s="793">
        <v>4484</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1507</v>
      </c>
      <c r="R28" s="823"/>
      <c r="S28" s="823"/>
      <c r="T28" s="823"/>
      <c r="U28" s="823"/>
      <c r="V28" s="823">
        <v>1641</v>
      </c>
      <c r="W28" s="823"/>
      <c r="X28" s="823"/>
      <c r="Y28" s="823"/>
      <c r="Z28" s="823"/>
      <c r="AA28" s="823">
        <v>-134</v>
      </c>
      <c r="AB28" s="823"/>
      <c r="AC28" s="823"/>
      <c r="AD28" s="823"/>
      <c r="AE28" s="824"/>
      <c r="AF28" s="825">
        <v>-134</v>
      </c>
      <c r="AG28" s="823"/>
      <c r="AH28" s="823"/>
      <c r="AI28" s="823"/>
      <c r="AJ28" s="826"/>
      <c r="AK28" s="827">
        <v>109</v>
      </c>
      <c r="AL28" s="828"/>
      <c r="AM28" s="828"/>
      <c r="AN28" s="828"/>
      <c r="AO28" s="828"/>
      <c r="AP28" s="828" t="s">
        <v>515</v>
      </c>
      <c r="AQ28" s="828"/>
      <c r="AR28" s="828"/>
      <c r="AS28" s="828"/>
      <c r="AT28" s="828"/>
      <c r="AU28" s="828" t="s">
        <v>515</v>
      </c>
      <c r="AV28" s="828"/>
      <c r="AW28" s="828"/>
      <c r="AX28" s="828"/>
      <c r="AY28" s="828"/>
      <c r="AZ28" s="829" t="s">
        <v>515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212</v>
      </c>
      <c r="R29" s="784"/>
      <c r="S29" s="784"/>
      <c r="T29" s="784"/>
      <c r="U29" s="784"/>
      <c r="V29" s="784">
        <v>204</v>
      </c>
      <c r="W29" s="784"/>
      <c r="X29" s="784"/>
      <c r="Y29" s="784"/>
      <c r="Z29" s="784"/>
      <c r="AA29" s="784">
        <v>8</v>
      </c>
      <c r="AB29" s="784"/>
      <c r="AC29" s="784"/>
      <c r="AD29" s="784"/>
      <c r="AE29" s="785"/>
      <c r="AF29" s="786">
        <v>8</v>
      </c>
      <c r="AG29" s="787"/>
      <c r="AH29" s="787"/>
      <c r="AI29" s="787"/>
      <c r="AJ29" s="788"/>
      <c r="AK29" s="834">
        <v>62</v>
      </c>
      <c r="AL29" s="830"/>
      <c r="AM29" s="830"/>
      <c r="AN29" s="830"/>
      <c r="AO29" s="830"/>
      <c r="AP29" s="830" t="s">
        <v>515</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238</v>
      </c>
      <c r="R30" s="784"/>
      <c r="S30" s="784"/>
      <c r="T30" s="784"/>
      <c r="U30" s="784"/>
      <c r="V30" s="784">
        <v>215</v>
      </c>
      <c r="W30" s="784"/>
      <c r="X30" s="784"/>
      <c r="Y30" s="784"/>
      <c r="Z30" s="784"/>
      <c r="AA30" s="784">
        <v>23</v>
      </c>
      <c r="AB30" s="784"/>
      <c r="AC30" s="784"/>
      <c r="AD30" s="784"/>
      <c r="AE30" s="785"/>
      <c r="AF30" s="786">
        <v>876</v>
      </c>
      <c r="AG30" s="787"/>
      <c r="AH30" s="787"/>
      <c r="AI30" s="787"/>
      <c r="AJ30" s="788"/>
      <c r="AK30" s="834">
        <v>10</v>
      </c>
      <c r="AL30" s="830"/>
      <c r="AM30" s="830"/>
      <c r="AN30" s="830"/>
      <c r="AO30" s="830"/>
      <c r="AP30" s="830">
        <v>821</v>
      </c>
      <c r="AQ30" s="830"/>
      <c r="AR30" s="830"/>
      <c r="AS30" s="830"/>
      <c r="AT30" s="830"/>
      <c r="AU30" s="830">
        <v>272</v>
      </c>
      <c r="AV30" s="830"/>
      <c r="AW30" s="830"/>
      <c r="AX30" s="830"/>
      <c r="AY30" s="830"/>
      <c r="AZ30" s="831" t="s">
        <v>515</v>
      </c>
      <c r="BA30" s="831"/>
      <c r="BB30" s="831"/>
      <c r="BC30" s="831"/>
      <c r="BD30" s="831"/>
      <c r="BE30" s="832" t="s">
        <v>407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750</v>
      </c>
      <c r="AG63" s="844"/>
      <c r="AH63" s="844"/>
      <c r="AI63" s="844"/>
      <c r="AJ63" s="845"/>
      <c r="AK63" s="846"/>
      <c r="AL63" s="841"/>
      <c r="AM63" s="841"/>
      <c r="AN63" s="841"/>
      <c r="AO63" s="841"/>
      <c r="AP63" s="844">
        <v>821</v>
      </c>
      <c r="AQ63" s="844"/>
      <c r="AR63" s="844"/>
      <c r="AS63" s="844"/>
      <c r="AT63" s="844"/>
      <c r="AU63" s="844">
        <v>272</v>
      </c>
      <c r="AV63" s="844"/>
      <c r="AW63" s="844"/>
      <c r="AX63" s="844"/>
      <c r="AY63" s="844"/>
      <c r="AZ63" s="848"/>
      <c r="BA63" s="848"/>
      <c r="BB63" s="848"/>
      <c r="BC63" s="848"/>
      <c r="BD63" s="848"/>
      <c r="BE63" s="849"/>
      <c r="BF63" s="849"/>
      <c r="BG63" s="849"/>
      <c r="BH63" s="849"/>
      <c r="BI63" s="850"/>
      <c r="BJ63" s="851" t="s">
        <v>410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414</v>
      </c>
      <c r="W66" s="734"/>
      <c r="X66" s="734"/>
      <c r="Y66" s="734"/>
      <c r="Z66" s="735"/>
      <c r="AA66" s="733" t="s">
        <v>415</v>
      </c>
      <c r="AB66" s="734"/>
      <c r="AC66" s="734"/>
      <c r="AD66" s="734"/>
      <c r="AE66" s="735"/>
      <c r="AF66" s="854" t="s">
        <v>399</v>
      </c>
      <c r="AG66" s="815"/>
      <c r="AH66" s="815"/>
      <c r="AI66" s="815"/>
      <c r="AJ66" s="855"/>
      <c r="AK66" s="733" t="s">
        <v>416</v>
      </c>
      <c r="AL66" s="728"/>
      <c r="AM66" s="728"/>
      <c r="AN66" s="728"/>
      <c r="AO66" s="729"/>
      <c r="AP66" s="733" t="s">
        <v>417</v>
      </c>
      <c r="AQ66" s="734"/>
      <c r="AR66" s="734"/>
      <c r="AS66" s="734"/>
      <c r="AT66" s="735"/>
      <c r="AU66" s="733" t="s">
        <v>418</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f>[1]百万円単位!$D$7</f>
        <v>152</v>
      </c>
      <c r="R68" s="866"/>
      <c r="S68" s="866"/>
      <c r="T68" s="866"/>
      <c r="U68" s="866"/>
      <c r="V68" s="873">
        <f>[1]百万円単位!$E$7</f>
        <v>139</v>
      </c>
      <c r="W68" s="874"/>
      <c r="X68" s="874"/>
      <c r="Y68" s="874"/>
      <c r="Z68" s="875"/>
      <c r="AA68" s="866">
        <v>12</v>
      </c>
      <c r="AB68" s="866"/>
      <c r="AC68" s="866"/>
      <c r="AD68" s="866"/>
      <c r="AE68" s="866"/>
      <c r="AF68" s="866">
        <f>AA68</f>
        <v>12</v>
      </c>
      <c r="AG68" s="866"/>
      <c r="AH68" s="866"/>
      <c r="AI68" s="866"/>
      <c r="AJ68" s="866"/>
      <c r="AK68" s="866" t="s">
        <v>606</v>
      </c>
      <c r="AL68" s="866"/>
      <c r="AM68" s="866"/>
      <c r="AN68" s="866"/>
      <c r="AO68" s="866"/>
      <c r="AP68" s="866" t="s">
        <v>606</v>
      </c>
      <c r="AQ68" s="866"/>
      <c r="AR68" s="866"/>
      <c r="AS68" s="866"/>
      <c r="AT68" s="866"/>
      <c r="AU68" s="866" t="s">
        <v>606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6" t="s">
        <v>586</v>
      </c>
      <c r="C69" s="877"/>
      <c r="D69" s="877"/>
      <c r="E69" s="877"/>
      <c r="F69" s="877"/>
      <c r="G69" s="877"/>
      <c r="H69" s="877"/>
      <c r="I69" s="877"/>
      <c r="J69" s="877"/>
      <c r="K69" s="877"/>
      <c r="L69" s="877"/>
      <c r="M69" s="877"/>
      <c r="N69" s="877"/>
      <c r="O69" s="877"/>
      <c r="P69" s="878"/>
      <c r="Q69" s="879">
        <f>[1]百万円単位!$D$22</f>
        <v>88</v>
      </c>
      <c r="R69" s="830"/>
      <c r="S69" s="830"/>
      <c r="T69" s="830"/>
      <c r="U69" s="830"/>
      <c r="V69" s="880">
        <f>[1]百万円単位!$E$22</f>
        <v>86</v>
      </c>
      <c r="W69" s="881"/>
      <c r="X69" s="881"/>
      <c r="Y69" s="881"/>
      <c r="Z69" s="834"/>
      <c r="AA69" s="880">
        <v>3</v>
      </c>
      <c r="AB69" s="881"/>
      <c r="AC69" s="881"/>
      <c r="AD69" s="881"/>
      <c r="AE69" s="834"/>
      <c r="AF69" s="880">
        <f t="shared" ref="AF69:AF83" si="0">AA69</f>
        <v>3</v>
      </c>
      <c r="AG69" s="881"/>
      <c r="AH69" s="881"/>
      <c r="AI69" s="881"/>
      <c r="AJ69" s="834"/>
      <c r="AK69" s="880" t="s">
        <v>606</v>
      </c>
      <c r="AL69" s="881"/>
      <c r="AM69" s="881"/>
      <c r="AN69" s="881"/>
      <c r="AO69" s="834"/>
      <c r="AP69" s="880" t="s">
        <v>606</v>
      </c>
      <c r="AQ69" s="881"/>
      <c r="AR69" s="881"/>
      <c r="AS69" s="881"/>
      <c r="AT69" s="834"/>
      <c r="AU69" s="880" t="s">
        <v>606</v>
      </c>
      <c r="AV69" s="881"/>
      <c r="AW69" s="881"/>
      <c r="AX69" s="881"/>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6" t="s">
        <v>587</v>
      </c>
      <c r="C70" s="877"/>
      <c r="D70" s="877"/>
      <c r="E70" s="877"/>
      <c r="F70" s="877"/>
      <c r="G70" s="877"/>
      <c r="H70" s="877"/>
      <c r="I70" s="877"/>
      <c r="J70" s="877"/>
      <c r="K70" s="877"/>
      <c r="L70" s="877"/>
      <c r="M70" s="877"/>
      <c r="N70" s="877"/>
      <c r="O70" s="877"/>
      <c r="P70" s="878"/>
      <c r="Q70" s="879">
        <f>[1]百万円単位!$D$23</f>
        <v>7567</v>
      </c>
      <c r="R70" s="830"/>
      <c r="S70" s="830"/>
      <c r="T70" s="830"/>
      <c r="U70" s="830"/>
      <c r="V70" s="880">
        <f>[1]百万円単位!$E$23</f>
        <v>7557</v>
      </c>
      <c r="W70" s="881"/>
      <c r="X70" s="881"/>
      <c r="Y70" s="881"/>
      <c r="Z70" s="834"/>
      <c r="AA70" s="880">
        <f t="shared" ref="AA70:AA83" si="1">Q70-V70</f>
        <v>10</v>
      </c>
      <c r="AB70" s="881"/>
      <c r="AC70" s="881"/>
      <c r="AD70" s="881"/>
      <c r="AE70" s="834"/>
      <c r="AF70" s="880">
        <f t="shared" si="0"/>
        <v>10</v>
      </c>
      <c r="AG70" s="881"/>
      <c r="AH70" s="881"/>
      <c r="AI70" s="881"/>
      <c r="AJ70" s="834"/>
      <c r="AK70" s="880" t="s">
        <v>606</v>
      </c>
      <c r="AL70" s="881"/>
      <c r="AM70" s="881"/>
      <c r="AN70" s="881"/>
      <c r="AO70" s="834"/>
      <c r="AP70" s="880" t="s">
        <v>606</v>
      </c>
      <c r="AQ70" s="881"/>
      <c r="AR70" s="881"/>
      <c r="AS70" s="881"/>
      <c r="AT70" s="834"/>
      <c r="AU70" s="880" t="s">
        <v>606</v>
      </c>
      <c r="AV70" s="881"/>
      <c r="AW70" s="881"/>
      <c r="AX70" s="881"/>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6" t="s">
        <v>588</v>
      </c>
      <c r="C71" s="877"/>
      <c r="D71" s="877"/>
      <c r="E71" s="877"/>
      <c r="F71" s="877"/>
      <c r="G71" s="877"/>
      <c r="H71" s="877"/>
      <c r="I71" s="877"/>
      <c r="J71" s="877"/>
      <c r="K71" s="877"/>
      <c r="L71" s="877"/>
      <c r="M71" s="877"/>
      <c r="N71" s="877"/>
      <c r="O71" s="877"/>
      <c r="P71" s="878"/>
      <c r="Q71" s="879">
        <f>[1]百万円単位!$D$24</f>
        <v>74</v>
      </c>
      <c r="R71" s="830"/>
      <c r="S71" s="830"/>
      <c r="T71" s="830"/>
      <c r="U71" s="830"/>
      <c r="V71" s="880">
        <f>[1]百万円単位!$E$24</f>
        <v>74</v>
      </c>
      <c r="W71" s="881"/>
      <c r="X71" s="881"/>
      <c r="Y71" s="881"/>
      <c r="Z71" s="834"/>
      <c r="AA71" s="880">
        <f t="shared" si="1"/>
        <v>0</v>
      </c>
      <c r="AB71" s="881"/>
      <c r="AC71" s="881"/>
      <c r="AD71" s="881"/>
      <c r="AE71" s="834"/>
      <c r="AF71" s="880">
        <f t="shared" si="0"/>
        <v>0</v>
      </c>
      <c r="AG71" s="881"/>
      <c r="AH71" s="881"/>
      <c r="AI71" s="881"/>
      <c r="AJ71" s="834"/>
      <c r="AK71" s="880" t="s">
        <v>606</v>
      </c>
      <c r="AL71" s="881"/>
      <c r="AM71" s="881"/>
      <c r="AN71" s="881"/>
      <c r="AO71" s="834"/>
      <c r="AP71" s="880" t="s">
        <v>606</v>
      </c>
      <c r="AQ71" s="881"/>
      <c r="AR71" s="881"/>
      <c r="AS71" s="881"/>
      <c r="AT71" s="834"/>
      <c r="AU71" s="880" t="s">
        <v>606</v>
      </c>
      <c r="AV71" s="881"/>
      <c r="AW71" s="881"/>
      <c r="AX71" s="881"/>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6" t="s">
        <v>589</v>
      </c>
      <c r="C72" s="877"/>
      <c r="D72" s="877"/>
      <c r="E72" s="877"/>
      <c r="F72" s="877"/>
      <c r="G72" s="877"/>
      <c r="H72" s="877"/>
      <c r="I72" s="877"/>
      <c r="J72" s="877"/>
      <c r="K72" s="877"/>
      <c r="L72" s="877"/>
      <c r="M72" s="877"/>
      <c r="N72" s="877"/>
      <c r="O72" s="877"/>
      <c r="P72" s="878"/>
      <c r="Q72" s="879">
        <f>[1]百万円単位!$D$25</f>
        <v>203</v>
      </c>
      <c r="R72" s="830"/>
      <c r="S72" s="830"/>
      <c r="T72" s="830"/>
      <c r="U72" s="830"/>
      <c r="V72" s="880">
        <f>[1]百万円単位!$E$25</f>
        <v>193</v>
      </c>
      <c r="W72" s="881"/>
      <c r="X72" s="881"/>
      <c r="Y72" s="881"/>
      <c r="Z72" s="834"/>
      <c r="AA72" s="880">
        <v>11</v>
      </c>
      <c r="AB72" s="881"/>
      <c r="AC72" s="881"/>
      <c r="AD72" s="881"/>
      <c r="AE72" s="834"/>
      <c r="AF72" s="880">
        <f t="shared" si="0"/>
        <v>11</v>
      </c>
      <c r="AG72" s="881"/>
      <c r="AH72" s="881"/>
      <c r="AI72" s="881"/>
      <c r="AJ72" s="834"/>
      <c r="AK72" s="880" t="s">
        <v>606</v>
      </c>
      <c r="AL72" s="881"/>
      <c r="AM72" s="881"/>
      <c r="AN72" s="881"/>
      <c r="AO72" s="834"/>
      <c r="AP72" s="880" t="s">
        <v>606</v>
      </c>
      <c r="AQ72" s="881"/>
      <c r="AR72" s="881"/>
      <c r="AS72" s="881"/>
      <c r="AT72" s="834"/>
      <c r="AU72" s="880" t="s">
        <v>606</v>
      </c>
      <c r="AV72" s="881"/>
      <c r="AW72" s="881"/>
      <c r="AX72" s="881"/>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6" t="s">
        <v>590</v>
      </c>
      <c r="C73" s="877"/>
      <c r="D73" s="877"/>
      <c r="E73" s="877"/>
      <c r="F73" s="877"/>
      <c r="G73" s="877"/>
      <c r="H73" s="877"/>
      <c r="I73" s="877"/>
      <c r="J73" s="877"/>
      <c r="K73" s="877"/>
      <c r="L73" s="877"/>
      <c r="M73" s="877"/>
      <c r="N73" s="877"/>
      <c r="O73" s="877"/>
      <c r="P73" s="878"/>
      <c r="Q73" s="879">
        <f>[1]百万円単位!$D$38</f>
        <v>22</v>
      </c>
      <c r="R73" s="830"/>
      <c r="S73" s="830"/>
      <c r="T73" s="830"/>
      <c r="U73" s="830"/>
      <c r="V73" s="880">
        <f>[1]百万円単位!$E$38</f>
        <v>19</v>
      </c>
      <c r="W73" s="881"/>
      <c r="X73" s="881"/>
      <c r="Y73" s="881"/>
      <c r="Z73" s="834"/>
      <c r="AA73" s="880">
        <v>4</v>
      </c>
      <c r="AB73" s="881"/>
      <c r="AC73" s="881"/>
      <c r="AD73" s="881"/>
      <c r="AE73" s="834"/>
      <c r="AF73" s="880">
        <f t="shared" si="0"/>
        <v>4</v>
      </c>
      <c r="AG73" s="881"/>
      <c r="AH73" s="881"/>
      <c r="AI73" s="881"/>
      <c r="AJ73" s="834"/>
      <c r="AK73" s="880" t="s">
        <v>606</v>
      </c>
      <c r="AL73" s="881"/>
      <c r="AM73" s="881"/>
      <c r="AN73" s="881"/>
      <c r="AO73" s="834"/>
      <c r="AP73" s="880" t="s">
        <v>606</v>
      </c>
      <c r="AQ73" s="881"/>
      <c r="AR73" s="881"/>
      <c r="AS73" s="881"/>
      <c r="AT73" s="834"/>
      <c r="AU73" s="880" t="s">
        <v>606</v>
      </c>
      <c r="AV73" s="881"/>
      <c r="AW73" s="881"/>
      <c r="AX73" s="881"/>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6" t="s">
        <v>591</v>
      </c>
      <c r="C74" s="877"/>
      <c r="D74" s="877"/>
      <c r="E74" s="877"/>
      <c r="F74" s="877"/>
      <c r="G74" s="877"/>
      <c r="H74" s="877"/>
      <c r="I74" s="877"/>
      <c r="J74" s="877"/>
      <c r="K74" s="877"/>
      <c r="L74" s="877"/>
      <c r="M74" s="877"/>
      <c r="N74" s="877"/>
      <c r="O74" s="877"/>
      <c r="P74" s="878"/>
      <c r="Q74" s="879">
        <f>[1]百万円単位!$D$39</f>
        <v>35</v>
      </c>
      <c r="R74" s="830"/>
      <c r="S74" s="830"/>
      <c r="T74" s="830"/>
      <c r="U74" s="830"/>
      <c r="V74" s="880">
        <f>[1]百万円単位!$E$39</f>
        <v>33</v>
      </c>
      <c r="W74" s="881"/>
      <c r="X74" s="881"/>
      <c r="Y74" s="881"/>
      <c r="Z74" s="834"/>
      <c r="AA74" s="880">
        <f t="shared" si="1"/>
        <v>2</v>
      </c>
      <c r="AB74" s="881"/>
      <c r="AC74" s="881"/>
      <c r="AD74" s="881"/>
      <c r="AE74" s="834"/>
      <c r="AF74" s="880">
        <f t="shared" si="0"/>
        <v>2</v>
      </c>
      <c r="AG74" s="881"/>
      <c r="AH74" s="881"/>
      <c r="AI74" s="881"/>
      <c r="AJ74" s="834"/>
      <c r="AK74" s="880" t="s">
        <v>606</v>
      </c>
      <c r="AL74" s="881"/>
      <c r="AM74" s="881"/>
      <c r="AN74" s="881"/>
      <c r="AO74" s="834"/>
      <c r="AP74" s="880" t="s">
        <v>606</v>
      </c>
      <c r="AQ74" s="881"/>
      <c r="AR74" s="881"/>
      <c r="AS74" s="881"/>
      <c r="AT74" s="834"/>
      <c r="AU74" s="880" t="s">
        <v>606</v>
      </c>
      <c r="AV74" s="881"/>
      <c r="AW74" s="881"/>
      <c r="AX74" s="881"/>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6" t="s">
        <v>592</v>
      </c>
      <c r="C75" s="877"/>
      <c r="D75" s="877"/>
      <c r="E75" s="877"/>
      <c r="F75" s="877"/>
      <c r="G75" s="877"/>
      <c r="H75" s="877"/>
      <c r="I75" s="877"/>
      <c r="J75" s="877"/>
      <c r="K75" s="877"/>
      <c r="L75" s="877"/>
      <c r="M75" s="877"/>
      <c r="N75" s="877"/>
      <c r="O75" s="877"/>
      <c r="P75" s="878"/>
      <c r="Q75" s="882">
        <f>[1]百万円単位!$D$40</f>
        <v>5489</v>
      </c>
      <c r="R75" s="881"/>
      <c r="S75" s="881"/>
      <c r="T75" s="881"/>
      <c r="U75" s="834"/>
      <c r="V75" s="880">
        <f>[1]百万円単位!$E$40</f>
        <v>4929</v>
      </c>
      <c r="W75" s="881"/>
      <c r="X75" s="881"/>
      <c r="Y75" s="881"/>
      <c r="Z75" s="834"/>
      <c r="AA75" s="880">
        <f t="shared" si="1"/>
        <v>560</v>
      </c>
      <c r="AB75" s="881"/>
      <c r="AC75" s="881"/>
      <c r="AD75" s="881"/>
      <c r="AE75" s="834"/>
      <c r="AF75" s="880">
        <v>525</v>
      </c>
      <c r="AG75" s="881"/>
      <c r="AH75" s="881"/>
      <c r="AI75" s="881"/>
      <c r="AJ75" s="834"/>
      <c r="AK75" s="880">
        <v>85</v>
      </c>
      <c r="AL75" s="881"/>
      <c r="AM75" s="881"/>
      <c r="AN75" s="881"/>
      <c r="AO75" s="834"/>
      <c r="AP75" s="880">
        <v>2283</v>
      </c>
      <c r="AQ75" s="881"/>
      <c r="AR75" s="881"/>
      <c r="AS75" s="881"/>
      <c r="AT75" s="834"/>
      <c r="AU75" s="880">
        <v>218</v>
      </c>
      <c r="AV75" s="881"/>
      <c r="AW75" s="881"/>
      <c r="AX75" s="881"/>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6" t="s">
        <v>593</v>
      </c>
      <c r="C76" s="877"/>
      <c r="D76" s="877"/>
      <c r="E76" s="877"/>
      <c r="F76" s="877"/>
      <c r="G76" s="877"/>
      <c r="H76" s="877"/>
      <c r="I76" s="877"/>
      <c r="J76" s="877"/>
      <c r="K76" s="877"/>
      <c r="L76" s="877"/>
      <c r="M76" s="877"/>
      <c r="N76" s="877"/>
      <c r="O76" s="877"/>
      <c r="P76" s="878"/>
      <c r="Q76" s="882">
        <f>[1]百万円単位!$D$46</f>
        <v>1609</v>
      </c>
      <c r="R76" s="881"/>
      <c r="S76" s="881"/>
      <c r="T76" s="881"/>
      <c r="U76" s="834"/>
      <c r="V76" s="880">
        <f>[1]百万円単位!$E$46</f>
        <v>1519</v>
      </c>
      <c r="W76" s="881"/>
      <c r="X76" s="881"/>
      <c r="Y76" s="881"/>
      <c r="Z76" s="834"/>
      <c r="AA76" s="880">
        <v>89</v>
      </c>
      <c r="AB76" s="881"/>
      <c r="AC76" s="881"/>
      <c r="AD76" s="881"/>
      <c r="AE76" s="834"/>
      <c r="AF76" s="880">
        <f t="shared" si="0"/>
        <v>89</v>
      </c>
      <c r="AG76" s="881"/>
      <c r="AH76" s="881"/>
      <c r="AI76" s="881"/>
      <c r="AJ76" s="834"/>
      <c r="AK76" s="880">
        <v>9</v>
      </c>
      <c r="AL76" s="881"/>
      <c r="AM76" s="881"/>
      <c r="AN76" s="881"/>
      <c r="AO76" s="834"/>
      <c r="AP76" s="880">
        <v>585</v>
      </c>
      <c r="AQ76" s="881"/>
      <c r="AR76" s="881"/>
      <c r="AS76" s="881"/>
      <c r="AT76" s="834"/>
      <c r="AU76" s="880">
        <v>7</v>
      </c>
      <c r="AV76" s="881"/>
      <c r="AW76" s="881"/>
      <c r="AX76" s="881"/>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6" t="s">
        <v>594</v>
      </c>
      <c r="C77" s="877"/>
      <c r="D77" s="877"/>
      <c r="E77" s="877"/>
      <c r="F77" s="877"/>
      <c r="G77" s="877"/>
      <c r="H77" s="877"/>
      <c r="I77" s="877"/>
      <c r="J77" s="877"/>
      <c r="K77" s="877"/>
      <c r="L77" s="877"/>
      <c r="M77" s="877"/>
      <c r="N77" s="877"/>
      <c r="O77" s="877"/>
      <c r="P77" s="878"/>
      <c r="Q77" s="882">
        <v>4467</v>
      </c>
      <c r="R77" s="881"/>
      <c r="S77" s="881"/>
      <c r="T77" s="881"/>
      <c r="U77" s="834"/>
      <c r="V77" s="880">
        <v>3896</v>
      </c>
      <c r="W77" s="881"/>
      <c r="X77" s="881"/>
      <c r="Y77" s="881"/>
      <c r="Z77" s="834"/>
      <c r="AA77" s="880">
        <v>571</v>
      </c>
      <c r="AB77" s="881"/>
      <c r="AC77" s="881"/>
      <c r="AD77" s="881"/>
      <c r="AE77" s="834"/>
      <c r="AF77" s="880">
        <v>2220</v>
      </c>
      <c r="AG77" s="881"/>
      <c r="AH77" s="881"/>
      <c r="AI77" s="881"/>
      <c r="AJ77" s="834"/>
      <c r="AK77" s="880">
        <v>897</v>
      </c>
      <c r="AL77" s="881"/>
      <c r="AM77" s="881"/>
      <c r="AN77" s="881"/>
      <c r="AO77" s="834"/>
      <c r="AP77" s="880">
        <v>7090</v>
      </c>
      <c r="AQ77" s="881"/>
      <c r="AR77" s="881"/>
      <c r="AS77" s="881"/>
      <c r="AT77" s="834"/>
      <c r="AU77" s="880" t="s">
        <v>515</v>
      </c>
      <c r="AV77" s="881"/>
      <c r="AW77" s="881"/>
      <c r="AX77" s="881"/>
      <c r="AY77" s="834"/>
      <c r="AZ77" s="832" t="s">
        <v>608</v>
      </c>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6" t="s">
        <v>595</v>
      </c>
      <c r="C78" s="877"/>
      <c r="D78" s="877"/>
      <c r="E78" s="877"/>
      <c r="F78" s="877"/>
      <c r="G78" s="877"/>
      <c r="H78" s="877"/>
      <c r="I78" s="877"/>
      <c r="J78" s="877"/>
      <c r="K78" s="877"/>
      <c r="L78" s="877"/>
      <c r="M78" s="877"/>
      <c r="N78" s="877"/>
      <c r="O78" s="877"/>
      <c r="P78" s="878"/>
      <c r="Q78" s="879">
        <f>[1]百万円単位!$D$78</f>
        <v>495</v>
      </c>
      <c r="R78" s="830"/>
      <c r="S78" s="830"/>
      <c r="T78" s="830"/>
      <c r="U78" s="830"/>
      <c r="V78" s="830">
        <f>[1]百万円単位!$E$78</f>
        <v>493</v>
      </c>
      <c r="W78" s="830"/>
      <c r="X78" s="830"/>
      <c r="Y78" s="830"/>
      <c r="Z78" s="830"/>
      <c r="AA78" s="880">
        <v>1</v>
      </c>
      <c r="AB78" s="881"/>
      <c r="AC78" s="881"/>
      <c r="AD78" s="881"/>
      <c r="AE78" s="834"/>
      <c r="AF78" s="880">
        <f t="shared" si="0"/>
        <v>1</v>
      </c>
      <c r="AG78" s="881"/>
      <c r="AH78" s="881"/>
      <c r="AI78" s="881"/>
      <c r="AJ78" s="834"/>
      <c r="AK78" s="830">
        <v>298</v>
      </c>
      <c r="AL78" s="830"/>
      <c r="AM78" s="830"/>
      <c r="AN78" s="830"/>
      <c r="AO78" s="830"/>
      <c r="AP78" s="830" t="s">
        <v>606</v>
      </c>
      <c r="AQ78" s="830"/>
      <c r="AR78" s="830"/>
      <c r="AS78" s="830"/>
      <c r="AT78" s="830"/>
      <c r="AU78" s="830" t="s">
        <v>606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6" t="s">
        <v>596</v>
      </c>
      <c r="C79" s="877"/>
      <c r="D79" s="877"/>
      <c r="E79" s="877"/>
      <c r="F79" s="877"/>
      <c r="G79" s="877"/>
      <c r="H79" s="877"/>
      <c r="I79" s="877"/>
      <c r="J79" s="877"/>
      <c r="K79" s="877"/>
      <c r="L79" s="877"/>
      <c r="M79" s="877"/>
      <c r="N79" s="877"/>
      <c r="O79" s="877"/>
      <c r="P79" s="878"/>
      <c r="Q79" s="879">
        <f>[1]百万円単位!$D$79</f>
        <v>68</v>
      </c>
      <c r="R79" s="830"/>
      <c r="S79" s="830"/>
      <c r="T79" s="830"/>
      <c r="U79" s="830"/>
      <c r="V79" s="830">
        <f>[1]百万円単位!$E$79</f>
        <v>68</v>
      </c>
      <c r="W79" s="830"/>
      <c r="X79" s="830"/>
      <c r="Y79" s="830"/>
      <c r="Z79" s="830"/>
      <c r="AA79" s="880">
        <f t="shared" si="1"/>
        <v>0</v>
      </c>
      <c r="AB79" s="881"/>
      <c r="AC79" s="881"/>
      <c r="AD79" s="881"/>
      <c r="AE79" s="834"/>
      <c r="AF79" s="880">
        <f t="shared" si="0"/>
        <v>0</v>
      </c>
      <c r="AG79" s="881"/>
      <c r="AH79" s="881"/>
      <c r="AI79" s="881"/>
      <c r="AJ79" s="834"/>
      <c r="AK79" s="830" t="s">
        <v>607</v>
      </c>
      <c r="AL79" s="830"/>
      <c r="AM79" s="830"/>
      <c r="AN79" s="830"/>
      <c r="AO79" s="830"/>
      <c r="AP79" s="830" t="s">
        <v>606</v>
      </c>
      <c r="AQ79" s="830"/>
      <c r="AR79" s="830"/>
      <c r="AS79" s="830"/>
      <c r="AT79" s="830"/>
      <c r="AU79" s="830" t="s">
        <v>606</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6" t="s">
        <v>597</v>
      </c>
      <c r="C80" s="877"/>
      <c r="D80" s="877"/>
      <c r="E80" s="877"/>
      <c r="F80" s="877"/>
      <c r="G80" s="877"/>
      <c r="H80" s="877"/>
      <c r="I80" s="877"/>
      <c r="J80" s="877"/>
      <c r="K80" s="877"/>
      <c r="L80" s="877"/>
      <c r="M80" s="877"/>
      <c r="N80" s="877"/>
      <c r="O80" s="877"/>
      <c r="P80" s="878"/>
      <c r="Q80" s="879">
        <f>[1]百万円単位!$D$91</f>
        <v>1851</v>
      </c>
      <c r="R80" s="830"/>
      <c r="S80" s="830"/>
      <c r="T80" s="830"/>
      <c r="U80" s="830"/>
      <c r="V80" s="830">
        <f>[1]百万円単位!$E$91</f>
        <v>1811</v>
      </c>
      <c r="W80" s="830"/>
      <c r="X80" s="830"/>
      <c r="Y80" s="830"/>
      <c r="Z80" s="830"/>
      <c r="AA80" s="880">
        <f t="shared" si="1"/>
        <v>40</v>
      </c>
      <c r="AB80" s="881"/>
      <c r="AC80" s="881"/>
      <c r="AD80" s="881"/>
      <c r="AE80" s="834"/>
      <c r="AF80" s="880">
        <f t="shared" si="0"/>
        <v>40</v>
      </c>
      <c r="AG80" s="881"/>
      <c r="AH80" s="881"/>
      <c r="AI80" s="881"/>
      <c r="AJ80" s="834"/>
      <c r="AK80" s="830" t="s">
        <v>607</v>
      </c>
      <c r="AL80" s="830"/>
      <c r="AM80" s="830"/>
      <c r="AN80" s="830"/>
      <c r="AO80" s="830"/>
      <c r="AP80" s="830" t="s">
        <v>606</v>
      </c>
      <c r="AQ80" s="830"/>
      <c r="AR80" s="830"/>
      <c r="AS80" s="830"/>
      <c r="AT80" s="830"/>
      <c r="AU80" s="830" t="s">
        <v>606</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6" t="s">
        <v>598</v>
      </c>
      <c r="C81" s="877"/>
      <c r="D81" s="877"/>
      <c r="E81" s="877"/>
      <c r="F81" s="877"/>
      <c r="G81" s="877"/>
      <c r="H81" s="877"/>
      <c r="I81" s="877"/>
      <c r="J81" s="877"/>
      <c r="K81" s="877"/>
      <c r="L81" s="877"/>
      <c r="M81" s="877"/>
      <c r="N81" s="877"/>
      <c r="O81" s="877"/>
      <c r="P81" s="878"/>
      <c r="Q81" s="879">
        <f>[1]百万円単位!$D$92</f>
        <v>72965</v>
      </c>
      <c r="R81" s="830"/>
      <c r="S81" s="830"/>
      <c r="T81" s="830"/>
      <c r="U81" s="830"/>
      <c r="V81" s="830">
        <f>[1]百万円単位!$E$92</f>
        <v>69423</v>
      </c>
      <c r="W81" s="830"/>
      <c r="X81" s="830"/>
      <c r="Y81" s="830"/>
      <c r="Z81" s="830"/>
      <c r="AA81" s="880">
        <f t="shared" si="1"/>
        <v>3542</v>
      </c>
      <c r="AB81" s="881"/>
      <c r="AC81" s="881"/>
      <c r="AD81" s="881"/>
      <c r="AE81" s="834"/>
      <c r="AF81" s="880">
        <f t="shared" si="0"/>
        <v>3542</v>
      </c>
      <c r="AG81" s="881"/>
      <c r="AH81" s="881"/>
      <c r="AI81" s="881"/>
      <c r="AJ81" s="834"/>
      <c r="AK81" s="830">
        <v>1058</v>
      </c>
      <c r="AL81" s="830"/>
      <c r="AM81" s="830"/>
      <c r="AN81" s="830"/>
      <c r="AO81" s="830"/>
      <c r="AP81" s="830" t="s">
        <v>606</v>
      </c>
      <c r="AQ81" s="830"/>
      <c r="AR81" s="830"/>
      <c r="AS81" s="830"/>
      <c r="AT81" s="830"/>
      <c r="AU81" s="830" t="s">
        <v>606</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6" t="s">
        <v>599</v>
      </c>
      <c r="C82" s="877"/>
      <c r="D82" s="877"/>
      <c r="E82" s="877"/>
      <c r="F82" s="877"/>
      <c r="G82" s="877"/>
      <c r="H82" s="877"/>
      <c r="I82" s="877"/>
      <c r="J82" s="877"/>
      <c r="K82" s="877"/>
      <c r="L82" s="877"/>
      <c r="M82" s="877"/>
      <c r="N82" s="877"/>
      <c r="O82" s="877"/>
      <c r="P82" s="878"/>
      <c r="Q82" s="879">
        <f>[1]百万円単位!$D$94</f>
        <v>217</v>
      </c>
      <c r="R82" s="830"/>
      <c r="S82" s="830"/>
      <c r="T82" s="830"/>
      <c r="U82" s="830"/>
      <c r="V82" s="830">
        <f>[1]百万円単位!$E$94</f>
        <v>191</v>
      </c>
      <c r="W82" s="830"/>
      <c r="X82" s="830"/>
      <c r="Y82" s="830"/>
      <c r="Z82" s="830"/>
      <c r="AA82" s="880">
        <v>25</v>
      </c>
      <c r="AB82" s="881"/>
      <c r="AC82" s="881"/>
      <c r="AD82" s="881"/>
      <c r="AE82" s="834"/>
      <c r="AF82" s="880">
        <f t="shared" si="0"/>
        <v>25</v>
      </c>
      <c r="AG82" s="881"/>
      <c r="AH82" s="881"/>
      <c r="AI82" s="881"/>
      <c r="AJ82" s="834"/>
      <c r="AK82" s="830" t="s">
        <v>606</v>
      </c>
      <c r="AL82" s="830"/>
      <c r="AM82" s="830"/>
      <c r="AN82" s="830"/>
      <c r="AO82" s="830"/>
      <c r="AP82" s="830" t="s">
        <v>606</v>
      </c>
      <c r="AQ82" s="830"/>
      <c r="AR82" s="830"/>
      <c r="AS82" s="830"/>
      <c r="AT82" s="830"/>
      <c r="AU82" s="830" t="s">
        <v>606</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6" t="s">
        <v>600</v>
      </c>
      <c r="C83" s="877"/>
      <c r="D83" s="877"/>
      <c r="E83" s="877"/>
      <c r="F83" s="877"/>
      <c r="G83" s="877"/>
      <c r="H83" s="877"/>
      <c r="I83" s="877"/>
      <c r="J83" s="877"/>
      <c r="K83" s="877"/>
      <c r="L83" s="877"/>
      <c r="M83" s="877"/>
      <c r="N83" s="877"/>
      <c r="O83" s="877"/>
      <c r="P83" s="878"/>
      <c r="Q83" s="879">
        <f>[1]百万円単位!$D$95</f>
        <v>823874</v>
      </c>
      <c r="R83" s="830"/>
      <c r="S83" s="830"/>
      <c r="T83" s="830"/>
      <c r="U83" s="830"/>
      <c r="V83" s="830">
        <f>[1]百万円単位!$E$95</f>
        <v>808406</v>
      </c>
      <c r="W83" s="830"/>
      <c r="X83" s="830"/>
      <c r="Y83" s="830"/>
      <c r="Z83" s="830"/>
      <c r="AA83" s="880">
        <f t="shared" si="1"/>
        <v>15468</v>
      </c>
      <c r="AB83" s="881"/>
      <c r="AC83" s="881"/>
      <c r="AD83" s="881"/>
      <c r="AE83" s="834"/>
      <c r="AF83" s="880">
        <f t="shared" si="0"/>
        <v>15468</v>
      </c>
      <c r="AG83" s="881"/>
      <c r="AH83" s="881"/>
      <c r="AI83" s="881"/>
      <c r="AJ83" s="834"/>
      <c r="AK83" s="830" t="s">
        <v>606</v>
      </c>
      <c r="AL83" s="830"/>
      <c r="AM83" s="830"/>
      <c r="AN83" s="830"/>
      <c r="AO83" s="830"/>
      <c r="AP83" s="830" t="s">
        <v>606</v>
      </c>
      <c r="AQ83" s="830"/>
      <c r="AR83" s="830"/>
      <c r="AS83" s="830"/>
      <c r="AT83" s="830"/>
      <c r="AU83" s="830" t="s">
        <v>606</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6"/>
      <c r="C84" s="877"/>
      <c r="D84" s="877"/>
      <c r="E84" s="877"/>
      <c r="F84" s="877"/>
      <c r="G84" s="877"/>
      <c r="H84" s="877"/>
      <c r="I84" s="877"/>
      <c r="J84" s="877"/>
      <c r="K84" s="877"/>
      <c r="L84" s="877"/>
      <c r="M84" s="877"/>
      <c r="N84" s="877"/>
      <c r="O84" s="877"/>
      <c r="P84" s="878"/>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6"/>
      <c r="C85" s="877"/>
      <c r="D85" s="877"/>
      <c r="E85" s="877"/>
      <c r="F85" s="877"/>
      <c r="G85" s="877"/>
      <c r="H85" s="877"/>
      <c r="I85" s="877"/>
      <c r="J85" s="877"/>
      <c r="K85" s="877"/>
      <c r="L85" s="877"/>
      <c r="M85" s="877"/>
      <c r="N85" s="877"/>
      <c r="O85" s="877"/>
      <c r="P85" s="878"/>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6"/>
      <c r="C86" s="877"/>
      <c r="D86" s="877"/>
      <c r="E86" s="877"/>
      <c r="F86" s="877"/>
      <c r="G86" s="877"/>
      <c r="H86" s="877"/>
      <c r="I86" s="877"/>
      <c r="J86" s="877"/>
      <c r="K86" s="877"/>
      <c r="L86" s="877"/>
      <c r="M86" s="877"/>
      <c r="N86" s="877"/>
      <c r="O86" s="877"/>
      <c r="P86" s="878"/>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SUM(AF68:AJ83)</f>
        <v>21952</v>
      </c>
      <c r="AG88" s="844"/>
      <c r="AH88" s="844"/>
      <c r="AI88" s="844"/>
      <c r="AJ88" s="844"/>
      <c r="AK88" s="841"/>
      <c r="AL88" s="841"/>
      <c r="AM88" s="841"/>
      <c r="AN88" s="841"/>
      <c r="AO88" s="841"/>
      <c r="AP88" s="844">
        <f>SUM(AP68:AT83)</f>
        <v>9958</v>
      </c>
      <c r="AQ88" s="844"/>
      <c r="AR88" s="844"/>
      <c r="AS88" s="844"/>
      <c r="AT88" s="844"/>
      <c r="AU88" s="844">
        <f>SUM(AU68:AY83)</f>
        <v>225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420</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96</v>
      </c>
      <c r="CS102" s="852"/>
      <c r="CT102" s="852"/>
      <c r="CU102" s="852"/>
      <c r="CV102" s="894"/>
      <c r="CW102" s="893">
        <v>2</v>
      </c>
      <c r="CX102" s="852"/>
      <c r="CY102" s="852"/>
      <c r="CZ102" s="852"/>
      <c r="DA102" s="894"/>
      <c r="DB102" s="893" t="s">
        <v>515</v>
      </c>
      <c r="DC102" s="852"/>
      <c r="DD102" s="852"/>
      <c r="DE102" s="852"/>
      <c r="DF102" s="894"/>
      <c r="DG102" s="893" t="s">
        <v>515</v>
      </c>
      <c r="DH102" s="852"/>
      <c r="DI102" s="852"/>
      <c r="DJ102" s="852"/>
      <c r="DK102" s="894"/>
      <c r="DL102" s="893" t="s">
        <v>515</v>
      </c>
      <c r="DM102" s="852"/>
      <c r="DN102" s="852"/>
      <c r="DO102" s="852"/>
      <c r="DP102" s="894"/>
      <c r="DQ102" s="893" t="s">
        <v>515</v>
      </c>
      <c r="DR102" s="852"/>
      <c r="DS102" s="852"/>
      <c r="DT102" s="852"/>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422</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425</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426</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428</v>
      </c>
      <c r="AB109" s="896"/>
      <c r="AC109" s="896"/>
      <c r="AD109" s="896"/>
      <c r="AE109" s="897"/>
      <c r="AF109" s="895" t="s">
        <v>429</v>
      </c>
      <c r="AG109" s="896"/>
      <c r="AH109" s="896"/>
      <c r="AI109" s="896"/>
      <c r="AJ109" s="897"/>
      <c r="AK109" s="895" t="s">
        <v>309</v>
      </c>
      <c r="AL109" s="896"/>
      <c r="AM109" s="896"/>
      <c r="AN109" s="896"/>
      <c r="AO109" s="897"/>
      <c r="AP109" s="895" t="s">
        <v>430</v>
      </c>
      <c r="AQ109" s="896"/>
      <c r="AR109" s="896"/>
      <c r="AS109" s="896"/>
      <c r="AT109" s="898"/>
      <c r="AU109" s="91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428</v>
      </c>
      <c r="BR109" s="896"/>
      <c r="BS109" s="896"/>
      <c r="BT109" s="896"/>
      <c r="BU109" s="897"/>
      <c r="BV109" s="895" t="s">
        <v>429</v>
      </c>
      <c r="BW109" s="896"/>
      <c r="BX109" s="896"/>
      <c r="BY109" s="896"/>
      <c r="BZ109" s="897"/>
      <c r="CA109" s="895" t="s">
        <v>309</v>
      </c>
      <c r="CB109" s="896"/>
      <c r="CC109" s="896"/>
      <c r="CD109" s="896"/>
      <c r="CE109" s="897"/>
      <c r="CF109" s="916" t="s">
        <v>430</v>
      </c>
      <c r="CG109" s="916"/>
      <c r="CH109" s="916"/>
      <c r="CI109" s="916"/>
      <c r="CJ109" s="916"/>
      <c r="CK109" s="895"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428</v>
      </c>
      <c r="DH109" s="896"/>
      <c r="DI109" s="896"/>
      <c r="DJ109" s="896"/>
      <c r="DK109" s="897"/>
      <c r="DL109" s="895" t="s">
        <v>429</v>
      </c>
      <c r="DM109" s="896"/>
      <c r="DN109" s="896"/>
      <c r="DO109" s="896"/>
      <c r="DP109" s="897"/>
      <c r="DQ109" s="895" t="s">
        <v>309</v>
      </c>
      <c r="DR109" s="896"/>
      <c r="DS109" s="896"/>
      <c r="DT109" s="896"/>
      <c r="DU109" s="897"/>
      <c r="DV109" s="895" t="s">
        <v>430</v>
      </c>
      <c r="DW109" s="896"/>
      <c r="DX109" s="896"/>
      <c r="DY109" s="896"/>
      <c r="DZ109" s="898"/>
    </row>
    <row r="110" spans="1:131" s="230" customFormat="1" ht="26.25" customHeight="1" x14ac:dyDescent="0.15">
      <c r="A110" s="899" t="s">
        <v>432</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484089</v>
      </c>
      <c r="AB110" s="903"/>
      <c r="AC110" s="903"/>
      <c r="AD110" s="903"/>
      <c r="AE110" s="904"/>
      <c r="AF110" s="905">
        <v>464384</v>
      </c>
      <c r="AG110" s="903"/>
      <c r="AH110" s="903"/>
      <c r="AI110" s="903"/>
      <c r="AJ110" s="904"/>
      <c r="AK110" s="905">
        <v>454236</v>
      </c>
      <c r="AL110" s="903"/>
      <c r="AM110" s="903"/>
      <c r="AN110" s="903"/>
      <c r="AO110" s="904"/>
      <c r="AP110" s="906">
        <v>13.9</v>
      </c>
      <c r="AQ110" s="907"/>
      <c r="AR110" s="907"/>
      <c r="AS110" s="907"/>
      <c r="AT110" s="908"/>
      <c r="AU110" s="909" t="s">
        <v>75</v>
      </c>
      <c r="AV110" s="910"/>
      <c r="AW110" s="910"/>
      <c r="AX110" s="910"/>
      <c r="AY110" s="910"/>
      <c r="AZ110" s="932" t="s">
        <v>433</v>
      </c>
      <c r="BA110" s="900"/>
      <c r="BB110" s="900"/>
      <c r="BC110" s="900"/>
      <c r="BD110" s="900"/>
      <c r="BE110" s="900"/>
      <c r="BF110" s="900"/>
      <c r="BG110" s="900"/>
      <c r="BH110" s="900"/>
      <c r="BI110" s="900"/>
      <c r="BJ110" s="900"/>
      <c r="BK110" s="900"/>
      <c r="BL110" s="900"/>
      <c r="BM110" s="900"/>
      <c r="BN110" s="900"/>
      <c r="BO110" s="900"/>
      <c r="BP110" s="901"/>
      <c r="BQ110" s="933">
        <v>5012152</v>
      </c>
      <c r="BR110" s="934"/>
      <c r="BS110" s="934"/>
      <c r="BT110" s="934"/>
      <c r="BU110" s="934"/>
      <c r="BV110" s="934">
        <v>4785422</v>
      </c>
      <c r="BW110" s="934"/>
      <c r="BX110" s="934"/>
      <c r="BY110" s="934"/>
      <c r="BZ110" s="934"/>
      <c r="CA110" s="934">
        <v>4484472</v>
      </c>
      <c r="CB110" s="934"/>
      <c r="CC110" s="934"/>
      <c r="CD110" s="934"/>
      <c r="CE110" s="934"/>
      <c r="CF110" s="947">
        <v>136.9</v>
      </c>
      <c r="CG110" s="948"/>
      <c r="CH110" s="948"/>
      <c r="CI110" s="948"/>
      <c r="CJ110" s="948"/>
      <c r="CK110" s="949" t="s">
        <v>434</v>
      </c>
      <c r="CL110" s="950"/>
      <c r="CM110" s="932" t="s">
        <v>435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410</v>
      </c>
      <c r="DH110" s="934"/>
      <c r="DI110" s="934"/>
      <c r="DJ110" s="934"/>
      <c r="DK110" s="934"/>
      <c r="DL110" s="934" t="s">
        <v>410</v>
      </c>
      <c r="DM110" s="934"/>
      <c r="DN110" s="934"/>
      <c r="DO110" s="934"/>
      <c r="DP110" s="934"/>
      <c r="DQ110" s="934" t="s">
        <v>410</v>
      </c>
      <c r="DR110" s="934"/>
      <c r="DS110" s="934"/>
      <c r="DT110" s="934"/>
      <c r="DU110" s="934"/>
      <c r="DV110" s="935" t="s">
        <v>130</v>
      </c>
      <c r="DW110" s="935"/>
      <c r="DX110" s="935"/>
      <c r="DY110" s="935"/>
      <c r="DZ110" s="936"/>
    </row>
    <row r="111" spans="1:131" s="230" customFormat="1" ht="26.25" customHeight="1" x14ac:dyDescent="0.15">
      <c r="A111" s="937" t="s">
        <v>436</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437</v>
      </c>
      <c r="AB111" s="941"/>
      <c r="AC111" s="941"/>
      <c r="AD111" s="941"/>
      <c r="AE111" s="942"/>
      <c r="AF111" s="943" t="s">
        <v>410</v>
      </c>
      <c r="AG111" s="941"/>
      <c r="AH111" s="941"/>
      <c r="AI111" s="941"/>
      <c r="AJ111" s="942"/>
      <c r="AK111" s="943" t="s">
        <v>410</v>
      </c>
      <c r="AL111" s="941"/>
      <c r="AM111" s="941"/>
      <c r="AN111" s="941"/>
      <c r="AO111" s="942"/>
      <c r="AP111" s="944" t="s">
        <v>410</v>
      </c>
      <c r="AQ111" s="945"/>
      <c r="AR111" s="945"/>
      <c r="AS111" s="945"/>
      <c r="AT111" s="946"/>
      <c r="AU111" s="911"/>
      <c r="AV111" s="912"/>
      <c r="AW111" s="912"/>
      <c r="AX111" s="912"/>
      <c r="AY111" s="912"/>
      <c r="AZ111" s="925" t="s">
        <v>438</v>
      </c>
      <c r="BA111" s="926"/>
      <c r="BB111" s="926"/>
      <c r="BC111" s="926"/>
      <c r="BD111" s="926"/>
      <c r="BE111" s="926"/>
      <c r="BF111" s="926"/>
      <c r="BG111" s="926"/>
      <c r="BH111" s="926"/>
      <c r="BI111" s="926"/>
      <c r="BJ111" s="926"/>
      <c r="BK111" s="926"/>
      <c r="BL111" s="926"/>
      <c r="BM111" s="926"/>
      <c r="BN111" s="926"/>
      <c r="BO111" s="926"/>
      <c r="BP111" s="927"/>
      <c r="BQ111" s="928">
        <v>196466</v>
      </c>
      <c r="BR111" s="929"/>
      <c r="BS111" s="929"/>
      <c r="BT111" s="929"/>
      <c r="BU111" s="929"/>
      <c r="BV111" s="929">
        <v>185766</v>
      </c>
      <c r="BW111" s="929"/>
      <c r="BX111" s="929"/>
      <c r="BY111" s="929"/>
      <c r="BZ111" s="929"/>
      <c r="CA111" s="929">
        <v>172155</v>
      </c>
      <c r="CB111" s="929"/>
      <c r="CC111" s="929"/>
      <c r="CD111" s="929"/>
      <c r="CE111" s="929"/>
      <c r="CF111" s="923">
        <v>5.3</v>
      </c>
      <c r="CG111" s="924"/>
      <c r="CH111" s="924"/>
      <c r="CI111" s="924"/>
      <c r="CJ111" s="924"/>
      <c r="CK111" s="951"/>
      <c r="CL111" s="952"/>
      <c r="CM111" s="925" t="s">
        <v>439</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410</v>
      </c>
      <c r="DH111" s="929"/>
      <c r="DI111" s="929"/>
      <c r="DJ111" s="929"/>
      <c r="DK111" s="929"/>
      <c r="DL111" s="929" t="s">
        <v>440</v>
      </c>
      <c r="DM111" s="929"/>
      <c r="DN111" s="929"/>
      <c r="DO111" s="929"/>
      <c r="DP111" s="929"/>
      <c r="DQ111" s="929" t="s">
        <v>410</v>
      </c>
      <c r="DR111" s="929"/>
      <c r="DS111" s="929"/>
      <c r="DT111" s="929"/>
      <c r="DU111" s="929"/>
      <c r="DV111" s="930" t="s">
        <v>440</v>
      </c>
      <c r="DW111" s="930"/>
      <c r="DX111" s="930"/>
      <c r="DY111" s="930"/>
      <c r="DZ111" s="931"/>
    </row>
    <row r="112" spans="1:131" s="230" customFormat="1" ht="26.25" customHeight="1" x14ac:dyDescent="0.15">
      <c r="A112" s="955" t="s">
        <v>441</v>
      </c>
      <c r="B112" s="956"/>
      <c r="C112" s="926" t="s">
        <v>442</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440</v>
      </c>
      <c r="AB112" s="962"/>
      <c r="AC112" s="962"/>
      <c r="AD112" s="962"/>
      <c r="AE112" s="963"/>
      <c r="AF112" s="964" t="s">
        <v>440</v>
      </c>
      <c r="AG112" s="962"/>
      <c r="AH112" s="962"/>
      <c r="AI112" s="962"/>
      <c r="AJ112" s="963"/>
      <c r="AK112" s="964" t="s">
        <v>443</v>
      </c>
      <c r="AL112" s="962"/>
      <c r="AM112" s="962"/>
      <c r="AN112" s="962"/>
      <c r="AO112" s="963"/>
      <c r="AP112" s="965" t="s">
        <v>443</v>
      </c>
      <c r="AQ112" s="966"/>
      <c r="AR112" s="966"/>
      <c r="AS112" s="966"/>
      <c r="AT112" s="967"/>
      <c r="AU112" s="911"/>
      <c r="AV112" s="912"/>
      <c r="AW112" s="912"/>
      <c r="AX112" s="912"/>
      <c r="AY112" s="912"/>
      <c r="AZ112" s="925" t="s">
        <v>444</v>
      </c>
      <c r="BA112" s="926"/>
      <c r="BB112" s="926"/>
      <c r="BC112" s="926"/>
      <c r="BD112" s="926"/>
      <c r="BE112" s="926"/>
      <c r="BF112" s="926"/>
      <c r="BG112" s="926"/>
      <c r="BH112" s="926"/>
      <c r="BI112" s="926"/>
      <c r="BJ112" s="926"/>
      <c r="BK112" s="926"/>
      <c r="BL112" s="926"/>
      <c r="BM112" s="926"/>
      <c r="BN112" s="926"/>
      <c r="BO112" s="926"/>
      <c r="BP112" s="927"/>
      <c r="BQ112" s="928">
        <v>4769</v>
      </c>
      <c r="BR112" s="929"/>
      <c r="BS112" s="929"/>
      <c r="BT112" s="929"/>
      <c r="BU112" s="929"/>
      <c r="BV112" s="929">
        <v>188127</v>
      </c>
      <c r="BW112" s="929"/>
      <c r="BX112" s="929"/>
      <c r="BY112" s="929"/>
      <c r="BZ112" s="929"/>
      <c r="CA112" s="929">
        <v>271722</v>
      </c>
      <c r="CB112" s="929"/>
      <c r="CC112" s="929"/>
      <c r="CD112" s="929"/>
      <c r="CE112" s="929"/>
      <c r="CF112" s="923">
        <v>8.3000000000000007</v>
      </c>
      <c r="CG112" s="924"/>
      <c r="CH112" s="924"/>
      <c r="CI112" s="924"/>
      <c r="CJ112" s="924"/>
      <c r="CK112" s="951"/>
      <c r="CL112" s="952"/>
      <c r="CM112" s="925" t="s">
        <v>445</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196466</v>
      </c>
      <c r="DH112" s="929"/>
      <c r="DI112" s="929"/>
      <c r="DJ112" s="929"/>
      <c r="DK112" s="929"/>
      <c r="DL112" s="929">
        <v>185766</v>
      </c>
      <c r="DM112" s="929"/>
      <c r="DN112" s="929"/>
      <c r="DO112" s="929"/>
      <c r="DP112" s="929"/>
      <c r="DQ112" s="929">
        <v>172155</v>
      </c>
      <c r="DR112" s="929"/>
      <c r="DS112" s="929"/>
      <c r="DT112" s="929"/>
      <c r="DU112" s="929"/>
      <c r="DV112" s="930">
        <v>5.3</v>
      </c>
      <c r="DW112" s="930"/>
      <c r="DX112" s="930"/>
      <c r="DY112" s="930"/>
      <c r="DZ112" s="931"/>
    </row>
    <row r="113" spans="1:130" s="230" customFormat="1" ht="26.25" customHeight="1" x14ac:dyDescent="0.15">
      <c r="A113" s="957"/>
      <c r="B113" s="958"/>
      <c r="C113" s="926" t="s">
        <v>446</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239</v>
      </c>
      <c r="AB113" s="941"/>
      <c r="AC113" s="941"/>
      <c r="AD113" s="941"/>
      <c r="AE113" s="942"/>
      <c r="AF113" s="943">
        <v>15698</v>
      </c>
      <c r="AG113" s="941"/>
      <c r="AH113" s="941"/>
      <c r="AI113" s="941"/>
      <c r="AJ113" s="942"/>
      <c r="AK113" s="943">
        <v>8903</v>
      </c>
      <c r="AL113" s="941"/>
      <c r="AM113" s="941"/>
      <c r="AN113" s="941"/>
      <c r="AO113" s="942"/>
      <c r="AP113" s="944">
        <v>0.3</v>
      </c>
      <c r="AQ113" s="945"/>
      <c r="AR113" s="945"/>
      <c r="AS113" s="945"/>
      <c r="AT113" s="946"/>
      <c r="AU113" s="911"/>
      <c r="AV113" s="912"/>
      <c r="AW113" s="912"/>
      <c r="AX113" s="912"/>
      <c r="AY113" s="912"/>
      <c r="AZ113" s="925" t="s">
        <v>447</v>
      </c>
      <c r="BA113" s="926"/>
      <c r="BB113" s="926"/>
      <c r="BC113" s="926"/>
      <c r="BD113" s="926"/>
      <c r="BE113" s="926"/>
      <c r="BF113" s="926"/>
      <c r="BG113" s="926"/>
      <c r="BH113" s="926"/>
      <c r="BI113" s="926"/>
      <c r="BJ113" s="926"/>
      <c r="BK113" s="926"/>
      <c r="BL113" s="926"/>
      <c r="BM113" s="926"/>
      <c r="BN113" s="926"/>
      <c r="BO113" s="926"/>
      <c r="BP113" s="927"/>
      <c r="BQ113" s="928">
        <v>281148</v>
      </c>
      <c r="BR113" s="929"/>
      <c r="BS113" s="929"/>
      <c r="BT113" s="929"/>
      <c r="BU113" s="929"/>
      <c r="BV113" s="929">
        <v>253469</v>
      </c>
      <c r="BW113" s="929"/>
      <c r="BX113" s="929"/>
      <c r="BY113" s="929"/>
      <c r="BZ113" s="929"/>
      <c r="CA113" s="929">
        <v>225737</v>
      </c>
      <c r="CB113" s="929"/>
      <c r="CC113" s="929"/>
      <c r="CD113" s="929"/>
      <c r="CE113" s="929"/>
      <c r="CF113" s="923">
        <v>6.9</v>
      </c>
      <c r="CG113" s="924"/>
      <c r="CH113" s="924"/>
      <c r="CI113" s="924"/>
      <c r="CJ113" s="924"/>
      <c r="CK113" s="951"/>
      <c r="CL113" s="952"/>
      <c r="CM113" s="925" t="s">
        <v>448</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440</v>
      </c>
      <c r="DH113" s="962"/>
      <c r="DI113" s="962"/>
      <c r="DJ113" s="962"/>
      <c r="DK113" s="963"/>
      <c r="DL113" s="964" t="s">
        <v>440</v>
      </c>
      <c r="DM113" s="962"/>
      <c r="DN113" s="962"/>
      <c r="DO113" s="962"/>
      <c r="DP113" s="963"/>
      <c r="DQ113" s="964" t="s">
        <v>440</v>
      </c>
      <c r="DR113" s="962"/>
      <c r="DS113" s="962"/>
      <c r="DT113" s="962"/>
      <c r="DU113" s="963"/>
      <c r="DV113" s="965" t="s">
        <v>443</v>
      </c>
      <c r="DW113" s="966"/>
      <c r="DX113" s="966"/>
      <c r="DY113" s="966"/>
      <c r="DZ113" s="967"/>
    </row>
    <row r="114" spans="1:130" s="230" customFormat="1" ht="26.25" customHeight="1" x14ac:dyDescent="0.15">
      <c r="A114" s="957"/>
      <c r="B114" s="958"/>
      <c r="C114" s="926" t="s">
        <v>449</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19789</v>
      </c>
      <c r="AB114" s="962"/>
      <c r="AC114" s="962"/>
      <c r="AD114" s="962"/>
      <c r="AE114" s="963"/>
      <c r="AF114" s="964">
        <v>31456</v>
      </c>
      <c r="AG114" s="962"/>
      <c r="AH114" s="962"/>
      <c r="AI114" s="962"/>
      <c r="AJ114" s="963"/>
      <c r="AK114" s="964">
        <v>34274</v>
      </c>
      <c r="AL114" s="962"/>
      <c r="AM114" s="962"/>
      <c r="AN114" s="962"/>
      <c r="AO114" s="963"/>
      <c r="AP114" s="965">
        <v>1</v>
      </c>
      <c r="AQ114" s="966"/>
      <c r="AR114" s="966"/>
      <c r="AS114" s="966"/>
      <c r="AT114" s="967"/>
      <c r="AU114" s="911"/>
      <c r="AV114" s="912"/>
      <c r="AW114" s="912"/>
      <c r="AX114" s="912"/>
      <c r="AY114" s="912"/>
      <c r="AZ114" s="925" t="s">
        <v>450</v>
      </c>
      <c r="BA114" s="926"/>
      <c r="BB114" s="926"/>
      <c r="BC114" s="926"/>
      <c r="BD114" s="926"/>
      <c r="BE114" s="926"/>
      <c r="BF114" s="926"/>
      <c r="BG114" s="926"/>
      <c r="BH114" s="926"/>
      <c r="BI114" s="926"/>
      <c r="BJ114" s="926"/>
      <c r="BK114" s="926"/>
      <c r="BL114" s="926"/>
      <c r="BM114" s="926"/>
      <c r="BN114" s="926"/>
      <c r="BO114" s="926"/>
      <c r="BP114" s="927"/>
      <c r="BQ114" s="928">
        <v>719861</v>
      </c>
      <c r="BR114" s="929"/>
      <c r="BS114" s="929"/>
      <c r="BT114" s="929"/>
      <c r="BU114" s="929"/>
      <c r="BV114" s="929">
        <v>674492</v>
      </c>
      <c r="BW114" s="929"/>
      <c r="BX114" s="929"/>
      <c r="BY114" s="929"/>
      <c r="BZ114" s="929"/>
      <c r="CA114" s="929">
        <v>724108</v>
      </c>
      <c r="CB114" s="929"/>
      <c r="CC114" s="929"/>
      <c r="CD114" s="929"/>
      <c r="CE114" s="929"/>
      <c r="CF114" s="923">
        <v>22.1</v>
      </c>
      <c r="CG114" s="924"/>
      <c r="CH114" s="924"/>
      <c r="CI114" s="924"/>
      <c r="CJ114" s="924"/>
      <c r="CK114" s="951"/>
      <c r="CL114" s="952"/>
      <c r="CM114" s="925" t="s">
        <v>451</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437</v>
      </c>
      <c r="DH114" s="962"/>
      <c r="DI114" s="962"/>
      <c r="DJ114" s="962"/>
      <c r="DK114" s="963"/>
      <c r="DL114" s="964" t="s">
        <v>452</v>
      </c>
      <c r="DM114" s="962"/>
      <c r="DN114" s="962"/>
      <c r="DO114" s="962"/>
      <c r="DP114" s="963"/>
      <c r="DQ114" s="964" t="s">
        <v>443</v>
      </c>
      <c r="DR114" s="962"/>
      <c r="DS114" s="962"/>
      <c r="DT114" s="962"/>
      <c r="DU114" s="963"/>
      <c r="DV114" s="965" t="s">
        <v>452</v>
      </c>
      <c r="DW114" s="966"/>
      <c r="DX114" s="966"/>
      <c r="DY114" s="966"/>
      <c r="DZ114" s="967"/>
    </row>
    <row r="115" spans="1:130" s="230" customFormat="1" ht="26.25" customHeight="1" x14ac:dyDescent="0.15">
      <c r="A115" s="957"/>
      <c r="B115" s="958"/>
      <c r="C115" s="926" t="s">
        <v>453</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74589</v>
      </c>
      <c r="AB115" s="941"/>
      <c r="AC115" s="941"/>
      <c r="AD115" s="941"/>
      <c r="AE115" s="942"/>
      <c r="AF115" s="943">
        <v>13934</v>
      </c>
      <c r="AG115" s="941"/>
      <c r="AH115" s="941"/>
      <c r="AI115" s="941"/>
      <c r="AJ115" s="942"/>
      <c r="AK115" s="943">
        <v>13240</v>
      </c>
      <c r="AL115" s="941"/>
      <c r="AM115" s="941"/>
      <c r="AN115" s="941"/>
      <c r="AO115" s="942"/>
      <c r="AP115" s="944">
        <v>0.4</v>
      </c>
      <c r="AQ115" s="945"/>
      <c r="AR115" s="945"/>
      <c r="AS115" s="945"/>
      <c r="AT115" s="946"/>
      <c r="AU115" s="911"/>
      <c r="AV115" s="912"/>
      <c r="AW115" s="912"/>
      <c r="AX115" s="912"/>
      <c r="AY115" s="912"/>
      <c r="AZ115" s="925" t="s">
        <v>454</v>
      </c>
      <c r="BA115" s="926"/>
      <c r="BB115" s="926"/>
      <c r="BC115" s="926"/>
      <c r="BD115" s="926"/>
      <c r="BE115" s="926"/>
      <c r="BF115" s="926"/>
      <c r="BG115" s="926"/>
      <c r="BH115" s="926"/>
      <c r="BI115" s="926"/>
      <c r="BJ115" s="926"/>
      <c r="BK115" s="926"/>
      <c r="BL115" s="926"/>
      <c r="BM115" s="926"/>
      <c r="BN115" s="926"/>
      <c r="BO115" s="926"/>
      <c r="BP115" s="927"/>
      <c r="BQ115" s="928" t="s">
        <v>443</v>
      </c>
      <c r="BR115" s="929"/>
      <c r="BS115" s="929"/>
      <c r="BT115" s="929"/>
      <c r="BU115" s="929"/>
      <c r="BV115" s="929" t="s">
        <v>443</v>
      </c>
      <c r="BW115" s="929"/>
      <c r="BX115" s="929"/>
      <c r="BY115" s="929"/>
      <c r="BZ115" s="929"/>
      <c r="CA115" s="929" t="s">
        <v>410</v>
      </c>
      <c r="CB115" s="929"/>
      <c r="CC115" s="929"/>
      <c r="CD115" s="929"/>
      <c r="CE115" s="929"/>
      <c r="CF115" s="923" t="s">
        <v>443</v>
      </c>
      <c r="CG115" s="924"/>
      <c r="CH115" s="924"/>
      <c r="CI115" s="924"/>
      <c r="CJ115" s="924"/>
      <c r="CK115" s="951"/>
      <c r="CL115" s="952"/>
      <c r="CM115" s="925" t="s">
        <v>455</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440</v>
      </c>
      <c r="DH115" s="962"/>
      <c r="DI115" s="962"/>
      <c r="DJ115" s="962"/>
      <c r="DK115" s="963"/>
      <c r="DL115" s="964" t="s">
        <v>440</v>
      </c>
      <c r="DM115" s="962"/>
      <c r="DN115" s="962"/>
      <c r="DO115" s="962"/>
      <c r="DP115" s="963"/>
      <c r="DQ115" s="964" t="s">
        <v>440</v>
      </c>
      <c r="DR115" s="962"/>
      <c r="DS115" s="962"/>
      <c r="DT115" s="962"/>
      <c r="DU115" s="963"/>
      <c r="DV115" s="965" t="s">
        <v>443</v>
      </c>
      <c r="DW115" s="966"/>
      <c r="DX115" s="966"/>
      <c r="DY115" s="966"/>
      <c r="DZ115" s="967"/>
    </row>
    <row r="116" spans="1:130" s="230" customFormat="1" ht="26.25" customHeight="1" x14ac:dyDescent="0.15">
      <c r="A116" s="959"/>
      <c r="B116" s="960"/>
      <c r="C116" s="968" t="s">
        <v>456</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v>11</v>
      </c>
      <c r="AB116" s="962"/>
      <c r="AC116" s="962"/>
      <c r="AD116" s="962"/>
      <c r="AE116" s="963"/>
      <c r="AF116" s="964" t="s">
        <v>443</v>
      </c>
      <c r="AG116" s="962"/>
      <c r="AH116" s="962"/>
      <c r="AI116" s="962"/>
      <c r="AJ116" s="963"/>
      <c r="AK116" s="964" t="s">
        <v>443</v>
      </c>
      <c r="AL116" s="962"/>
      <c r="AM116" s="962"/>
      <c r="AN116" s="962"/>
      <c r="AO116" s="963"/>
      <c r="AP116" s="965" t="s">
        <v>440</v>
      </c>
      <c r="AQ116" s="966"/>
      <c r="AR116" s="966"/>
      <c r="AS116" s="966"/>
      <c r="AT116" s="967"/>
      <c r="AU116" s="911"/>
      <c r="AV116" s="912"/>
      <c r="AW116" s="912"/>
      <c r="AX116" s="912"/>
      <c r="AY116" s="912"/>
      <c r="AZ116" s="970" t="s">
        <v>457</v>
      </c>
      <c r="BA116" s="971"/>
      <c r="BB116" s="971"/>
      <c r="BC116" s="971"/>
      <c r="BD116" s="971"/>
      <c r="BE116" s="971"/>
      <c r="BF116" s="971"/>
      <c r="BG116" s="971"/>
      <c r="BH116" s="971"/>
      <c r="BI116" s="971"/>
      <c r="BJ116" s="971"/>
      <c r="BK116" s="971"/>
      <c r="BL116" s="971"/>
      <c r="BM116" s="971"/>
      <c r="BN116" s="971"/>
      <c r="BO116" s="971"/>
      <c r="BP116" s="972"/>
      <c r="BQ116" s="928" t="s">
        <v>410</v>
      </c>
      <c r="BR116" s="929"/>
      <c r="BS116" s="929"/>
      <c r="BT116" s="929"/>
      <c r="BU116" s="929"/>
      <c r="BV116" s="929" t="s">
        <v>130</v>
      </c>
      <c r="BW116" s="929"/>
      <c r="BX116" s="929"/>
      <c r="BY116" s="929"/>
      <c r="BZ116" s="929"/>
      <c r="CA116" s="929" t="s">
        <v>443</v>
      </c>
      <c r="CB116" s="929"/>
      <c r="CC116" s="929"/>
      <c r="CD116" s="929"/>
      <c r="CE116" s="929"/>
      <c r="CF116" s="923" t="s">
        <v>393</v>
      </c>
      <c r="CG116" s="924"/>
      <c r="CH116" s="924"/>
      <c r="CI116" s="924"/>
      <c r="CJ116" s="924"/>
      <c r="CK116" s="951"/>
      <c r="CL116" s="952"/>
      <c r="CM116" s="925" t="s">
        <v>458</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443</v>
      </c>
      <c r="DH116" s="962"/>
      <c r="DI116" s="962"/>
      <c r="DJ116" s="962"/>
      <c r="DK116" s="963"/>
      <c r="DL116" s="964" t="s">
        <v>443</v>
      </c>
      <c r="DM116" s="962"/>
      <c r="DN116" s="962"/>
      <c r="DO116" s="962"/>
      <c r="DP116" s="963"/>
      <c r="DQ116" s="964" t="s">
        <v>443</v>
      </c>
      <c r="DR116" s="962"/>
      <c r="DS116" s="962"/>
      <c r="DT116" s="962"/>
      <c r="DU116" s="963"/>
      <c r="DV116" s="965" t="s">
        <v>443</v>
      </c>
      <c r="DW116" s="966"/>
      <c r="DX116" s="966"/>
      <c r="DY116" s="966"/>
      <c r="DZ116" s="967"/>
    </row>
    <row r="117" spans="1:130" s="230" customFormat="1" ht="26.25" customHeight="1" x14ac:dyDescent="0.15">
      <c r="A117" s="91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459</v>
      </c>
      <c r="Z117" s="897"/>
      <c r="AA117" s="981">
        <v>578717</v>
      </c>
      <c r="AB117" s="982"/>
      <c r="AC117" s="982"/>
      <c r="AD117" s="982"/>
      <c r="AE117" s="983"/>
      <c r="AF117" s="984">
        <v>525472</v>
      </c>
      <c r="AG117" s="982"/>
      <c r="AH117" s="982"/>
      <c r="AI117" s="982"/>
      <c r="AJ117" s="983"/>
      <c r="AK117" s="984">
        <v>510653</v>
      </c>
      <c r="AL117" s="982"/>
      <c r="AM117" s="982"/>
      <c r="AN117" s="982"/>
      <c r="AO117" s="983"/>
      <c r="AP117" s="985"/>
      <c r="AQ117" s="986"/>
      <c r="AR117" s="986"/>
      <c r="AS117" s="986"/>
      <c r="AT117" s="987"/>
      <c r="AU117" s="911"/>
      <c r="AV117" s="912"/>
      <c r="AW117" s="912"/>
      <c r="AX117" s="912"/>
      <c r="AY117" s="912"/>
      <c r="AZ117" s="977" t="s">
        <v>460</v>
      </c>
      <c r="BA117" s="978"/>
      <c r="BB117" s="978"/>
      <c r="BC117" s="978"/>
      <c r="BD117" s="978"/>
      <c r="BE117" s="978"/>
      <c r="BF117" s="978"/>
      <c r="BG117" s="978"/>
      <c r="BH117" s="978"/>
      <c r="BI117" s="978"/>
      <c r="BJ117" s="978"/>
      <c r="BK117" s="978"/>
      <c r="BL117" s="978"/>
      <c r="BM117" s="978"/>
      <c r="BN117" s="978"/>
      <c r="BO117" s="978"/>
      <c r="BP117" s="979"/>
      <c r="BQ117" s="928" t="s">
        <v>437</v>
      </c>
      <c r="BR117" s="929"/>
      <c r="BS117" s="929"/>
      <c r="BT117" s="929"/>
      <c r="BU117" s="929"/>
      <c r="BV117" s="929" t="s">
        <v>437</v>
      </c>
      <c r="BW117" s="929"/>
      <c r="BX117" s="929"/>
      <c r="BY117" s="929"/>
      <c r="BZ117" s="929"/>
      <c r="CA117" s="929" t="s">
        <v>437</v>
      </c>
      <c r="CB117" s="929"/>
      <c r="CC117" s="929"/>
      <c r="CD117" s="929"/>
      <c r="CE117" s="929"/>
      <c r="CF117" s="923" t="s">
        <v>437</v>
      </c>
      <c r="CG117" s="924"/>
      <c r="CH117" s="924"/>
      <c r="CI117" s="924"/>
      <c r="CJ117" s="924"/>
      <c r="CK117" s="951"/>
      <c r="CL117" s="952"/>
      <c r="CM117" s="925" t="s">
        <v>461</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130</v>
      </c>
      <c r="DH117" s="962"/>
      <c r="DI117" s="962"/>
      <c r="DJ117" s="962"/>
      <c r="DK117" s="963"/>
      <c r="DL117" s="964" t="s">
        <v>437</v>
      </c>
      <c r="DM117" s="962"/>
      <c r="DN117" s="962"/>
      <c r="DO117" s="962"/>
      <c r="DP117" s="963"/>
      <c r="DQ117" s="964" t="s">
        <v>437</v>
      </c>
      <c r="DR117" s="962"/>
      <c r="DS117" s="962"/>
      <c r="DT117" s="962"/>
      <c r="DU117" s="963"/>
      <c r="DV117" s="965" t="s">
        <v>437</v>
      </c>
      <c r="DW117" s="966"/>
      <c r="DX117" s="966"/>
      <c r="DY117" s="966"/>
      <c r="DZ117" s="967"/>
    </row>
    <row r="118" spans="1:130" s="230" customFormat="1" ht="26.25" customHeight="1" x14ac:dyDescent="0.15">
      <c r="A118" s="91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428</v>
      </c>
      <c r="AB118" s="896"/>
      <c r="AC118" s="896"/>
      <c r="AD118" s="896"/>
      <c r="AE118" s="897"/>
      <c r="AF118" s="895" t="s">
        <v>429</v>
      </c>
      <c r="AG118" s="896"/>
      <c r="AH118" s="896"/>
      <c r="AI118" s="896"/>
      <c r="AJ118" s="897"/>
      <c r="AK118" s="895" t="s">
        <v>309</v>
      </c>
      <c r="AL118" s="896"/>
      <c r="AM118" s="896"/>
      <c r="AN118" s="896"/>
      <c r="AO118" s="897"/>
      <c r="AP118" s="973" t="s">
        <v>430</v>
      </c>
      <c r="AQ118" s="974"/>
      <c r="AR118" s="974"/>
      <c r="AS118" s="974"/>
      <c r="AT118" s="975"/>
      <c r="AU118" s="911"/>
      <c r="AV118" s="912"/>
      <c r="AW118" s="912"/>
      <c r="AX118" s="912"/>
      <c r="AY118" s="912"/>
      <c r="AZ118" s="976" t="s">
        <v>462</v>
      </c>
      <c r="BA118" s="968"/>
      <c r="BB118" s="968"/>
      <c r="BC118" s="968"/>
      <c r="BD118" s="968"/>
      <c r="BE118" s="968"/>
      <c r="BF118" s="968"/>
      <c r="BG118" s="968"/>
      <c r="BH118" s="968"/>
      <c r="BI118" s="968"/>
      <c r="BJ118" s="968"/>
      <c r="BK118" s="968"/>
      <c r="BL118" s="968"/>
      <c r="BM118" s="968"/>
      <c r="BN118" s="968"/>
      <c r="BO118" s="968"/>
      <c r="BP118" s="969"/>
      <c r="BQ118" s="1002" t="s">
        <v>452</v>
      </c>
      <c r="BR118" s="1003"/>
      <c r="BS118" s="1003"/>
      <c r="BT118" s="1003"/>
      <c r="BU118" s="1003"/>
      <c r="BV118" s="1003" t="s">
        <v>452</v>
      </c>
      <c r="BW118" s="1003"/>
      <c r="BX118" s="1003"/>
      <c r="BY118" s="1003"/>
      <c r="BZ118" s="1003"/>
      <c r="CA118" s="1003" t="s">
        <v>452</v>
      </c>
      <c r="CB118" s="1003"/>
      <c r="CC118" s="1003"/>
      <c r="CD118" s="1003"/>
      <c r="CE118" s="1003"/>
      <c r="CF118" s="923" t="s">
        <v>452</v>
      </c>
      <c r="CG118" s="924"/>
      <c r="CH118" s="924"/>
      <c r="CI118" s="924"/>
      <c r="CJ118" s="924"/>
      <c r="CK118" s="951"/>
      <c r="CL118" s="952"/>
      <c r="CM118" s="925" t="s">
        <v>463</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452</v>
      </c>
      <c r="DH118" s="962"/>
      <c r="DI118" s="962"/>
      <c r="DJ118" s="962"/>
      <c r="DK118" s="963"/>
      <c r="DL118" s="964" t="s">
        <v>452</v>
      </c>
      <c r="DM118" s="962"/>
      <c r="DN118" s="962"/>
      <c r="DO118" s="962"/>
      <c r="DP118" s="963"/>
      <c r="DQ118" s="964" t="s">
        <v>452</v>
      </c>
      <c r="DR118" s="962"/>
      <c r="DS118" s="962"/>
      <c r="DT118" s="962"/>
      <c r="DU118" s="963"/>
      <c r="DV118" s="965" t="s">
        <v>452</v>
      </c>
      <c r="DW118" s="966"/>
      <c r="DX118" s="966"/>
      <c r="DY118" s="966"/>
      <c r="DZ118" s="967"/>
    </row>
    <row r="119" spans="1:130" s="230" customFormat="1" ht="26.25" customHeight="1" x14ac:dyDescent="0.15">
      <c r="A119" s="1059" t="s">
        <v>434</v>
      </c>
      <c r="B119" s="950"/>
      <c r="C119" s="932" t="s">
        <v>435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452</v>
      </c>
      <c r="AB119" s="903"/>
      <c r="AC119" s="903"/>
      <c r="AD119" s="903"/>
      <c r="AE119" s="904"/>
      <c r="AF119" s="905" t="s">
        <v>452</v>
      </c>
      <c r="AG119" s="903"/>
      <c r="AH119" s="903"/>
      <c r="AI119" s="903"/>
      <c r="AJ119" s="904"/>
      <c r="AK119" s="905" t="s">
        <v>452</v>
      </c>
      <c r="AL119" s="903"/>
      <c r="AM119" s="903"/>
      <c r="AN119" s="903"/>
      <c r="AO119" s="904"/>
      <c r="AP119" s="906" t="s">
        <v>452</v>
      </c>
      <c r="AQ119" s="907"/>
      <c r="AR119" s="907"/>
      <c r="AS119" s="907"/>
      <c r="AT119" s="908"/>
      <c r="AU119" s="913"/>
      <c r="AV119" s="914"/>
      <c r="AW119" s="914"/>
      <c r="AX119" s="914"/>
      <c r="AY119" s="914"/>
      <c r="AZ119" s="251" t="s">
        <v>188</v>
      </c>
      <c r="BA119" s="251"/>
      <c r="BB119" s="251"/>
      <c r="BC119" s="251"/>
      <c r="BD119" s="251"/>
      <c r="BE119" s="251"/>
      <c r="BF119" s="251"/>
      <c r="BG119" s="251"/>
      <c r="BH119" s="251"/>
      <c r="BI119" s="251"/>
      <c r="BJ119" s="251"/>
      <c r="BK119" s="251"/>
      <c r="BL119" s="251"/>
      <c r="BM119" s="251"/>
      <c r="BN119" s="251"/>
      <c r="BO119" s="980" t="s">
        <v>464</v>
      </c>
      <c r="BP119" s="1008"/>
      <c r="BQ119" s="1002">
        <v>6214396</v>
      </c>
      <c r="BR119" s="1003"/>
      <c r="BS119" s="1003"/>
      <c r="BT119" s="1003"/>
      <c r="BU119" s="1003"/>
      <c r="BV119" s="1003">
        <v>6087276</v>
      </c>
      <c r="BW119" s="1003"/>
      <c r="BX119" s="1003"/>
      <c r="BY119" s="1003"/>
      <c r="BZ119" s="1003"/>
      <c r="CA119" s="1003">
        <v>5878194</v>
      </c>
      <c r="CB119" s="1003"/>
      <c r="CC119" s="1003"/>
      <c r="CD119" s="1003"/>
      <c r="CE119" s="1003"/>
      <c r="CF119" s="1004"/>
      <c r="CG119" s="1005"/>
      <c r="CH119" s="1005"/>
      <c r="CI119" s="1005"/>
      <c r="CJ119" s="1006"/>
      <c r="CK119" s="953"/>
      <c r="CL119" s="954"/>
      <c r="CM119" s="976" t="s">
        <v>465</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452</v>
      </c>
      <c r="DH119" s="989"/>
      <c r="DI119" s="989"/>
      <c r="DJ119" s="989"/>
      <c r="DK119" s="990"/>
      <c r="DL119" s="988" t="s">
        <v>130</v>
      </c>
      <c r="DM119" s="989"/>
      <c r="DN119" s="989"/>
      <c r="DO119" s="989"/>
      <c r="DP119" s="990"/>
      <c r="DQ119" s="988" t="s">
        <v>130</v>
      </c>
      <c r="DR119" s="989"/>
      <c r="DS119" s="989"/>
      <c r="DT119" s="989"/>
      <c r="DU119" s="990"/>
      <c r="DV119" s="991" t="s">
        <v>130</v>
      </c>
      <c r="DW119" s="992"/>
      <c r="DX119" s="992"/>
      <c r="DY119" s="992"/>
      <c r="DZ119" s="993"/>
    </row>
    <row r="120" spans="1:130" s="230" customFormat="1" ht="26.25" customHeight="1" x14ac:dyDescent="0.15">
      <c r="A120" s="1060"/>
      <c r="B120" s="952"/>
      <c r="C120" s="925" t="s">
        <v>439</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130</v>
      </c>
      <c r="AB120" s="962"/>
      <c r="AC120" s="962"/>
      <c r="AD120" s="962"/>
      <c r="AE120" s="963"/>
      <c r="AF120" s="964" t="s">
        <v>130</v>
      </c>
      <c r="AG120" s="962"/>
      <c r="AH120" s="962"/>
      <c r="AI120" s="962"/>
      <c r="AJ120" s="963"/>
      <c r="AK120" s="964" t="s">
        <v>130</v>
      </c>
      <c r="AL120" s="962"/>
      <c r="AM120" s="962"/>
      <c r="AN120" s="962"/>
      <c r="AO120" s="963"/>
      <c r="AP120" s="965" t="s">
        <v>130</v>
      </c>
      <c r="AQ120" s="966"/>
      <c r="AR120" s="966"/>
      <c r="AS120" s="966"/>
      <c r="AT120" s="967"/>
      <c r="AU120" s="994" t="s">
        <v>466</v>
      </c>
      <c r="AV120" s="995"/>
      <c r="AW120" s="995"/>
      <c r="AX120" s="995"/>
      <c r="AY120" s="996"/>
      <c r="AZ120" s="932" t="s">
        <v>467</v>
      </c>
      <c r="BA120" s="900"/>
      <c r="BB120" s="900"/>
      <c r="BC120" s="900"/>
      <c r="BD120" s="900"/>
      <c r="BE120" s="900"/>
      <c r="BF120" s="900"/>
      <c r="BG120" s="900"/>
      <c r="BH120" s="900"/>
      <c r="BI120" s="900"/>
      <c r="BJ120" s="900"/>
      <c r="BK120" s="900"/>
      <c r="BL120" s="900"/>
      <c r="BM120" s="900"/>
      <c r="BN120" s="900"/>
      <c r="BO120" s="900"/>
      <c r="BP120" s="901"/>
      <c r="BQ120" s="933">
        <v>4103099</v>
      </c>
      <c r="BR120" s="934"/>
      <c r="BS120" s="934"/>
      <c r="BT120" s="934"/>
      <c r="BU120" s="934"/>
      <c r="BV120" s="934">
        <v>4650490</v>
      </c>
      <c r="BW120" s="934"/>
      <c r="BX120" s="934"/>
      <c r="BY120" s="934"/>
      <c r="BZ120" s="934"/>
      <c r="CA120" s="934">
        <v>5005606</v>
      </c>
      <c r="CB120" s="934"/>
      <c r="CC120" s="934"/>
      <c r="CD120" s="934"/>
      <c r="CE120" s="934"/>
      <c r="CF120" s="947">
        <v>152.80000000000001</v>
      </c>
      <c r="CG120" s="948"/>
      <c r="CH120" s="948"/>
      <c r="CI120" s="948"/>
      <c r="CJ120" s="948"/>
      <c r="CK120" s="1009" t="s">
        <v>468</v>
      </c>
      <c r="CL120" s="1010"/>
      <c r="CM120" s="1010"/>
      <c r="CN120" s="1010"/>
      <c r="CO120" s="1011"/>
      <c r="CP120" s="1017" t="s">
        <v>469</v>
      </c>
      <c r="CQ120" s="1018"/>
      <c r="CR120" s="1018"/>
      <c r="CS120" s="1018"/>
      <c r="CT120" s="1018"/>
      <c r="CU120" s="1018"/>
      <c r="CV120" s="1018"/>
      <c r="CW120" s="1018"/>
      <c r="CX120" s="1018"/>
      <c r="CY120" s="1018"/>
      <c r="CZ120" s="1018"/>
      <c r="DA120" s="1018"/>
      <c r="DB120" s="1018"/>
      <c r="DC120" s="1018"/>
      <c r="DD120" s="1018"/>
      <c r="DE120" s="1018"/>
      <c r="DF120" s="1019"/>
      <c r="DG120" s="933">
        <v>4769</v>
      </c>
      <c r="DH120" s="934"/>
      <c r="DI120" s="934"/>
      <c r="DJ120" s="934"/>
      <c r="DK120" s="934"/>
      <c r="DL120" s="934">
        <v>188127</v>
      </c>
      <c r="DM120" s="934"/>
      <c r="DN120" s="934"/>
      <c r="DO120" s="934"/>
      <c r="DP120" s="934"/>
      <c r="DQ120" s="934">
        <v>271722</v>
      </c>
      <c r="DR120" s="934"/>
      <c r="DS120" s="934"/>
      <c r="DT120" s="934"/>
      <c r="DU120" s="934"/>
      <c r="DV120" s="935">
        <v>8.3000000000000007</v>
      </c>
      <c r="DW120" s="935"/>
      <c r="DX120" s="935"/>
      <c r="DY120" s="935"/>
      <c r="DZ120" s="936"/>
    </row>
    <row r="121" spans="1:130" s="230" customFormat="1" ht="26.25" customHeight="1" x14ac:dyDescent="0.15">
      <c r="A121" s="1060"/>
      <c r="B121" s="952"/>
      <c r="C121" s="977" t="s">
        <v>470</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v>1032</v>
      </c>
      <c r="AB121" s="962"/>
      <c r="AC121" s="962"/>
      <c r="AD121" s="962"/>
      <c r="AE121" s="963"/>
      <c r="AF121" s="964">
        <v>13934</v>
      </c>
      <c r="AG121" s="962"/>
      <c r="AH121" s="962"/>
      <c r="AI121" s="962"/>
      <c r="AJ121" s="963"/>
      <c r="AK121" s="964">
        <v>13240</v>
      </c>
      <c r="AL121" s="962"/>
      <c r="AM121" s="962"/>
      <c r="AN121" s="962"/>
      <c r="AO121" s="963"/>
      <c r="AP121" s="965">
        <v>0.4</v>
      </c>
      <c r="AQ121" s="966"/>
      <c r="AR121" s="966"/>
      <c r="AS121" s="966"/>
      <c r="AT121" s="967"/>
      <c r="AU121" s="997"/>
      <c r="AV121" s="998"/>
      <c r="AW121" s="998"/>
      <c r="AX121" s="998"/>
      <c r="AY121" s="999"/>
      <c r="AZ121" s="925" t="s">
        <v>471</v>
      </c>
      <c r="BA121" s="926"/>
      <c r="BB121" s="926"/>
      <c r="BC121" s="926"/>
      <c r="BD121" s="926"/>
      <c r="BE121" s="926"/>
      <c r="BF121" s="926"/>
      <c r="BG121" s="926"/>
      <c r="BH121" s="926"/>
      <c r="BI121" s="926"/>
      <c r="BJ121" s="926"/>
      <c r="BK121" s="926"/>
      <c r="BL121" s="926"/>
      <c r="BM121" s="926"/>
      <c r="BN121" s="926"/>
      <c r="BO121" s="926"/>
      <c r="BP121" s="927"/>
      <c r="BQ121" s="928">
        <v>3000</v>
      </c>
      <c r="BR121" s="929"/>
      <c r="BS121" s="929"/>
      <c r="BT121" s="929"/>
      <c r="BU121" s="929"/>
      <c r="BV121" s="929">
        <v>2832</v>
      </c>
      <c r="BW121" s="929"/>
      <c r="BX121" s="929"/>
      <c r="BY121" s="929"/>
      <c r="BZ121" s="929"/>
      <c r="CA121" s="929">
        <v>2440</v>
      </c>
      <c r="CB121" s="929"/>
      <c r="CC121" s="929"/>
      <c r="CD121" s="929"/>
      <c r="CE121" s="929"/>
      <c r="CF121" s="923">
        <v>0.1</v>
      </c>
      <c r="CG121" s="924"/>
      <c r="CH121" s="924"/>
      <c r="CI121" s="924"/>
      <c r="CJ121" s="924"/>
      <c r="CK121" s="1012"/>
      <c r="CL121" s="1013"/>
      <c r="CM121" s="1013"/>
      <c r="CN121" s="1013"/>
      <c r="CO121" s="1014"/>
      <c r="CP121" s="1022"/>
      <c r="CQ121" s="1023"/>
      <c r="CR121" s="1023"/>
      <c r="CS121" s="1023"/>
      <c r="CT121" s="1023"/>
      <c r="CU121" s="1023"/>
      <c r="CV121" s="1023"/>
      <c r="CW121" s="1023"/>
      <c r="CX121" s="1023"/>
      <c r="CY121" s="1023"/>
      <c r="CZ121" s="1023"/>
      <c r="DA121" s="1023"/>
      <c r="DB121" s="1023"/>
      <c r="DC121" s="1023"/>
      <c r="DD121" s="1023"/>
      <c r="DE121" s="1023"/>
      <c r="DF121" s="1024"/>
      <c r="DG121" s="928"/>
      <c r="DH121" s="929"/>
      <c r="DI121" s="929"/>
      <c r="DJ121" s="929"/>
      <c r="DK121" s="929"/>
      <c r="DL121" s="929"/>
      <c r="DM121" s="929"/>
      <c r="DN121" s="929"/>
      <c r="DO121" s="929"/>
      <c r="DP121" s="929"/>
      <c r="DQ121" s="929"/>
      <c r="DR121" s="929"/>
      <c r="DS121" s="929"/>
      <c r="DT121" s="929"/>
      <c r="DU121" s="929"/>
      <c r="DV121" s="930"/>
      <c r="DW121" s="930"/>
      <c r="DX121" s="930"/>
      <c r="DY121" s="930"/>
      <c r="DZ121" s="931"/>
    </row>
    <row r="122" spans="1:130" s="230" customFormat="1" ht="26.25" customHeight="1" x14ac:dyDescent="0.15">
      <c r="A122" s="1060"/>
      <c r="B122" s="952"/>
      <c r="C122" s="925" t="s">
        <v>451</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130</v>
      </c>
      <c r="AB122" s="962"/>
      <c r="AC122" s="962"/>
      <c r="AD122" s="962"/>
      <c r="AE122" s="963"/>
      <c r="AF122" s="964" t="s">
        <v>130</v>
      </c>
      <c r="AG122" s="962"/>
      <c r="AH122" s="962"/>
      <c r="AI122" s="962"/>
      <c r="AJ122" s="963"/>
      <c r="AK122" s="964" t="s">
        <v>130</v>
      </c>
      <c r="AL122" s="962"/>
      <c r="AM122" s="962"/>
      <c r="AN122" s="962"/>
      <c r="AO122" s="963"/>
      <c r="AP122" s="965" t="s">
        <v>130</v>
      </c>
      <c r="AQ122" s="966"/>
      <c r="AR122" s="966"/>
      <c r="AS122" s="966"/>
      <c r="AT122" s="967"/>
      <c r="AU122" s="997"/>
      <c r="AV122" s="998"/>
      <c r="AW122" s="998"/>
      <c r="AX122" s="998"/>
      <c r="AY122" s="999"/>
      <c r="AZ122" s="976" t="s">
        <v>472</v>
      </c>
      <c r="BA122" s="968"/>
      <c r="BB122" s="968"/>
      <c r="BC122" s="968"/>
      <c r="BD122" s="968"/>
      <c r="BE122" s="968"/>
      <c r="BF122" s="968"/>
      <c r="BG122" s="968"/>
      <c r="BH122" s="968"/>
      <c r="BI122" s="968"/>
      <c r="BJ122" s="968"/>
      <c r="BK122" s="968"/>
      <c r="BL122" s="968"/>
      <c r="BM122" s="968"/>
      <c r="BN122" s="968"/>
      <c r="BO122" s="968"/>
      <c r="BP122" s="969"/>
      <c r="BQ122" s="1002">
        <v>3885849</v>
      </c>
      <c r="BR122" s="1003"/>
      <c r="BS122" s="1003"/>
      <c r="BT122" s="1003"/>
      <c r="BU122" s="1003"/>
      <c r="BV122" s="1003">
        <v>3775245</v>
      </c>
      <c r="BW122" s="1003"/>
      <c r="BX122" s="1003"/>
      <c r="BY122" s="1003"/>
      <c r="BZ122" s="1003"/>
      <c r="CA122" s="1003">
        <v>3583769</v>
      </c>
      <c r="CB122" s="1003"/>
      <c r="CC122" s="1003"/>
      <c r="CD122" s="1003"/>
      <c r="CE122" s="1003"/>
      <c r="CF122" s="1020">
        <v>109.4</v>
      </c>
      <c r="CG122" s="1021"/>
      <c r="CH122" s="1021"/>
      <c r="CI122" s="1021"/>
      <c r="CJ122" s="1021"/>
      <c r="CK122" s="1012"/>
      <c r="CL122" s="1013"/>
      <c r="CM122" s="1013"/>
      <c r="CN122" s="1013"/>
      <c r="CO122" s="1014"/>
      <c r="CP122" s="1022"/>
      <c r="CQ122" s="1023"/>
      <c r="CR122" s="1023"/>
      <c r="CS122" s="1023"/>
      <c r="CT122" s="1023"/>
      <c r="CU122" s="1023"/>
      <c r="CV122" s="1023"/>
      <c r="CW122" s="1023"/>
      <c r="CX122" s="1023"/>
      <c r="CY122" s="1023"/>
      <c r="CZ122" s="1023"/>
      <c r="DA122" s="1023"/>
      <c r="DB122" s="1023"/>
      <c r="DC122" s="1023"/>
      <c r="DD122" s="1023"/>
      <c r="DE122" s="1023"/>
      <c r="DF122" s="1024"/>
      <c r="DG122" s="928"/>
      <c r="DH122" s="929"/>
      <c r="DI122" s="929"/>
      <c r="DJ122" s="929"/>
      <c r="DK122" s="929"/>
      <c r="DL122" s="929"/>
      <c r="DM122" s="929"/>
      <c r="DN122" s="929"/>
      <c r="DO122" s="929"/>
      <c r="DP122" s="929"/>
      <c r="DQ122" s="929"/>
      <c r="DR122" s="929"/>
      <c r="DS122" s="929"/>
      <c r="DT122" s="929"/>
      <c r="DU122" s="929"/>
      <c r="DV122" s="930"/>
      <c r="DW122" s="930"/>
      <c r="DX122" s="930"/>
      <c r="DY122" s="930"/>
      <c r="DZ122" s="931"/>
    </row>
    <row r="123" spans="1:130" s="230" customFormat="1" ht="26.25" customHeight="1" x14ac:dyDescent="0.15">
      <c r="A123" s="1060"/>
      <c r="B123" s="952"/>
      <c r="C123" s="925" t="s">
        <v>458</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443</v>
      </c>
      <c r="AB123" s="962"/>
      <c r="AC123" s="962"/>
      <c r="AD123" s="962"/>
      <c r="AE123" s="963"/>
      <c r="AF123" s="964" t="s">
        <v>443</v>
      </c>
      <c r="AG123" s="962"/>
      <c r="AH123" s="962"/>
      <c r="AI123" s="962"/>
      <c r="AJ123" s="963"/>
      <c r="AK123" s="964" t="s">
        <v>473</v>
      </c>
      <c r="AL123" s="962"/>
      <c r="AM123" s="962"/>
      <c r="AN123" s="962"/>
      <c r="AO123" s="963"/>
      <c r="AP123" s="965" t="s">
        <v>443</v>
      </c>
      <c r="AQ123" s="966"/>
      <c r="AR123" s="966"/>
      <c r="AS123" s="966"/>
      <c r="AT123" s="967"/>
      <c r="AU123" s="1000"/>
      <c r="AV123" s="1001"/>
      <c r="AW123" s="1001"/>
      <c r="AX123" s="1001"/>
      <c r="AY123" s="1001"/>
      <c r="AZ123" s="251" t="s">
        <v>188</v>
      </c>
      <c r="BA123" s="251"/>
      <c r="BB123" s="251"/>
      <c r="BC123" s="251"/>
      <c r="BD123" s="251"/>
      <c r="BE123" s="251"/>
      <c r="BF123" s="251"/>
      <c r="BG123" s="251"/>
      <c r="BH123" s="251"/>
      <c r="BI123" s="251"/>
      <c r="BJ123" s="251"/>
      <c r="BK123" s="251"/>
      <c r="BL123" s="251"/>
      <c r="BM123" s="251"/>
      <c r="BN123" s="251"/>
      <c r="BO123" s="980" t="s">
        <v>474</v>
      </c>
      <c r="BP123" s="1008"/>
      <c r="BQ123" s="1066">
        <v>7991948</v>
      </c>
      <c r="BR123" s="1067"/>
      <c r="BS123" s="1067"/>
      <c r="BT123" s="1067"/>
      <c r="BU123" s="1067"/>
      <c r="BV123" s="1067">
        <v>8428567</v>
      </c>
      <c r="BW123" s="1067"/>
      <c r="BX123" s="1067"/>
      <c r="BY123" s="1067"/>
      <c r="BZ123" s="1067"/>
      <c r="CA123" s="1067">
        <v>8591815</v>
      </c>
      <c r="CB123" s="1067"/>
      <c r="CC123" s="1067"/>
      <c r="CD123" s="1067"/>
      <c r="CE123" s="1067"/>
      <c r="CF123" s="1004"/>
      <c r="CG123" s="1005"/>
      <c r="CH123" s="1005"/>
      <c r="CI123" s="1005"/>
      <c r="CJ123" s="1006"/>
      <c r="CK123" s="1012"/>
      <c r="CL123" s="1013"/>
      <c r="CM123" s="1013"/>
      <c r="CN123" s="1013"/>
      <c r="CO123" s="1014"/>
      <c r="CP123" s="1022"/>
      <c r="CQ123" s="1023"/>
      <c r="CR123" s="1023"/>
      <c r="CS123" s="1023"/>
      <c r="CT123" s="1023"/>
      <c r="CU123" s="1023"/>
      <c r="CV123" s="1023"/>
      <c r="CW123" s="1023"/>
      <c r="CX123" s="1023"/>
      <c r="CY123" s="1023"/>
      <c r="CZ123" s="1023"/>
      <c r="DA123" s="1023"/>
      <c r="DB123" s="1023"/>
      <c r="DC123" s="1023"/>
      <c r="DD123" s="1023"/>
      <c r="DE123" s="1023"/>
      <c r="DF123" s="1024"/>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230" customFormat="1" ht="26.25" customHeight="1" thickBot="1" x14ac:dyDescent="0.2">
      <c r="A124" s="1060"/>
      <c r="B124" s="952"/>
      <c r="C124" s="925" t="s">
        <v>461</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443</v>
      </c>
      <c r="AB124" s="962"/>
      <c r="AC124" s="962"/>
      <c r="AD124" s="962"/>
      <c r="AE124" s="963"/>
      <c r="AF124" s="964" t="s">
        <v>443</v>
      </c>
      <c r="AG124" s="962"/>
      <c r="AH124" s="962"/>
      <c r="AI124" s="962"/>
      <c r="AJ124" s="963"/>
      <c r="AK124" s="964" t="s">
        <v>393</v>
      </c>
      <c r="AL124" s="962"/>
      <c r="AM124" s="962"/>
      <c r="AN124" s="962"/>
      <c r="AO124" s="963"/>
      <c r="AP124" s="965" t="s">
        <v>393</v>
      </c>
      <c r="AQ124" s="966"/>
      <c r="AR124" s="966"/>
      <c r="AS124" s="966"/>
      <c r="AT124" s="967"/>
      <c r="AU124" s="1062" t="s">
        <v>475</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476</v>
      </c>
      <c r="BR124" s="1030"/>
      <c r="BS124" s="1030"/>
      <c r="BT124" s="1030"/>
      <c r="BU124" s="1030"/>
      <c r="BV124" s="1030" t="s">
        <v>393</v>
      </c>
      <c r="BW124" s="1030"/>
      <c r="BX124" s="1030"/>
      <c r="BY124" s="1030"/>
      <c r="BZ124" s="1030"/>
      <c r="CA124" s="1030" t="s">
        <v>443</v>
      </c>
      <c r="CB124" s="1030"/>
      <c r="CC124" s="1030"/>
      <c r="CD124" s="1030"/>
      <c r="CE124" s="1030"/>
      <c r="CF124" s="1031"/>
      <c r="CG124" s="1032"/>
      <c r="CH124" s="1032"/>
      <c r="CI124" s="1032"/>
      <c r="CJ124" s="1033"/>
      <c r="CK124" s="1015"/>
      <c r="CL124" s="1015"/>
      <c r="CM124" s="1015"/>
      <c r="CN124" s="1015"/>
      <c r="CO124" s="1016"/>
      <c r="CP124" s="1022" t="s">
        <v>477</v>
      </c>
      <c r="CQ124" s="1023"/>
      <c r="CR124" s="1023"/>
      <c r="CS124" s="1023"/>
      <c r="CT124" s="1023"/>
      <c r="CU124" s="1023"/>
      <c r="CV124" s="1023"/>
      <c r="CW124" s="1023"/>
      <c r="CX124" s="1023"/>
      <c r="CY124" s="1023"/>
      <c r="CZ124" s="1023"/>
      <c r="DA124" s="1023"/>
      <c r="DB124" s="1023"/>
      <c r="DC124" s="1023"/>
      <c r="DD124" s="1023"/>
      <c r="DE124" s="1023"/>
      <c r="DF124" s="1024"/>
      <c r="DG124" s="1007" t="s">
        <v>393</v>
      </c>
      <c r="DH124" s="989"/>
      <c r="DI124" s="989"/>
      <c r="DJ124" s="989"/>
      <c r="DK124" s="990"/>
      <c r="DL124" s="988" t="s">
        <v>473</v>
      </c>
      <c r="DM124" s="989"/>
      <c r="DN124" s="989"/>
      <c r="DO124" s="989"/>
      <c r="DP124" s="990"/>
      <c r="DQ124" s="988" t="s">
        <v>478</v>
      </c>
      <c r="DR124" s="989"/>
      <c r="DS124" s="989"/>
      <c r="DT124" s="989"/>
      <c r="DU124" s="990"/>
      <c r="DV124" s="991" t="s">
        <v>437</v>
      </c>
      <c r="DW124" s="992"/>
      <c r="DX124" s="992"/>
      <c r="DY124" s="992"/>
      <c r="DZ124" s="993"/>
    </row>
    <row r="125" spans="1:130" s="230" customFormat="1" ht="26.25" customHeight="1" x14ac:dyDescent="0.15">
      <c r="A125" s="1060"/>
      <c r="B125" s="952"/>
      <c r="C125" s="925" t="s">
        <v>463</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473</v>
      </c>
      <c r="AB125" s="962"/>
      <c r="AC125" s="962"/>
      <c r="AD125" s="962"/>
      <c r="AE125" s="963"/>
      <c r="AF125" s="964" t="s">
        <v>473</v>
      </c>
      <c r="AG125" s="962"/>
      <c r="AH125" s="962"/>
      <c r="AI125" s="962"/>
      <c r="AJ125" s="963"/>
      <c r="AK125" s="964" t="s">
        <v>452</v>
      </c>
      <c r="AL125" s="962"/>
      <c r="AM125" s="962"/>
      <c r="AN125" s="962"/>
      <c r="AO125" s="963"/>
      <c r="AP125" s="965" t="s">
        <v>452</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479</v>
      </c>
      <c r="CL125" s="1010"/>
      <c r="CM125" s="1010"/>
      <c r="CN125" s="1010"/>
      <c r="CO125" s="1011"/>
      <c r="CP125" s="932" t="s">
        <v>480</v>
      </c>
      <c r="CQ125" s="900"/>
      <c r="CR125" s="900"/>
      <c r="CS125" s="900"/>
      <c r="CT125" s="900"/>
      <c r="CU125" s="900"/>
      <c r="CV125" s="900"/>
      <c r="CW125" s="900"/>
      <c r="CX125" s="900"/>
      <c r="CY125" s="900"/>
      <c r="CZ125" s="900"/>
      <c r="DA125" s="900"/>
      <c r="DB125" s="900"/>
      <c r="DC125" s="900"/>
      <c r="DD125" s="900"/>
      <c r="DE125" s="900"/>
      <c r="DF125" s="901"/>
      <c r="DG125" s="933" t="s">
        <v>481</v>
      </c>
      <c r="DH125" s="934"/>
      <c r="DI125" s="934"/>
      <c r="DJ125" s="934"/>
      <c r="DK125" s="934"/>
      <c r="DL125" s="934" t="s">
        <v>393</v>
      </c>
      <c r="DM125" s="934"/>
      <c r="DN125" s="934"/>
      <c r="DO125" s="934"/>
      <c r="DP125" s="934"/>
      <c r="DQ125" s="934" t="s">
        <v>473</v>
      </c>
      <c r="DR125" s="934"/>
      <c r="DS125" s="934"/>
      <c r="DT125" s="934"/>
      <c r="DU125" s="934"/>
      <c r="DV125" s="935" t="s">
        <v>393</v>
      </c>
      <c r="DW125" s="935"/>
      <c r="DX125" s="935"/>
      <c r="DY125" s="935"/>
      <c r="DZ125" s="936"/>
    </row>
    <row r="126" spans="1:130" s="230" customFormat="1" ht="26.25" customHeight="1" thickBot="1" x14ac:dyDescent="0.2">
      <c r="A126" s="1060"/>
      <c r="B126" s="952"/>
      <c r="C126" s="925" t="s">
        <v>465</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473</v>
      </c>
      <c r="AB126" s="962"/>
      <c r="AC126" s="962"/>
      <c r="AD126" s="962"/>
      <c r="AE126" s="963"/>
      <c r="AF126" s="964" t="s">
        <v>393</v>
      </c>
      <c r="AG126" s="962"/>
      <c r="AH126" s="962"/>
      <c r="AI126" s="962"/>
      <c r="AJ126" s="963"/>
      <c r="AK126" s="964" t="s">
        <v>393</v>
      </c>
      <c r="AL126" s="962"/>
      <c r="AM126" s="962"/>
      <c r="AN126" s="962"/>
      <c r="AO126" s="963"/>
      <c r="AP126" s="965" t="s">
        <v>393</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482</v>
      </c>
      <c r="CQ126" s="926"/>
      <c r="CR126" s="926"/>
      <c r="CS126" s="926"/>
      <c r="CT126" s="926"/>
      <c r="CU126" s="926"/>
      <c r="CV126" s="926"/>
      <c r="CW126" s="926"/>
      <c r="CX126" s="926"/>
      <c r="CY126" s="926"/>
      <c r="CZ126" s="926"/>
      <c r="DA126" s="926"/>
      <c r="DB126" s="926"/>
      <c r="DC126" s="926"/>
      <c r="DD126" s="926"/>
      <c r="DE126" s="926"/>
      <c r="DF126" s="927"/>
      <c r="DG126" s="928" t="s">
        <v>481</v>
      </c>
      <c r="DH126" s="929"/>
      <c r="DI126" s="929"/>
      <c r="DJ126" s="929"/>
      <c r="DK126" s="929"/>
      <c r="DL126" s="929" t="s">
        <v>393</v>
      </c>
      <c r="DM126" s="929"/>
      <c r="DN126" s="929"/>
      <c r="DO126" s="929"/>
      <c r="DP126" s="929"/>
      <c r="DQ126" s="929" t="s">
        <v>437</v>
      </c>
      <c r="DR126" s="929"/>
      <c r="DS126" s="929"/>
      <c r="DT126" s="929"/>
      <c r="DU126" s="929"/>
      <c r="DV126" s="930" t="s">
        <v>483</v>
      </c>
      <c r="DW126" s="930"/>
      <c r="DX126" s="930"/>
      <c r="DY126" s="930"/>
      <c r="DZ126" s="931"/>
    </row>
    <row r="127" spans="1:130" s="230" customFormat="1" ht="26.25" customHeight="1" x14ac:dyDescent="0.15">
      <c r="A127" s="1061"/>
      <c r="B127" s="954"/>
      <c r="C127" s="976" t="s">
        <v>484</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73557</v>
      </c>
      <c r="AB127" s="962"/>
      <c r="AC127" s="962"/>
      <c r="AD127" s="962"/>
      <c r="AE127" s="963"/>
      <c r="AF127" s="964" t="s">
        <v>473</v>
      </c>
      <c r="AG127" s="962"/>
      <c r="AH127" s="962"/>
      <c r="AI127" s="962"/>
      <c r="AJ127" s="963"/>
      <c r="AK127" s="964" t="s">
        <v>393</v>
      </c>
      <c r="AL127" s="962"/>
      <c r="AM127" s="962"/>
      <c r="AN127" s="962"/>
      <c r="AO127" s="963"/>
      <c r="AP127" s="965" t="s">
        <v>485</v>
      </c>
      <c r="AQ127" s="966"/>
      <c r="AR127" s="966"/>
      <c r="AS127" s="966"/>
      <c r="AT127" s="967"/>
      <c r="AU127" s="232"/>
      <c r="AV127" s="232"/>
      <c r="AW127" s="232"/>
      <c r="AX127" s="1034" t="s">
        <v>486</v>
      </c>
      <c r="AY127" s="1035"/>
      <c r="AZ127" s="1035"/>
      <c r="BA127" s="1035"/>
      <c r="BB127" s="1035"/>
      <c r="BC127" s="1035"/>
      <c r="BD127" s="1035"/>
      <c r="BE127" s="1036"/>
      <c r="BF127" s="1037" t="s">
        <v>487</v>
      </c>
      <c r="BG127" s="1035"/>
      <c r="BH127" s="1035"/>
      <c r="BI127" s="1035"/>
      <c r="BJ127" s="1035"/>
      <c r="BK127" s="1035"/>
      <c r="BL127" s="1036"/>
      <c r="BM127" s="1037" t="s">
        <v>488</v>
      </c>
      <c r="BN127" s="1035"/>
      <c r="BO127" s="1035"/>
      <c r="BP127" s="1035"/>
      <c r="BQ127" s="1035"/>
      <c r="BR127" s="1035"/>
      <c r="BS127" s="1036"/>
      <c r="BT127" s="1037" t="s">
        <v>489</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490</v>
      </c>
      <c r="CQ127" s="926"/>
      <c r="CR127" s="926"/>
      <c r="CS127" s="926"/>
      <c r="CT127" s="926"/>
      <c r="CU127" s="926"/>
      <c r="CV127" s="926"/>
      <c r="CW127" s="926"/>
      <c r="CX127" s="926"/>
      <c r="CY127" s="926"/>
      <c r="CZ127" s="926"/>
      <c r="DA127" s="926"/>
      <c r="DB127" s="926"/>
      <c r="DC127" s="926"/>
      <c r="DD127" s="926"/>
      <c r="DE127" s="926"/>
      <c r="DF127" s="927"/>
      <c r="DG127" s="928" t="s">
        <v>393</v>
      </c>
      <c r="DH127" s="929"/>
      <c r="DI127" s="929"/>
      <c r="DJ127" s="929"/>
      <c r="DK127" s="929"/>
      <c r="DL127" s="929" t="s">
        <v>393</v>
      </c>
      <c r="DM127" s="929"/>
      <c r="DN127" s="929"/>
      <c r="DO127" s="929"/>
      <c r="DP127" s="929"/>
      <c r="DQ127" s="929" t="s">
        <v>485</v>
      </c>
      <c r="DR127" s="929"/>
      <c r="DS127" s="929"/>
      <c r="DT127" s="929"/>
      <c r="DU127" s="929"/>
      <c r="DV127" s="930" t="s">
        <v>393</v>
      </c>
      <c r="DW127" s="930"/>
      <c r="DX127" s="930"/>
      <c r="DY127" s="930"/>
      <c r="DZ127" s="931"/>
    </row>
    <row r="128" spans="1:130" s="230" customFormat="1" ht="26.25" customHeight="1" thickBot="1" x14ac:dyDescent="0.2">
      <c r="A128" s="1044" t="s">
        <v>491</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492</v>
      </c>
      <c r="X128" s="1046"/>
      <c r="Y128" s="1046"/>
      <c r="Z128" s="1047"/>
      <c r="AA128" s="1048" t="s">
        <v>393</v>
      </c>
      <c r="AB128" s="1049"/>
      <c r="AC128" s="1049"/>
      <c r="AD128" s="1049"/>
      <c r="AE128" s="1050"/>
      <c r="AF128" s="1051" t="s">
        <v>476</v>
      </c>
      <c r="AG128" s="1049"/>
      <c r="AH128" s="1049"/>
      <c r="AI128" s="1049"/>
      <c r="AJ128" s="1050"/>
      <c r="AK128" s="1051" t="s">
        <v>393</v>
      </c>
      <c r="AL128" s="1049"/>
      <c r="AM128" s="1049"/>
      <c r="AN128" s="1049"/>
      <c r="AO128" s="1050"/>
      <c r="AP128" s="1052"/>
      <c r="AQ128" s="1053"/>
      <c r="AR128" s="1053"/>
      <c r="AS128" s="1053"/>
      <c r="AT128" s="1054"/>
      <c r="AU128" s="232"/>
      <c r="AV128" s="232"/>
      <c r="AW128" s="232"/>
      <c r="AX128" s="899" t="s">
        <v>493</v>
      </c>
      <c r="AY128" s="900"/>
      <c r="AZ128" s="900"/>
      <c r="BA128" s="900"/>
      <c r="BB128" s="900"/>
      <c r="BC128" s="900"/>
      <c r="BD128" s="900"/>
      <c r="BE128" s="901"/>
      <c r="BF128" s="1055" t="s">
        <v>478</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494</v>
      </c>
      <c r="CQ128" s="726"/>
      <c r="CR128" s="726"/>
      <c r="CS128" s="726"/>
      <c r="CT128" s="726"/>
      <c r="CU128" s="726"/>
      <c r="CV128" s="726"/>
      <c r="CW128" s="726"/>
      <c r="CX128" s="726"/>
      <c r="CY128" s="726"/>
      <c r="CZ128" s="726"/>
      <c r="DA128" s="726"/>
      <c r="DB128" s="726"/>
      <c r="DC128" s="726"/>
      <c r="DD128" s="726"/>
      <c r="DE128" s="726"/>
      <c r="DF128" s="1039"/>
      <c r="DG128" s="1040" t="s">
        <v>478</v>
      </c>
      <c r="DH128" s="1041"/>
      <c r="DI128" s="1041"/>
      <c r="DJ128" s="1041"/>
      <c r="DK128" s="1041"/>
      <c r="DL128" s="1041" t="s">
        <v>393</v>
      </c>
      <c r="DM128" s="1041"/>
      <c r="DN128" s="1041"/>
      <c r="DO128" s="1041"/>
      <c r="DP128" s="1041"/>
      <c r="DQ128" s="1041" t="s">
        <v>393</v>
      </c>
      <c r="DR128" s="1041"/>
      <c r="DS128" s="1041"/>
      <c r="DT128" s="1041"/>
      <c r="DU128" s="1041"/>
      <c r="DV128" s="1042" t="s">
        <v>393</v>
      </c>
      <c r="DW128" s="1042"/>
      <c r="DX128" s="1042"/>
      <c r="DY128" s="1042"/>
      <c r="DZ128" s="1043"/>
    </row>
    <row r="129" spans="1:131" s="230" customFormat="1" ht="26.25" customHeight="1" x14ac:dyDescent="0.15">
      <c r="A129" s="937" t="s">
        <v>109</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495</v>
      </c>
      <c r="X129" s="1074"/>
      <c r="Y129" s="1074"/>
      <c r="Z129" s="1075"/>
      <c r="AA129" s="961">
        <v>3424425</v>
      </c>
      <c r="AB129" s="962"/>
      <c r="AC129" s="962"/>
      <c r="AD129" s="962"/>
      <c r="AE129" s="963"/>
      <c r="AF129" s="964">
        <v>3653267</v>
      </c>
      <c r="AG129" s="962"/>
      <c r="AH129" s="962"/>
      <c r="AI129" s="962"/>
      <c r="AJ129" s="963"/>
      <c r="AK129" s="964">
        <v>3592398</v>
      </c>
      <c r="AL129" s="962"/>
      <c r="AM129" s="962"/>
      <c r="AN129" s="962"/>
      <c r="AO129" s="963"/>
      <c r="AP129" s="1076"/>
      <c r="AQ129" s="1077"/>
      <c r="AR129" s="1077"/>
      <c r="AS129" s="1077"/>
      <c r="AT129" s="1078"/>
      <c r="AU129" s="233"/>
      <c r="AV129" s="233"/>
      <c r="AW129" s="233"/>
      <c r="AX129" s="1068" t="s">
        <v>496</v>
      </c>
      <c r="AY129" s="926"/>
      <c r="AZ129" s="926"/>
      <c r="BA129" s="926"/>
      <c r="BB129" s="926"/>
      <c r="BC129" s="926"/>
      <c r="BD129" s="926"/>
      <c r="BE129" s="927"/>
      <c r="BF129" s="1069" t="s">
        <v>478</v>
      </c>
      <c r="BG129" s="1070"/>
      <c r="BH129" s="1070"/>
      <c r="BI129" s="1070"/>
      <c r="BJ129" s="1070"/>
      <c r="BK129" s="1070"/>
      <c r="BL129" s="1071"/>
      <c r="BM129" s="1069">
        <v>20</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497</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498</v>
      </c>
      <c r="X130" s="1074"/>
      <c r="Y130" s="1074"/>
      <c r="Z130" s="1075"/>
      <c r="AA130" s="961">
        <v>329800</v>
      </c>
      <c r="AB130" s="962"/>
      <c r="AC130" s="962"/>
      <c r="AD130" s="962"/>
      <c r="AE130" s="963"/>
      <c r="AF130" s="964">
        <v>317757</v>
      </c>
      <c r="AG130" s="962"/>
      <c r="AH130" s="962"/>
      <c r="AI130" s="962"/>
      <c r="AJ130" s="963"/>
      <c r="AK130" s="964">
        <v>317289</v>
      </c>
      <c r="AL130" s="962"/>
      <c r="AM130" s="962"/>
      <c r="AN130" s="962"/>
      <c r="AO130" s="963"/>
      <c r="AP130" s="1076"/>
      <c r="AQ130" s="1077"/>
      <c r="AR130" s="1077"/>
      <c r="AS130" s="1077"/>
      <c r="AT130" s="1078"/>
      <c r="AU130" s="233"/>
      <c r="AV130" s="233"/>
      <c r="AW130" s="233"/>
      <c r="AX130" s="1068" t="s">
        <v>499</v>
      </c>
      <c r="AY130" s="926"/>
      <c r="AZ130" s="926"/>
      <c r="BA130" s="926"/>
      <c r="BB130" s="926"/>
      <c r="BC130" s="926"/>
      <c r="BD130" s="926"/>
      <c r="BE130" s="927"/>
      <c r="BF130" s="1104">
        <v>6.7</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500</v>
      </c>
      <c r="X131" s="1111"/>
      <c r="Y131" s="1111"/>
      <c r="Z131" s="1112"/>
      <c r="AA131" s="1007">
        <v>3094625</v>
      </c>
      <c r="AB131" s="989"/>
      <c r="AC131" s="989"/>
      <c r="AD131" s="989"/>
      <c r="AE131" s="990"/>
      <c r="AF131" s="988">
        <v>3335510</v>
      </c>
      <c r="AG131" s="989"/>
      <c r="AH131" s="989"/>
      <c r="AI131" s="989"/>
      <c r="AJ131" s="990"/>
      <c r="AK131" s="988">
        <v>3275109</v>
      </c>
      <c r="AL131" s="989"/>
      <c r="AM131" s="989"/>
      <c r="AN131" s="989"/>
      <c r="AO131" s="990"/>
      <c r="AP131" s="1113"/>
      <c r="AQ131" s="1114"/>
      <c r="AR131" s="1114"/>
      <c r="AS131" s="1114"/>
      <c r="AT131" s="1115"/>
      <c r="AU131" s="233"/>
      <c r="AV131" s="233"/>
      <c r="AW131" s="233"/>
      <c r="AX131" s="1086" t="s">
        <v>501</v>
      </c>
      <c r="AY131" s="726"/>
      <c r="AZ131" s="726"/>
      <c r="BA131" s="726"/>
      <c r="BB131" s="726"/>
      <c r="BC131" s="726"/>
      <c r="BD131" s="726"/>
      <c r="BE131" s="1039"/>
      <c r="BF131" s="1087" t="s">
        <v>437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502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503</v>
      </c>
      <c r="W132" s="1097"/>
      <c r="X132" s="1097"/>
      <c r="Y132" s="1097"/>
      <c r="Z132" s="1098"/>
      <c r="AA132" s="1099">
        <v>8.0435270830000007</v>
      </c>
      <c r="AB132" s="1100"/>
      <c r="AC132" s="1100"/>
      <c r="AD132" s="1100"/>
      <c r="AE132" s="1101"/>
      <c r="AF132" s="1102">
        <v>6.227383519</v>
      </c>
      <c r="AG132" s="1100"/>
      <c r="AH132" s="1100"/>
      <c r="AI132" s="1100"/>
      <c r="AJ132" s="1101"/>
      <c r="AK132" s="1102">
        <v>5.9040477740000004</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504</v>
      </c>
      <c r="W133" s="1080"/>
      <c r="X133" s="1080"/>
      <c r="Y133" s="1080"/>
      <c r="Z133" s="1081"/>
      <c r="AA133" s="1082">
        <v>8</v>
      </c>
      <c r="AB133" s="1083"/>
      <c r="AC133" s="1083"/>
      <c r="AD133" s="1083"/>
      <c r="AE133" s="1084"/>
      <c r="AF133" s="1082">
        <v>7.4</v>
      </c>
      <c r="AG133" s="1083"/>
      <c r="AH133" s="1083"/>
      <c r="AI133" s="1083"/>
      <c r="AJ133" s="1084"/>
      <c r="AK133" s="1082">
        <v>6.7</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rBoSP02myKcEr5KA5t/JwfBQPwlTo9ihDyKD2qj0sGKN4tQ1pzaQPDifNhXkvQR7bgEZw9ivI3OFYRS4SBHDw==" saltValue="vv0IzDmsigWL7UeTQZ1s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AJUCe6xb5lu/YmEz/fm5aOjLrttc3KZBR4QqFOTdj9e3K3/zqckf5dxSKkcjFZw+vEyLZNZW3KJIlX5jr9cdw==" saltValue="GysqyFb9qZE+6LvNHwK0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T0b7krS2C7JPPpC0bRftxfNTixaUDaDXISv/azKs4AGzDwyAuoNyX4DZIn2AbFo7X6yiVrhKlqZ399NsMy0ag==" saltValue="RJwrf2Urlwf50eWuobbQM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512</v>
      </c>
      <c r="AL9" s="1120"/>
      <c r="AM9" s="1120"/>
      <c r="AN9" s="1121"/>
      <c r="AO9" s="281">
        <v>1019181</v>
      </c>
      <c r="AP9" s="281">
        <v>73338</v>
      </c>
      <c r="AQ9" s="282">
        <v>108757</v>
      </c>
      <c r="AR9" s="283">
        <v>-32.6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513</v>
      </c>
      <c r="AL10" s="1120"/>
      <c r="AM10" s="1120"/>
      <c r="AN10" s="1121"/>
      <c r="AO10" s="284">
        <v>119041</v>
      </c>
      <c r="AP10" s="284">
        <v>8566</v>
      </c>
      <c r="AQ10" s="285">
        <v>15108</v>
      </c>
      <c r="AR10" s="286">
        <v>-43.3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514</v>
      </c>
      <c r="AL11" s="1120"/>
      <c r="AM11" s="1120"/>
      <c r="AN11" s="1121"/>
      <c r="AO11" s="284" t="s">
        <v>515</v>
      </c>
      <c r="AP11" s="284" t="s">
        <v>515</v>
      </c>
      <c r="AQ11" s="285">
        <v>1414</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516</v>
      </c>
      <c r="AL12" s="1120"/>
      <c r="AM12" s="1120"/>
      <c r="AN12" s="1121"/>
      <c r="AO12" s="284">
        <v>133</v>
      </c>
      <c r="AP12" s="284">
        <v>10</v>
      </c>
      <c r="AQ12" s="285">
        <v>40</v>
      </c>
      <c r="AR12" s="286">
        <v>-75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517</v>
      </c>
      <c r="AL13" s="1120"/>
      <c r="AM13" s="1120"/>
      <c r="AN13" s="1121"/>
      <c r="AO13" s="284">
        <v>34755</v>
      </c>
      <c r="AP13" s="284">
        <v>2501</v>
      </c>
      <c r="AQ13" s="285">
        <v>4611</v>
      </c>
      <c r="AR13" s="286">
        <v>-45.8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518</v>
      </c>
      <c r="AL14" s="1120"/>
      <c r="AM14" s="1120"/>
      <c r="AN14" s="1121"/>
      <c r="AO14" s="284">
        <v>15118</v>
      </c>
      <c r="AP14" s="284">
        <v>1088</v>
      </c>
      <c r="AQ14" s="285">
        <v>2427</v>
      </c>
      <c r="AR14" s="286">
        <v>-55.2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519</v>
      </c>
      <c r="AL15" s="1123"/>
      <c r="AM15" s="1123"/>
      <c r="AN15" s="1124"/>
      <c r="AO15" s="284">
        <v>-55394</v>
      </c>
      <c r="AP15" s="284">
        <v>-3986</v>
      </c>
      <c r="AQ15" s="285">
        <v>-7785</v>
      </c>
      <c r="AR15" s="286">
        <v>-48.8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188</v>
      </c>
      <c r="AL16" s="1123"/>
      <c r="AM16" s="1123"/>
      <c r="AN16" s="1124"/>
      <c r="AO16" s="284">
        <v>1132834</v>
      </c>
      <c r="AP16" s="284">
        <v>81516</v>
      </c>
      <c r="AQ16" s="285">
        <v>124572</v>
      </c>
      <c r="AR16" s="286">
        <v>-34.6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524</v>
      </c>
      <c r="AL21" s="1126"/>
      <c r="AM21" s="1126"/>
      <c r="AN21" s="1127"/>
      <c r="AO21" s="297">
        <v>6.76</v>
      </c>
      <c r="AP21" s="298">
        <v>10.78</v>
      </c>
      <c r="AQ21" s="299">
        <v>-4.0199999999999996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525</v>
      </c>
      <c r="AL22" s="1126"/>
      <c r="AM22" s="1126"/>
      <c r="AN22" s="1127"/>
      <c r="AO22" s="302">
        <v>99.9</v>
      </c>
      <c r="AP22" s="303">
        <v>96.3</v>
      </c>
      <c r="AQ22" s="304">
        <v>3.6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526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529</v>
      </c>
      <c r="AL32" s="1134"/>
      <c r="AM32" s="1134"/>
      <c r="AN32" s="1135"/>
      <c r="AO32" s="312">
        <v>454236</v>
      </c>
      <c r="AP32" s="312">
        <v>32686</v>
      </c>
      <c r="AQ32" s="313">
        <v>62543</v>
      </c>
      <c r="AR32" s="314">
        <v>-47.7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530</v>
      </c>
      <c r="AL33" s="1134"/>
      <c r="AM33" s="1134"/>
      <c r="AN33" s="1135"/>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531</v>
      </c>
      <c r="AL34" s="1134"/>
      <c r="AM34" s="1134"/>
      <c r="AN34" s="1135"/>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532</v>
      </c>
      <c r="AL35" s="1134"/>
      <c r="AM35" s="1134"/>
      <c r="AN35" s="1135"/>
      <c r="AO35" s="312">
        <v>8903</v>
      </c>
      <c r="AP35" s="312">
        <v>641</v>
      </c>
      <c r="AQ35" s="313">
        <v>16620</v>
      </c>
      <c r="AR35" s="314">
        <v>-96.1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533</v>
      </c>
      <c r="AL36" s="1134"/>
      <c r="AM36" s="1134"/>
      <c r="AN36" s="1135"/>
      <c r="AO36" s="312">
        <v>34274</v>
      </c>
      <c r="AP36" s="312">
        <v>2466</v>
      </c>
      <c r="AQ36" s="313">
        <v>3562</v>
      </c>
      <c r="AR36" s="314">
        <v>-30.8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534</v>
      </c>
      <c r="AL37" s="1134"/>
      <c r="AM37" s="1134"/>
      <c r="AN37" s="1135"/>
      <c r="AO37" s="312">
        <v>13240</v>
      </c>
      <c r="AP37" s="312">
        <v>953</v>
      </c>
      <c r="AQ37" s="313">
        <v>625</v>
      </c>
      <c r="AR37" s="314">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535</v>
      </c>
      <c r="AL38" s="1137"/>
      <c r="AM38" s="1137"/>
      <c r="AN38" s="1138"/>
      <c r="AO38" s="315" t="s">
        <v>515</v>
      </c>
      <c r="AP38" s="315" t="s">
        <v>515</v>
      </c>
      <c r="AQ38" s="316">
        <v>3</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536</v>
      </c>
      <c r="AL39" s="1137"/>
      <c r="AM39" s="1137"/>
      <c r="AN39" s="1138"/>
      <c r="AO39" s="312" t="s">
        <v>515</v>
      </c>
      <c r="AP39" s="312" t="s">
        <v>515</v>
      </c>
      <c r="AQ39" s="313">
        <v>-2822</v>
      </c>
      <c r="AR39" s="314" t="s">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537</v>
      </c>
      <c r="AL40" s="1134"/>
      <c r="AM40" s="1134"/>
      <c r="AN40" s="1135"/>
      <c r="AO40" s="312">
        <v>-317289</v>
      </c>
      <c r="AP40" s="312">
        <v>-22831</v>
      </c>
      <c r="AQ40" s="313">
        <v>-53912</v>
      </c>
      <c r="AR40" s="314">
        <v>-57.7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301</v>
      </c>
      <c r="AL41" s="1140"/>
      <c r="AM41" s="1140"/>
      <c r="AN41" s="1141"/>
      <c r="AO41" s="312">
        <v>193364</v>
      </c>
      <c r="AP41" s="312">
        <v>13914</v>
      </c>
      <c r="AQ41" s="313">
        <v>26618</v>
      </c>
      <c r="AR41" s="314">
        <v>-47.7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507</v>
      </c>
      <c r="AN49" s="1130" t="s">
        <v>541</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548439</v>
      </c>
      <c r="AN51" s="334">
        <v>38471</v>
      </c>
      <c r="AO51" s="335">
        <v>-21.5</v>
      </c>
      <c r="AP51" s="336">
        <v>88328</v>
      </c>
      <c r="AQ51" s="337">
        <v>-1.9</v>
      </c>
      <c r="AR51" s="338">
        <v>-19.600000000000001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314374</v>
      </c>
      <c r="AN52" s="342">
        <v>22052</v>
      </c>
      <c r="AO52" s="343">
        <v>7.1</v>
      </c>
      <c r="AP52" s="344">
        <v>49013</v>
      </c>
      <c r="AQ52" s="345">
        <v>6.4</v>
      </c>
      <c r="AR52" s="346">
        <v>0.7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419126</v>
      </c>
      <c r="AN53" s="334">
        <v>29497</v>
      </c>
      <c r="AO53" s="335">
        <v>-23.3</v>
      </c>
      <c r="AP53" s="336">
        <v>103390</v>
      </c>
      <c r="AQ53" s="337">
        <v>17.100000000000001</v>
      </c>
      <c r="AR53" s="338">
        <v>-40.4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155952</v>
      </c>
      <c r="AN54" s="342">
        <v>10976</v>
      </c>
      <c r="AO54" s="343">
        <v>-50.2</v>
      </c>
      <c r="AP54" s="344">
        <v>51269</v>
      </c>
      <c r="AQ54" s="345">
        <v>4.5999999999999996</v>
      </c>
      <c r="AR54" s="346">
        <v>-54.8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865453</v>
      </c>
      <c r="AN55" s="334">
        <v>61445</v>
      </c>
      <c r="AO55" s="335">
        <v>108.3</v>
      </c>
      <c r="AP55" s="336">
        <v>117234</v>
      </c>
      <c r="AQ55" s="337">
        <v>13.4</v>
      </c>
      <c r="AR55" s="338">
        <v>94.9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420202</v>
      </c>
      <c r="AN56" s="342">
        <v>29833</v>
      </c>
      <c r="AO56" s="343">
        <v>171.8</v>
      </c>
      <c r="AP56" s="344">
        <v>59796</v>
      </c>
      <c r="AQ56" s="345">
        <v>16.600000000000001</v>
      </c>
      <c r="AR56" s="346">
        <v>155.19999999999999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273045</v>
      </c>
      <c r="AN57" s="334">
        <v>19510</v>
      </c>
      <c r="AO57" s="335">
        <v>-68.2</v>
      </c>
      <c r="AP57" s="336">
        <v>97758</v>
      </c>
      <c r="AQ57" s="337">
        <v>-16.600000000000001</v>
      </c>
      <c r="AR57" s="338">
        <v>-51.6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157640</v>
      </c>
      <c r="AN58" s="342">
        <v>11264</v>
      </c>
      <c r="AO58" s="343">
        <v>-62.2</v>
      </c>
      <c r="AP58" s="344">
        <v>45946</v>
      </c>
      <c r="AQ58" s="345">
        <v>-23.2</v>
      </c>
      <c r="AR58" s="346">
        <v>-39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647703</v>
      </c>
      <c r="AN59" s="334">
        <v>46607</v>
      </c>
      <c r="AO59" s="335">
        <v>138.9</v>
      </c>
      <c r="AP59" s="336">
        <v>91338</v>
      </c>
      <c r="AQ59" s="337">
        <v>-6.6</v>
      </c>
      <c r="AR59" s="338">
        <v>145.5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196033</v>
      </c>
      <c r="AN60" s="342">
        <v>14106</v>
      </c>
      <c r="AO60" s="343">
        <v>25.2</v>
      </c>
      <c r="AP60" s="344">
        <v>43989</v>
      </c>
      <c r="AQ60" s="345">
        <v>-4.3</v>
      </c>
      <c r="AR60" s="346">
        <v>29.5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550753</v>
      </c>
      <c r="AN61" s="349">
        <v>39106</v>
      </c>
      <c r="AO61" s="350">
        <v>26.8</v>
      </c>
      <c r="AP61" s="351">
        <v>99610</v>
      </c>
      <c r="AQ61" s="352">
        <v>1.1000000000000001</v>
      </c>
      <c r="AR61" s="338">
        <v>25.7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248840</v>
      </c>
      <c r="AN62" s="342">
        <v>17646</v>
      </c>
      <c r="AO62" s="343">
        <v>18.3</v>
      </c>
      <c r="AP62" s="344">
        <v>50003</v>
      </c>
      <c r="AQ62" s="345">
        <v>0</v>
      </c>
      <c r="AR62" s="346">
        <v>18.3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B5+h/XD+7IeHdy2s8apZhCqsFP8mN5w+/T5XlVotb7/TJWyAfZmEjsyTmLnDZNyAVNy7dcE4+ukqZF+VJzMzw==" saltValue="QAXRVMbNZJeeOizis2/O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SDoiY3+0sFVuJfMxMxkWMnPe3t4WxL3MV7xJ+Rm30mi93q8TPPYaFrvck7V1hUViSMJC6zRi/h2NH+X9mXDqHQ==" saltValue="8/nM47PESl2Ep8GyneFk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8h4oGF60T2CFB3g6bguDDymtXChEiBCpPTNKJo7hcDR7/gMmaRuPeiuoHrTb1tVsIcCGNvrq/gwCjA+SvI45xg==" saltValue="taf66dNyAlLR2IVmcLcz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2" t="s">
        <v>3</v>
      </c>
      <c r="D47" s="1142"/>
      <c r="E47" s="1143"/>
      <c r="F47" s="11">
        <v>62.81</v>
      </c>
      <c r="G47" s="12">
        <v>59.55</v>
      </c>
      <c r="H47" s="12">
        <v>60.16</v>
      </c>
      <c r="I47" s="12">
        <v>60.74</v>
      </c>
      <c r="J47" s="13">
        <v>62.25</v>
      </c>
    </row>
    <row r="48" spans="2:10" ht="57.75" customHeight="1" x14ac:dyDescent="0.15">
      <c r="B48" s="14"/>
      <c r="C48" s="1144" t="s">
        <v>4</v>
      </c>
      <c r="D48" s="1144"/>
      <c r="E48" s="1145"/>
      <c r="F48" s="15">
        <v>6.89</v>
      </c>
      <c r="G48" s="16">
        <v>7.85</v>
      </c>
      <c r="H48" s="16">
        <v>14.23</v>
      </c>
      <c r="I48" s="16">
        <v>14.07</v>
      </c>
      <c r="J48" s="17">
        <v>13.26</v>
      </c>
    </row>
    <row r="49" spans="2:10" ht="57.75" customHeight="1" thickBot="1" x14ac:dyDescent="0.2">
      <c r="B49" s="18"/>
      <c r="C49" s="1146" t="s">
        <v>5</v>
      </c>
      <c r="D49" s="1146"/>
      <c r="E49" s="1147"/>
      <c r="F49" s="19">
        <v>6.66</v>
      </c>
      <c r="G49" s="20" t="s">
        <v>562</v>
      </c>
      <c r="H49" s="20">
        <v>10.53</v>
      </c>
      <c r="I49" s="20">
        <v>5.09</v>
      </c>
      <c r="J49" s="21" t="s">
        <v>563</v>
      </c>
    </row>
    <row r="50" spans="2:10" x14ac:dyDescent="0.15"/>
  </sheetData>
  <sheetProtection algorithmName="SHA-512" hashValue="0wyW5EWLoBDUy8YGep2CFRUnt6VbodLq6jpQ9R5l75Kd8Ev6wZ7/0GTJ5uFb8gHyEsvBlI8SE8lTF9XgLyRABQ==" saltValue="qVfbY4fGcEuErTjhXZti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2024-02-05T03:26:03Z</dcterms:created>
  <dcterms:modified xsi:type="dcterms:W3CDTF">2024-03-28T11:27:32Z</dcterms:modified>
  <cp:category/>
</cp:coreProperties>
</file>